
<file path=[Content_Types].xml><?xml version="1.0" encoding="utf-8"?>
<Types xmlns="http://schemas.openxmlformats.org/package/2006/content-types">
  <Default Extension="emf" ContentType="image/x-emf"/>
  <Default Extension="gif" ContentType="image/gi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Ex1.xml" ContentType="application/vnd.ms-office.chartex+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ctrlProps/ctrlProp1.xml" ContentType="application/vnd.ms-excel.controlproperties+xml"/>
  <Override PartName="/xl/drawings/drawing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hidePivotFieldList="1" defaultThemeVersion="166925"/>
  <mc:AlternateContent xmlns:mc="http://schemas.openxmlformats.org/markup-compatibility/2006">
    <mc:Choice Requires="x15">
      <x15ac:absPath xmlns:x15ac="http://schemas.microsoft.com/office/spreadsheetml/2010/11/ac" url="C:\Users\Manish\Documents\Skill Course Data Analyst 2.0 Class\Advance Excel Mastery\Module 7\Mobile Store Sales Report Dashboard\"/>
    </mc:Choice>
  </mc:AlternateContent>
  <xr:revisionPtr revIDLastSave="0" documentId="13_ncr:1_{AC2DE361-0B63-45A2-B064-8789B6FE1D00}" xr6:coauthVersionLast="47" xr6:coauthVersionMax="47" xr10:uidLastSave="{00000000-0000-0000-0000-000000000000}"/>
  <bookViews>
    <workbookView xWindow="-120" yWindow="-120" windowWidth="20730" windowHeight="11160" xr2:uid="{54661E3F-7FA0-4745-A34A-CCA0BAE1D2DF}"/>
  </bookViews>
  <sheets>
    <sheet name="Dashboard" sheetId="2" r:id="rId1"/>
    <sheet name="Store Sales Data" sheetId="4" r:id="rId2"/>
    <sheet name="KPI'S" sheetId="1" r:id="rId3"/>
    <sheet name="Sales Form" sheetId="3" r:id="rId4"/>
    <sheet name="Analysis" sheetId="5" r:id="rId5"/>
  </sheets>
  <externalReferences>
    <externalReference r:id="rId6"/>
  </externalReferences>
  <definedNames>
    <definedName name="_xlchart.v5.0" hidden="1">'KPI''S'!$AA$14:$AA$19</definedName>
    <definedName name="_xlchart.v5.1" hidden="1">'KPI''S'!$AA$20</definedName>
    <definedName name="_xlchart.v5.2" hidden="1">'KPI''S'!$Z$14:$Z$19</definedName>
    <definedName name="_xlchart.v5.3" hidden="1">'KPI''S'!$Z$20</definedName>
    <definedName name="Slicer_Country">#N/A</definedName>
    <definedName name="Slicer_Months">#N/A</definedName>
    <definedName name="Slicer_Product_Category">#N/A</definedName>
    <definedName name="Slicer_Years">#N/A</definedName>
  </definedNames>
  <calcPr calcId="191029"/>
  <pivotCaches>
    <pivotCache cacheId="1" r:id="rId7"/>
  </pivotCaches>
  <extLst>
    <ext xmlns:x14="http://schemas.microsoft.com/office/spreadsheetml/2009/9/main" uri="{BBE1A952-AA13-448e-AADC-164F8A28A991}">
      <x14:slicerCaches>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K559" i="4" l="1"/>
  <c r="L559" i="4"/>
  <c r="M559" i="4"/>
  <c r="N559" i="4"/>
  <c r="P559" i="4" s="1"/>
  <c r="O559" i="4"/>
  <c r="K558" i="4"/>
  <c r="L558" i="4"/>
  <c r="M558" i="4"/>
  <c r="N558" i="4"/>
  <c r="P558" i="4" s="1"/>
  <c r="O558" i="4"/>
  <c r="K557" i="4"/>
  <c r="L557" i="4"/>
  <c r="M557" i="4"/>
  <c r="N557" i="4"/>
  <c r="O557" i="4"/>
  <c r="O556" i="4"/>
  <c r="N556" i="4"/>
  <c r="M556" i="4"/>
  <c r="L556" i="4"/>
  <c r="K556" i="4"/>
  <c r="O555" i="4"/>
  <c r="N555" i="4"/>
  <c r="M555" i="4"/>
  <c r="L555" i="4"/>
  <c r="K555" i="4"/>
  <c r="O554" i="4"/>
  <c r="N554" i="4"/>
  <c r="M554" i="4"/>
  <c r="L554" i="4"/>
  <c r="K554" i="4"/>
  <c r="O553" i="4"/>
  <c r="P553" i="4" s="1"/>
  <c r="N553" i="4"/>
  <c r="M553" i="4"/>
  <c r="L553" i="4"/>
  <c r="K553" i="4"/>
  <c r="O552" i="4"/>
  <c r="N552" i="4"/>
  <c r="M552" i="4"/>
  <c r="L552" i="4"/>
  <c r="K552" i="4"/>
  <c r="O551" i="4"/>
  <c r="N551" i="4"/>
  <c r="M551" i="4"/>
  <c r="L551" i="4"/>
  <c r="K551" i="4"/>
  <c r="O550" i="4"/>
  <c r="N550" i="4"/>
  <c r="M550" i="4"/>
  <c r="L550" i="4"/>
  <c r="K550" i="4"/>
  <c r="O549" i="4"/>
  <c r="P549" i="4" s="1"/>
  <c r="N549" i="4"/>
  <c r="M549" i="4"/>
  <c r="L549" i="4"/>
  <c r="K549" i="4"/>
  <c r="O548" i="4"/>
  <c r="N548" i="4"/>
  <c r="M548" i="4"/>
  <c r="L548" i="4"/>
  <c r="K548" i="4"/>
  <c r="O547" i="4"/>
  <c r="N547" i="4"/>
  <c r="M547" i="4"/>
  <c r="L547" i="4"/>
  <c r="K547" i="4"/>
  <c r="O546" i="4"/>
  <c r="N546" i="4"/>
  <c r="M546" i="4"/>
  <c r="L546" i="4"/>
  <c r="K546" i="4"/>
  <c r="O545" i="4"/>
  <c r="P545" i="4" s="1"/>
  <c r="N545" i="4"/>
  <c r="M545" i="4"/>
  <c r="L545" i="4"/>
  <c r="K545" i="4"/>
  <c r="O544" i="4"/>
  <c r="N544" i="4"/>
  <c r="M544" i="4"/>
  <c r="L544" i="4"/>
  <c r="K544" i="4"/>
  <c r="O543" i="4"/>
  <c r="N543" i="4"/>
  <c r="M543" i="4"/>
  <c r="L543" i="4"/>
  <c r="K543" i="4"/>
  <c r="O542" i="4"/>
  <c r="N542" i="4"/>
  <c r="M542" i="4"/>
  <c r="L542" i="4"/>
  <c r="K542" i="4"/>
  <c r="O541" i="4"/>
  <c r="P541" i="4" s="1"/>
  <c r="N541" i="4"/>
  <c r="M541" i="4"/>
  <c r="L541" i="4"/>
  <c r="K541" i="4"/>
  <c r="O540" i="4"/>
  <c r="N540" i="4"/>
  <c r="P540" i="4" s="1"/>
  <c r="M540" i="4"/>
  <c r="L540" i="4"/>
  <c r="K540" i="4"/>
  <c r="O539" i="4"/>
  <c r="N539" i="4"/>
  <c r="M539" i="4"/>
  <c r="L539" i="4"/>
  <c r="K539" i="4"/>
  <c r="O538" i="4"/>
  <c r="N538" i="4"/>
  <c r="M538" i="4"/>
  <c r="L538" i="4"/>
  <c r="K538" i="4"/>
  <c r="O537" i="4"/>
  <c r="P537" i="4" s="1"/>
  <c r="N537" i="4"/>
  <c r="M537" i="4"/>
  <c r="L537" i="4"/>
  <c r="K537" i="4"/>
  <c r="O536" i="4"/>
  <c r="N536" i="4"/>
  <c r="P536" i="4" s="1"/>
  <c r="M536" i="4"/>
  <c r="L536" i="4"/>
  <c r="K536" i="4"/>
  <c r="O535" i="4"/>
  <c r="N535" i="4"/>
  <c r="P535" i="4" s="1"/>
  <c r="M535" i="4"/>
  <c r="L535" i="4"/>
  <c r="K535" i="4"/>
  <c r="O534" i="4"/>
  <c r="N534" i="4"/>
  <c r="M534" i="4"/>
  <c r="L534" i="4"/>
  <c r="K534" i="4"/>
  <c r="O533" i="4"/>
  <c r="N533" i="4"/>
  <c r="M533" i="4"/>
  <c r="L533" i="4"/>
  <c r="K533" i="4"/>
  <c r="O532" i="4"/>
  <c r="N532" i="4"/>
  <c r="M532" i="4"/>
  <c r="L532" i="4"/>
  <c r="K532" i="4"/>
  <c r="O531" i="4"/>
  <c r="N531" i="4"/>
  <c r="M531" i="4"/>
  <c r="L531" i="4"/>
  <c r="K531" i="4"/>
  <c r="O530" i="4"/>
  <c r="N530" i="4"/>
  <c r="M530" i="4"/>
  <c r="L530" i="4"/>
  <c r="K530" i="4"/>
  <c r="O529" i="4"/>
  <c r="N529" i="4"/>
  <c r="M529" i="4"/>
  <c r="L529" i="4"/>
  <c r="K529" i="4"/>
  <c r="O528" i="4"/>
  <c r="N528" i="4"/>
  <c r="M528" i="4"/>
  <c r="L528" i="4"/>
  <c r="K528" i="4"/>
  <c r="O527" i="4"/>
  <c r="N527" i="4"/>
  <c r="M527" i="4"/>
  <c r="L527" i="4"/>
  <c r="K527" i="4"/>
  <c r="O526" i="4"/>
  <c r="N526" i="4"/>
  <c r="M526" i="4"/>
  <c r="L526" i="4"/>
  <c r="K526" i="4"/>
  <c r="O525" i="4"/>
  <c r="N525" i="4"/>
  <c r="M525" i="4"/>
  <c r="L525" i="4"/>
  <c r="K525" i="4"/>
  <c r="O524" i="4"/>
  <c r="N524" i="4"/>
  <c r="M524" i="4"/>
  <c r="L524" i="4"/>
  <c r="K524" i="4"/>
  <c r="O523" i="4"/>
  <c r="N523" i="4"/>
  <c r="M523" i="4"/>
  <c r="L523" i="4"/>
  <c r="K523" i="4"/>
  <c r="O522" i="4"/>
  <c r="N522" i="4"/>
  <c r="M522" i="4"/>
  <c r="L522" i="4"/>
  <c r="K522" i="4"/>
  <c r="O521" i="4"/>
  <c r="N521" i="4"/>
  <c r="M521" i="4"/>
  <c r="L521" i="4"/>
  <c r="K521" i="4"/>
  <c r="O520" i="4"/>
  <c r="N520" i="4"/>
  <c r="M520" i="4"/>
  <c r="L520" i="4"/>
  <c r="K520" i="4"/>
  <c r="O519" i="4"/>
  <c r="N519" i="4"/>
  <c r="M519" i="4"/>
  <c r="L519" i="4"/>
  <c r="K519" i="4"/>
  <c r="O518" i="4"/>
  <c r="N518" i="4"/>
  <c r="M518" i="4"/>
  <c r="L518" i="4"/>
  <c r="K518" i="4"/>
  <c r="O517" i="4"/>
  <c r="N517" i="4"/>
  <c r="M517" i="4"/>
  <c r="L517" i="4"/>
  <c r="K517" i="4"/>
  <c r="O516" i="4"/>
  <c r="N516" i="4"/>
  <c r="M516" i="4"/>
  <c r="L516" i="4"/>
  <c r="K516" i="4"/>
  <c r="O515" i="4"/>
  <c r="N515" i="4"/>
  <c r="M515" i="4"/>
  <c r="L515" i="4"/>
  <c r="K515" i="4"/>
  <c r="O514" i="4"/>
  <c r="N514" i="4"/>
  <c r="M514" i="4"/>
  <c r="L514" i="4"/>
  <c r="K514" i="4"/>
  <c r="O513" i="4"/>
  <c r="N513" i="4"/>
  <c r="M513" i="4"/>
  <c r="L513" i="4"/>
  <c r="K513" i="4"/>
  <c r="O512" i="4"/>
  <c r="N512" i="4"/>
  <c r="M512" i="4"/>
  <c r="L512" i="4"/>
  <c r="K512" i="4"/>
  <c r="O511" i="4"/>
  <c r="N511" i="4"/>
  <c r="M511" i="4"/>
  <c r="L511" i="4"/>
  <c r="K511" i="4"/>
  <c r="O510" i="4"/>
  <c r="N510" i="4"/>
  <c r="M510" i="4"/>
  <c r="L510" i="4"/>
  <c r="K510" i="4"/>
  <c r="O509" i="4"/>
  <c r="N509" i="4"/>
  <c r="M509" i="4"/>
  <c r="L509" i="4"/>
  <c r="K509" i="4"/>
  <c r="O508" i="4"/>
  <c r="N508" i="4"/>
  <c r="P508" i="4" s="1"/>
  <c r="M508" i="4"/>
  <c r="L508" i="4"/>
  <c r="K508" i="4"/>
  <c r="O507" i="4"/>
  <c r="N507" i="4"/>
  <c r="M507" i="4"/>
  <c r="L507" i="4"/>
  <c r="K507" i="4"/>
  <c r="O506" i="4"/>
  <c r="N506" i="4"/>
  <c r="M506" i="4"/>
  <c r="L506" i="4"/>
  <c r="K506" i="4"/>
  <c r="O505" i="4"/>
  <c r="N505" i="4"/>
  <c r="M505" i="4"/>
  <c r="L505" i="4"/>
  <c r="K505" i="4"/>
  <c r="O504" i="4"/>
  <c r="N504" i="4"/>
  <c r="P504" i="4" s="1"/>
  <c r="M504" i="4"/>
  <c r="L504" i="4"/>
  <c r="K504" i="4"/>
  <c r="O503" i="4"/>
  <c r="N503" i="4"/>
  <c r="M503" i="4"/>
  <c r="L503" i="4"/>
  <c r="K503" i="4"/>
  <c r="O502" i="4"/>
  <c r="N502" i="4"/>
  <c r="M502" i="4"/>
  <c r="L502" i="4"/>
  <c r="K502" i="4"/>
  <c r="O501" i="4"/>
  <c r="N501" i="4"/>
  <c r="M501" i="4"/>
  <c r="L501" i="4"/>
  <c r="K501" i="4"/>
  <c r="O500" i="4"/>
  <c r="N500" i="4"/>
  <c r="M500" i="4"/>
  <c r="L500" i="4"/>
  <c r="K500" i="4"/>
  <c r="O499" i="4"/>
  <c r="N499" i="4"/>
  <c r="M499" i="4"/>
  <c r="L499" i="4"/>
  <c r="K499" i="4"/>
  <c r="O498" i="4"/>
  <c r="N498" i="4"/>
  <c r="M498" i="4"/>
  <c r="L498" i="4"/>
  <c r="K498" i="4"/>
  <c r="O497" i="4"/>
  <c r="N497" i="4"/>
  <c r="M497" i="4"/>
  <c r="L497" i="4"/>
  <c r="K497" i="4"/>
  <c r="O496" i="4"/>
  <c r="N496" i="4"/>
  <c r="M496" i="4"/>
  <c r="L496" i="4"/>
  <c r="K496" i="4"/>
  <c r="O495" i="4"/>
  <c r="N495" i="4"/>
  <c r="M495" i="4"/>
  <c r="L495" i="4"/>
  <c r="K495" i="4"/>
  <c r="O494" i="4"/>
  <c r="N494" i="4"/>
  <c r="M494" i="4"/>
  <c r="L494" i="4"/>
  <c r="K494" i="4"/>
  <c r="O493" i="4"/>
  <c r="N493" i="4"/>
  <c r="M493" i="4"/>
  <c r="L493" i="4"/>
  <c r="K493" i="4"/>
  <c r="O492" i="4"/>
  <c r="N492" i="4"/>
  <c r="M492" i="4"/>
  <c r="L492" i="4"/>
  <c r="K492" i="4"/>
  <c r="O491" i="4"/>
  <c r="N491" i="4"/>
  <c r="M491" i="4"/>
  <c r="L491" i="4"/>
  <c r="K491" i="4"/>
  <c r="O490" i="4"/>
  <c r="N490" i="4"/>
  <c r="P490" i="4" s="1"/>
  <c r="M490" i="4"/>
  <c r="L490" i="4"/>
  <c r="K490" i="4"/>
  <c r="O489" i="4"/>
  <c r="N489" i="4"/>
  <c r="M489" i="4"/>
  <c r="L489" i="4"/>
  <c r="K489" i="4"/>
  <c r="O488" i="4"/>
  <c r="N488" i="4"/>
  <c r="M488" i="4"/>
  <c r="L488" i="4"/>
  <c r="K488" i="4"/>
  <c r="O487" i="4"/>
  <c r="N487" i="4"/>
  <c r="M487" i="4"/>
  <c r="L487" i="4"/>
  <c r="K487" i="4"/>
  <c r="O486" i="4"/>
  <c r="N486" i="4"/>
  <c r="M486" i="4"/>
  <c r="L486" i="4"/>
  <c r="K486" i="4"/>
  <c r="O485" i="4"/>
  <c r="N485" i="4"/>
  <c r="M485" i="4"/>
  <c r="L485" i="4"/>
  <c r="K485" i="4"/>
  <c r="O484" i="4"/>
  <c r="N484" i="4"/>
  <c r="M484" i="4"/>
  <c r="L484" i="4"/>
  <c r="K484" i="4"/>
  <c r="O483" i="4"/>
  <c r="N483" i="4"/>
  <c r="M483" i="4"/>
  <c r="L483" i="4"/>
  <c r="K483" i="4"/>
  <c r="O482" i="4"/>
  <c r="N482" i="4"/>
  <c r="M482" i="4"/>
  <c r="L482" i="4"/>
  <c r="K482" i="4"/>
  <c r="O481" i="4"/>
  <c r="N481" i="4"/>
  <c r="M481" i="4"/>
  <c r="L481" i="4"/>
  <c r="K481" i="4"/>
  <c r="O480" i="4"/>
  <c r="N480" i="4"/>
  <c r="P480" i="4" s="1"/>
  <c r="M480" i="4"/>
  <c r="L480" i="4"/>
  <c r="K480" i="4"/>
  <c r="O479" i="4"/>
  <c r="N479" i="4"/>
  <c r="M479" i="4"/>
  <c r="L479" i="4"/>
  <c r="K479" i="4"/>
  <c r="O478" i="4"/>
  <c r="N478" i="4"/>
  <c r="M478" i="4"/>
  <c r="L478" i="4"/>
  <c r="K478" i="4"/>
  <c r="O477" i="4"/>
  <c r="N477" i="4"/>
  <c r="M477" i="4"/>
  <c r="L477" i="4"/>
  <c r="K477" i="4"/>
  <c r="O476" i="4"/>
  <c r="N476" i="4"/>
  <c r="P476" i="4" s="1"/>
  <c r="M476" i="4"/>
  <c r="L476" i="4"/>
  <c r="K476" i="4"/>
  <c r="O475" i="4"/>
  <c r="N475" i="4"/>
  <c r="M475" i="4"/>
  <c r="L475" i="4"/>
  <c r="K475" i="4"/>
  <c r="O474" i="4"/>
  <c r="N474" i="4"/>
  <c r="M474" i="4"/>
  <c r="L474" i="4"/>
  <c r="K474" i="4"/>
  <c r="O473" i="4"/>
  <c r="N473" i="4"/>
  <c r="M473" i="4"/>
  <c r="L473" i="4"/>
  <c r="K473" i="4"/>
  <c r="O472" i="4"/>
  <c r="N472" i="4"/>
  <c r="P472" i="4" s="1"/>
  <c r="M472" i="4"/>
  <c r="L472" i="4"/>
  <c r="K472" i="4"/>
  <c r="P471" i="4"/>
  <c r="O471" i="4"/>
  <c r="N471" i="4"/>
  <c r="M471" i="4"/>
  <c r="L471" i="4"/>
  <c r="K471" i="4"/>
  <c r="O470" i="4"/>
  <c r="N470" i="4"/>
  <c r="M470" i="4"/>
  <c r="L470" i="4"/>
  <c r="K470" i="4"/>
  <c r="O469" i="4"/>
  <c r="N469" i="4"/>
  <c r="M469" i="4"/>
  <c r="L469" i="4"/>
  <c r="K469" i="4"/>
  <c r="O468" i="4"/>
  <c r="N468" i="4"/>
  <c r="M468" i="4"/>
  <c r="L468" i="4"/>
  <c r="K468" i="4"/>
  <c r="O467" i="4"/>
  <c r="N467" i="4"/>
  <c r="M467" i="4"/>
  <c r="L467" i="4"/>
  <c r="K467" i="4"/>
  <c r="O466" i="4"/>
  <c r="N466" i="4"/>
  <c r="M466" i="4"/>
  <c r="L466" i="4"/>
  <c r="K466" i="4"/>
  <c r="O465" i="4"/>
  <c r="N465" i="4"/>
  <c r="M465" i="4"/>
  <c r="L465" i="4"/>
  <c r="K465" i="4"/>
  <c r="O464" i="4"/>
  <c r="N464" i="4"/>
  <c r="M464" i="4"/>
  <c r="L464" i="4"/>
  <c r="K464" i="4"/>
  <c r="O463" i="4"/>
  <c r="N463" i="4"/>
  <c r="M463" i="4"/>
  <c r="L463" i="4"/>
  <c r="K463" i="4"/>
  <c r="O462" i="4"/>
  <c r="N462" i="4"/>
  <c r="M462" i="4"/>
  <c r="L462" i="4"/>
  <c r="K462" i="4"/>
  <c r="O461" i="4"/>
  <c r="N461" i="4"/>
  <c r="M461" i="4"/>
  <c r="L461" i="4"/>
  <c r="K461" i="4"/>
  <c r="O460" i="4"/>
  <c r="N460" i="4"/>
  <c r="M460" i="4"/>
  <c r="L460" i="4"/>
  <c r="K460" i="4"/>
  <c r="O459" i="4"/>
  <c r="N459" i="4"/>
  <c r="M459" i="4"/>
  <c r="L459" i="4"/>
  <c r="K459" i="4"/>
  <c r="O458" i="4"/>
  <c r="N458" i="4"/>
  <c r="M458" i="4"/>
  <c r="L458" i="4"/>
  <c r="K458" i="4"/>
  <c r="O457" i="4"/>
  <c r="N457" i="4"/>
  <c r="M457" i="4"/>
  <c r="L457" i="4"/>
  <c r="K457" i="4"/>
  <c r="O456" i="4"/>
  <c r="N456" i="4"/>
  <c r="M456" i="4"/>
  <c r="L456" i="4"/>
  <c r="K456" i="4"/>
  <c r="O455" i="4"/>
  <c r="N455" i="4"/>
  <c r="M455" i="4"/>
  <c r="L455" i="4"/>
  <c r="K455" i="4"/>
  <c r="O454" i="4"/>
  <c r="N454" i="4"/>
  <c r="M454" i="4"/>
  <c r="L454" i="4"/>
  <c r="K454" i="4"/>
  <c r="O453" i="4"/>
  <c r="N453" i="4"/>
  <c r="M453" i="4"/>
  <c r="L453" i="4"/>
  <c r="K453" i="4"/>
  <c r="O452" i="4"/>
  <c r="N452" i="4"/>
  <c r="M452" i="4"/>
  <c r="L452" i="4"/>
  <c r="K452" i="4"/>
  <c r="O451" i="4"/>
  <c r="N451" i="4"/>
  <c r="M451" i="4"/>
  <c r="L451" i="4"/>
  <c r="K451" i="4"/>
  <c r="O450" i="4"/>
  <c r="N450" i="4"/>
  <c r="M450" i="4"/>
  <c r="L450" i="4"/>
  <c r="K450" i="4"/>
  <c r="O449" i="4"/>
  <c r="N449" i="4"/>
  <c r="M449" i="4"/>
  <c r="L449" i="4"/>
  <c r="K449" i="4"/>
  <c r="O448" i="4"/>
  <c r="N448" i="4"/>
  <c r="M448" i="4"/>
  <c r="L448" i="4"/>
  <c r="K448" i="4"/>
  <c r="O447" i="4"/>
  <c r="N447" i="4"/>
  <c r="M447" i="4"/>
  <c r="L447" i="4"/>
  <c r="K447" i="4"/>
  <c r="O446" i="4"/>
  <c r="N446" i="4"/>
  <c r="M446" i="4"/>
  <c r="L446" i="4"/>
  <c r="K446" i="4"/>
  <c r="O445" i="4"/>
  <c r="N445" i="4"/>
  <c r="M445" i="4"/>
  <c r="L445" i="4"/>
  <c r="K445" i="4"/>
  <c r="O444" i="4"/>
  <c r="N444" i="4"/>
  <c r="M444" i="4"/>
  <c r="L444" i="4"/>
  <c r="K444" i="4"/>
  <c r="O443" i="4"/>
  <c r="N443" i="4"/>
  <c r="M443" i="4"/>
  <c r="L443" i="4"/>
  <c r="K443" i="4"/>
  <c r="O442" i="4"/>
  <c r="N442" i="4"/>
  <c r="M442" i="4"/>
  <c r="L442" i="4"/>
  <c r="K442" i="4"/>
  <c r="O441" i="4"/>
  <c r="N441" i="4"/>
  <c r="M441" i="4"/>
  <c r="L441" i="4"/>
  <c r="K441" i="4"/>
  <c r="O440" i="4"/>
  <c r="N440" i="4"/>
  <c r="M440" i="4"/>
  <c r="L440" i="4"/>
  <c r="K440" i="4"/>
  <c r="O439" i="4"/>
  <c r="P439" i="4" s="1"/>
  <c r="N439" i="4"/>
  <c r="M439" i="4"/>
  <c r="L439" i="4"/>
  <c r="K439" i="4"/>
  <c r="O438" i="4"/>
  <c r="N438" i="4"/>
  <c r="P438" i="4" s="1"/>
  <c r="M438" i="4"/>
  <c r="L438" i="4"/>
  <c r="K438" i="4"/>
  <c r="O437" i="4"/>
  <c r="N437" i="4"/>
  <c r="M437" i="4"/>
  <c r="L437" i="4"/>
  <c r="K437" i="4"/>
  <c r="O436" i="4"/>
  <c r="N436" i="4"/>
  <c r="M436" i="4"/>
  <c r="L436" i="4"/>
  <c r="K436" i="4"/>
  <c r="O435" i="4"/>
  <c r="P435" i="4" s="1"/>
  <c r="N435" i="4"/>
  <c r="M435" i="4"/>
  <c r="L435" i="4"/>
  <c r="K435" i="4"/>
  <c r="O434" i="4"/>
  <c r="N434" i="4"/>
  <c r="P434" i="4" s="1"/>
  <c r="M434" i="4"/>
  <c r="L434" i="4"/>
  <c r="K434" i="4"/>
  <c r="O433" i="4"/>
  <c r="N433" i="4"/>
  <c r="M433" i="4"/>
  <c r="L433" i="4"/>
  <c r="K433" i="4"/>
  <c r="O432" i="4"/>
  <c r="N432" i="4"/>
  <c r="M432" i="4"/>
  <c r="L432" i="4"/>
  <c r="K432" i="4"/>
  <c r="O431" i="4"/>
  <c r="N431" i="4"/>
  <c r="M431" i="4"/>
  <c r="L431" i="4"/>
  <c r="K431" i="4"/>
  <c r="O430" i="4"/>
  <c r="N430" i="4"/>
  <c r="P430" i="4" s="1"/>
  <c r="M430" i="4"/>
  <c r="L430" i="4"/>
  <c r="K430" i="4"/>
  <c r="O429" i="4"/>
  <c r="N429" i="4"/>
  <c r="M429" i="4"/>
  <c r="L429" i="4"/>
  <c r="K429" i="4"/>
  <c r="O428" i="4"/>
  <c r="N428" i="4"/>
  <c r="M428" i="4"/>
  <c r="L428" i="4"/>
  <c r="K428" i="4"/>
  <c r="O427" i="4"/>
  <c r="N427" i="4"/>
  <c r="M427" i="4"/>
  <c r="L427" i="4"/>
  <c r="K427" i="4"/>
  <c r="O426" i="4"/>
  <c r="N426" i="4"/>
  <c r="P426" i="4" s="1"/>
  <c r="M426" i="4"/>
  <c r="L426" i="4"/>
  <c r="K426" i="4"/>
  <c r="O425" i="4"/>
  <c r="N425" i="4"/>
  <c r="M425" i="4"/>
  <c r="L425" i="4"/>
  <c r="K425" i="4"/>
  <c r="O424" i="4"/>
  <c r="N424" i="4"/>
  <c r="M424" i="4"/>
  <c r="L424" i="4"/>
  <c r="K424" i="4"/>
  <c r="O423" i="4"/>
  <c r="N423" i="4"/>
  <c r="M423" i="4"/>
  <c r="L423" i="4"/>
  <c r="K423" i="4"/>
  <c r="O422" i="4"/>
  <c r="N422" i="4"/>
  <c r="M422" i="4"/>
  <c r="L422" i="4"/>
  <c r="K422" i="4"/>
  <c r="O421" i="4"/>
  <c r="N421" i="4"/>
  <c r="M421" i="4"/>
  <c r="L421" i="4"/>
  <c r="K421" i="4"/>
  <c r="O420" i="4"/>
  <c r="N420" i="4"/>
  <c r="M420" i="4"/>
  <c r="L420" i="4"/>
  <c r="K420" i="4"/>
  <c r="O419" i="4"/>
  <c r="N419" i="4"/>
  <c r="M419" i="4"/>
  <c r="L419" i="4"/>
  <c r="K419" i="4"/>
  <c r="O418" i="4"/>
  <c r="N418" i="4"/>
  <c r="M418" i="4"/>
  <c r="L418" i="4"/>
  <c r="K418" i="4"/>
  <c r="O417" i="4"/>
  <c r="N417" i="4"/>
  <c r="M417" i="4"/>
  <c r="L417" i="4"/>
  <c r="K417" i="4"/>
  <c r="O416" i="4"/>
  <c r="N416" i="4"/>
  <c r="M416" i="4"/>
  <c r="L416" i="4"/>
  <c r="K416" i="4"/>
  <c r="O415" i="4"/>
  <c r="P415" i="4" s="1"/>
  <c r="N415" i="4"/>
  <c r="M415" i="4"/>
  <c r="L415" i="4"/>
  <c r="K415" i="4"/>
  <c r="O414" i="4"/>
  <c r="N414" i="4"/>
  <c r="P414" i="4" s="1"/>
  <c r="M414" i="4"/>
  <c r="L414" i="4"/>
  <c r="K414" i="4"/>
  <c r="O413" i="4"/>
  <c r="N413" i="4"/>
  <c r="M413" i="4"/>
  <c r="L413" i="4"/>
  <c r="K413" i="4"/>
  <c r="O412" i="4"/>
  <c r="N412" i="4"/>
  <c r="M412" i="4"/>
  <c r="L412" i="4"/>
  <c r="K412" i="4"/>
  <c r="O411" i="4"/>
  <c r="P411" i="4" s="1"/>
  <c r="N411" i="4"/>
  <c r="M411" i="4"/>
  <c r="L411" i="4"/>
  <c r="K411" i="4"/>
  <c r="O410" i="4"/>
  <c r="N410" i="4"/>
  <c r="P410" i="4" s="1"/>
  <c r="M410" i="4"/>
  <c r="L410" i="4"/>
  <c r="K410" i="4"/>
  <c r="O409" i="4"/>
  <c r="N409" i="4"/>
  <c r="M409" i="4"/>
  <c r="L409" i="4"/>
  <c r="K409" i="4"/>
  <c r="O408" i="4"/>
  <c r="N408" i="4"/>
  <c r="M408" i="4"/>
  <c r="L408" i="4"/>
  <c r="K408" i="4"/>
  <c r="O407" i="4"/>
  <c r="N407" i="4"/>
  <c r="M407" i="4"/>
  <c r="L407" i="4"/>
  <c r="K407" i="4"/>
  <c r="O406" i="4"/>
  <c r="N406" i="4"/>
  <c r="M406" i="4"/>
  <c r="L406" i="4"/>
  <c r="K406" i="4"/>
  <c r="O405" i="4"/>
  <c r="N405" i="4"/>
  <c r="M405" i="4"/>
  <c r="L405" i="4"/>
  <c r="K405" i="4"/>
  <c r="O404" i="4"/>
  <c r="N404" i="4"/>
  <c r="M404" i="4"/>
  <c r="L404" i="4"/>
  <c r="K404" i="4"/>
  <c r="O403" i="4"/>
  <c r="N403" i="4"/>
  <c r="M403" i="4"/>
  <c r="L403" i="4"/>
  <c r="K403" i="4"/>
  <c r="O402" i="4"/>
  <c r="N402" i="4"/>
  <c r="M402" i="4"/>
  <c r="L402" i="4"/>
  <c r="K402" i="4"/>
  <c r="O401" i="4"/>
  <c r="N401" i="4"/>
  <c r="M401" i="4"/>
  <c r="L401" i="4"/>
  <c r="K401" i="4"/>
  <c r="O400" i="4"/>
  <c r="N400" i="4"/>
  <c r="M400" i="4"/>
  <c r="L400" i="4"/>
  <c r="K400" i="4"/>
  <c r="O399" i="4"/>
  <c r="N399" i="4"/>
  <c r="M399" i="4"/>
  <c r="L399" i="4"/>
  <c r="K399" i="4"/>
  <c r="O398" i="4"/>
  <c r="N398" i="4"/>
  <c r="M398" i="4"/>
  <c r="L398" i="4"/>
  <c r="K398" i="4"/>
  <c r="O397" i="4"/>
  <c r="N397" i="4"/>
  <c r="M397" i="4"/>
  <c r="L397" i="4"/>
  <c r="K397" i="4"/>
  <c r="O396" i="4"/>
  <c r="N396" i="4"/>
  <c r="M396" i="4"/>
  <c r="L396" i="4"/>
  <c r="K396" i="4"/>
  <c r="O395" i="4"/>
  <c r="N395" i="4"/>
  <c r="M395" i="4"/>
  <c r="L395" i="4"/>
  <c r="K395" i="4"/>
  <c r="O394" i="4"/>
  <c r="N394" i="4"/>
  <c r="M394" i="4"/>
  <c r="L394" i="4"/>
  <c r="K394" i="4"/>
  <c r="O393" i="4"/>
  <c r="N393" i="4"/>
  <c r="M393" i="4"/>
  <c r="L393" i="4"/>
  <c r="K393" i="4"/>
  <c r="O392" i="4"/>
  <c r="N392" i="4"/>
  <c r="M392" i="4"/>
  <c r="L392" i="4"/>
  <c r="K392" i="4"/>
  <c r="O391" i="4"/>
  <c r="N391" i="4"/>
  <c r="M391" i="4"/>
  <c r="L391" i="4"/>
  <c r="K391" i="4"/>
  <c r="O390" i="4"/>
  <c r="N390" i="4"/>
  <c r="M390" i="4"/>
  <c r="L390" i="4"/>
  <c r="K390" i="4"/>
  <c r="O389" i="4"/>
  <c r="N389" i="4"/>
  <c r="M389" i="4"/>
  <c r="L389" i="4"/>
  <c r="K389" i="4"/>
  <c r="O388" i="4"/>
  <c r="N388" i="4"/>
  <c r="M388" i="4"/>
  <c r="L388" i="4"/>
  <c r="K388" i="4"/>
  <c r="O387" i="4"/>
  <c r="N387" i="4"/>
  <c r="M387" i="4"/>
  <c r="L387" i="4"/>
  <c r="K387" i="4"/>
  <c r="O386" i="4"/>
  <c r="N386" i="4"/>
  <c r="M386" i="4"/>
  <c r="L386" i="4"/>
  <c r="K386" i="4"/>
  <c r="O385" i="4"/>
  <c r="N385" i="4"/>
  <c r="M385" i="4"/>
  <c r="L385" i="4"/>
  <c r="K385" i="4"/>
  <c r="O384" i="4"/>
  <c r="N384" i="4"/>
  <c r="M384" i="4"/>
  <c r="L384" i="4"/>
  <c r="K384" i="4"/>
  <c r="O383" i="4"/>
  <c r="N383" i="4"/>
  <c r="M383" i="4"/>
  <c r="L383" i="4"/>
  <c r="K383" i="4"/>
  <c r="O382" i="4"/>
  <c r="N382" i="4"/>
  <c r="M382" i="4"/>
  <c r="L382" i="4"/>
  <c r="K382" i="4"/>
  <c r="O381" i="4"/>
  <c r="N381" i="4"/>
  <c r="M381" i="4"/>
  <c r="L381" i="4"/>
  <c r="K381" i="4"/>
  <c r="O380" i="4"/>
  <c r="N380" i="4"/>
  <c r="M380" i="4"/>
  <c r="L380" i="4"/>
  <c r="K380" i="4"/>
  <c r="O379" i="4"/>
  <c r="N379" i="4"/>
  <c r="M379" i="4"/>
  <c r="L379" i="4"/>
  <c r="K379" i="4"/>
  <c r="O378" i="4"/>
  <c r="N378" i="4"/>
  <c r="M378" i="4"/>
  <c r="L378" i="4"/>
  <c r="K378" i="4"/>
  <c r="O377" i="4"/>
  <c r="N377" i="4"/>
  <c r="M377" i="4"/>
  <c r="L377" i="4"/>
  <c r="K377" i="4"/>
  <c r="O376" i="4"/>
  <c r="N376" i="4"/>
  <c r="M376" i="4"/>
  <c r="L376" i="4"/>
  <c r="K376" i="4"/>
  <c r="O375" i="4"/>
  <c r="N375" i="4"/>
  <c r="M375" i="4"/>
  <c r="L375" i="4"/>
  <c r="K375" i="4"/>
  <c r="O374" i="4"/>
  <c r="N374" i="4"/>
  <c r="M374" i="4"/>
  <c r="L374" i="4"/>
  <c r="K374" i="4"/>
  <c r="O373" i="4"/>
  <c r="N373" i="4"/>
  <c r="M373" i="4"/>
  <c r="L373" i="4"/>
  <c r="K373" i="4"/>
  <c r="O372" i="4"/>
  <c r="N372" i="4"/>
  <c r="M372" i="4"/>
  <c r="L372" i="4"/>
  <c r="K372" i="4"/>
  <c r="O371" i="4"/>
  <c r="N371" i="4"/>
  <c r="M371" i="4"/>
  <c r="L371" i="4"/>
  <c r="K371" i="4"/>
  <c r="O370" i="4"/>
  <c r="N370" i="4"/>
  <c r="M370" i="4"/>
  <c r="L370" i="4"/>
  <c r="K370" i="4"/>
  <c r="O369" i="4"/>
  <c r="N369" i="4"/>
  <c r="M369" i="4"/>
  <c r="L369" i="4"/>
  <c r="K369" i="4"/>
  <c r="O368" i="4"/>
  <c r="N368" i="4"/>
  <c r="M368" i="4"/>
  <c r="L368" i="4"/>
  <c r="K368" i="4"/>
  <c r="O367" i="4"/>
  <c r="N367" i="4"/>
  <c r="M367" i="4"/>
  <c r="L367" i="4"/>
  <c r="K367" i="4"/>
  <c r="O366" i="4"/>
  <c r="N366" i="4"/>
  <c r="M366" i="4"/>
  <c r="L366" i="4"/>
  <c r="K366" i="4"/>
  <c r="O365" i="4"/>
  <c r="N365" i="4"/>
  <c r="M365" i="4"/>
  <c r="L365" i="4"/>
  <c r="K365" i="4"/>
  <c r="O364" i="4"/>
  <c r="N364" i="4"/>
  <c r="M364" i="4"/>
  <c r="L364" i="4"/>
  <c r="K364" i="4"/>
  <c r="O363" i="4"/>
  <c r="N363" i="4"/>
  <c r="M363" i="4"/>
  <c r="L363" i="4"/>
  <c r="K363" i="4"/>
  <c r="O362" i="4"/>
  <c r="N362" i="4"/>
  <c r="M362" i="4"/>
  <c r="L362" i="4"/>
  <c r="K362" i="4"/>
  <c r="O361" i="4"/>
  <c r="N361" i="4"/>
  <c r="M361" i="4"/>
  <c r="L361" i="4"/>
  <c r="K361" i="4"/>
  <c r="O360" i="4"/>
  <c r="N360" i="4"/>
  <c r="M360" i="4"/>
  <c r="L360" i="4"/>
  <c r="K360" i="4"/>
  <c r="O359" i="4"/>
  <c r="N359" i="4"/>
  <c r="P359" i="4" s="1"/>
  <c r="M359" i="4"/>
  <c r="L359" i="4"/>
  <c r="K359" i="4"/>
  <c r="O358" i="4"/>
  <c r="N358" i="4"/>
  <c r="M358" i="4"/>
  <c r="L358" i="4"/>
  <c r="K358" i="4"/>
  <c r="O357" i="4"/>
  <c r="N357" i="4"/>
  <c r="M357" i="4"/>
  <c r="L357" i="4"/>
  <c r="K357" i="4"/>
  <c r="O356" i="4"/>
  <c r="N356" i="4"/>
  <c r="M356" i="4"/>
  <c r="L356" i="4"/>
  <c r="K356" i="4"/>
  <c r="O355" i="4"/>
  <c r="N355" i="4"/>
  <c r="P355" i="4" s="1"/>
  <c r="M355" i="4"/>
  <c r="L355" i="4"/>
  <c r="K355" i="4"/>
  <c r="O354" i="4"/>
  <c r="N354" i="4"/>
  <c r="P354" i="4" s="1"/>
  <c r="M354" i="4"/>
  <c r="L354" i="4"/>
  <c r="K354" i="4"/>
  <c r="O353" i="4"/>
  <c r="N353" i="4"/>
  <c r="M353" i="4"/>
  <c r="L353" i="4"/>
  <c r="K353" i="4"/>
  <c r="O352" i="4"/>
  <c r="N352" i="4"/>
  <c r="M352" i="4"/>
  <c r="L352" i="4"/>
  <c r="K352" i="4"/>
  <c r="O351" i="4"/>
  <c r="N351" i="4"/>
  <c r="M351" i="4"/>
  <c r="L351" i="4"/>
  <c r="K351" i="4"/>
  <c r="O350" i="4"/>
  <c r="N350" i="4"/>
  <c r="M350" i="4"/>
  <c r="L350" i="4"/>
  <c r="K350" i="4"/>
  <c r="O349" i="4"/>
  <c r="N349" i="4"/>
  <c r="M349" i="4"/>
  <c r="L349" i="4"/>
  <c r="K349" i="4"/>
  <c r="O348" i="4"/>
  <c r="N348" i="4"/>
  <c r="M348" i="4"/>
  <c r="L348" i="4"/>
  <c r="K348" i="4"/>
  <c r="O347" i="4"/>
  <c r="N347" i="4"/>
  <c r="M347" i="4"/>
  <c r="L347" i="4"/>
  <c r="K347" i="4"/>
  <c r="O346" i="4"/>
  <c r="N346" i="4"/>
  <c r="M346" i="4"/>
  <c r="L346" i="4"/>
  <c r="K346" i="4"/>
  <c r="O345" i="4"/>
  <c r="N345" i="4"/>
  <c r="P345" i="4" s="1"/>
  <c r="M345" i="4"/>
  <c r="L345" i="4"/>
  <c r="K345" i="4"/>
  <c r="O344" i="4"/>
  <c r="N344" i="4"/>
  <c r="M344" i="4"/>
  <c r="L344" i="4"/>
  <c r="K344" i="4"/>
  <c r="O343" i="4"/>
  <c r="N343" i="4"/>
  <c r="M343" i="4"/>
  <c r="L343" i="4"/>
  <c r="K343" i="4"/>
  <c r="O342" i="4"/>
  <c r="N342" i="4"/>
  <c r="M342" i="4"/>
  <c r="L342" i="4"/>
  <c r="K342" i="4"/>
  <c r="O341" i="4"/>
  <c r="N341" i="4"/>
  <c r="M341" i="4"/>
  <c r="L341" i="4"/>
  <c r="K341" i="4"/>
  <c r="O340" i="4"/>
  <c r="N340" i="4"/>
  <c r="M340" i="4"/>
  <c r="L340" i="4"/>
  <c r="K340" i="4"/>
  <c r="O339" i="4"/>
  <c r="N339" i="4"/>
  <c r="P339" i="4" s="1"/>
  <c r="M339" i="4"/>
  <c r="L339" i="4"/>
  <c r="K339" i="4"/>
  <c r="O338" i="4"/>
  <c r="N338" i="4"/>
  <c r="M338" i="4"/>
  <c r="L338" i="4"/>
  <c r="K338" i="4"/>
  <c r="O337" i="4"/>
  <c r="N337" i="4"/>
  <c r="M337" i="4"/>
  <c r="L337" i="4"/>
  <c r="K337" i="4"/>
  <c r="O336" i="4"/>
  <c r="N336" i="4"/>
  <c r="M336" i="4"/>
  <c r="L336" i="4"/>
  <c r="K336" i="4"/>
  <c r="O335" i="4"/>
  <c r="N335" i="4"/>
  <c r="M335" i="4"/>
  <c r="L335" i="4"/>
  <c r="K335" i="4"/>
  <c r="O334" i="4"/>
  <c r="N334" i="4"/>
  <c r="M334" i="4"/>
  <c r="L334" i="4"/>
  <c r="K334" i="4"/>
  <c r="O333" i="4"/>
  <c r="N333" i="4"/>
  <c r="M333" i="4"/>
  <c r="L333" i="4"/>
  <c r="K333" i="4"/>
  <c r="O332" i="4"/>
  <c r="N332" i="4"/>
  <c r="M332" i="4"/>
  <c r="L332" i="4"/>
  <c r="K332" i="4"/>
  <c r="O331" i="4"/>
  <c r="N331" i="4"/>
  <c r="M331" i="4"/>
  <c r="L331" i="4"/>
  <c r="K331" i="4"/>
  <c r="O330" i="4"/>
  <c r="N330" i="4"/>
  <c r="M330" i="4"/>
  <c r="L330" i="4"/>
  <c r="K330" i="4"/>
  <c r="O329" i="4"/>
  <c r="N329" i="4"/>
  <c r="P329" i="4" s="1"/>
  <c r="M329" i="4"/>
  <c r="L329" i="4"/>
  <c r="K329" i="4"/>
  <c r="O328" i="4"/>
  <c r="N328" i="4"/>
  <c r="M328" i="4"/>
  <c r="L328" i="4"/>
  <c r="K328" i="4"/>
  <c r="O327" i="4"/>
  <c r="N327" i="4"/>
  <c r="M327" i="4"/>
  <c r="L327" i="4"/>
  <c r="K327" i="4"/>
  <c r="O326" i="4"/>
  <c r="N326" i="4"/>
  <c r="M326" i="4"/>
  <c r="L326" i="4"/>
  <c r="K326" i="4"/>
  <c r="O325" i="4"/>
  <c r="N325" i="4"/>
  <c r="M325" i="4"/>
  <c r="L325" i="4"/>
  <c r="K325" i="4"/>
  <c r="O324" i="4"/>
  <c r="N324" i="4"/>
  <c r="M324" i="4"/>
  <c r="L324" i="4"/>
  <c r="K324" i="4"/>
  <c r="O323" i="4"/>
  <c r="N323" i="4"/>
  <c r="M323" i="4"/>
  <c r="L323" i="4"/>
  <c r="K323" i="4"/>
  <c r="O322" i="4"/>
  <c r="N322" i="4"/>
  <c r="P322" i="4" s="1"/>
  <c r="M322" i="4"/>
  <c r="L322" i="4"/>
  <c r="K322" i="4"/>
  <c r="O321" i="4"/>
  <c r="N321" i="4"/>
  <c r="M321" i="4"/>
  <c r="L321" i="4"/>
  <c r="K321" i="4"/>
  <c r="O320" i="4"/>
  <c r="N320" i="4"/>
  <c r="M320" i="4"/>
  <c r="L320" i="4"/>
  <c r="K320" i="4"/>
  <c r="O319" i="4"/>
  <c r="N319" i="4"/>
  <c r="M319" i="4"/>
  <c r="L319" i="4"/>
  <c r="K319" i="4"/>
  <c r="O318" i="4"/>
  <c r="N318" i="4"/>
  <c r="M318" i="4"/>
  <c r="L318" i="4"/>
  <c r="K318" i="4"/>
  <c r="O317" i="4"/>
  <c r="N317" i="4"/>
  <c r="M317" i="4"/>
  <c r="L317" i="4"/>
  <c r="K317" i="4"/>
  <c r="O316" i="4"/>
  <c r="N316" i="4"/>
  <c r="M316" i="4"/>
  <c r="L316" i="4"/>
  <c r="K316" i="4"/>
  <c r="O315" i="4"/>
  <c r="N315" i="4"/>
  <c r="M315" i="4"/>
  <c r="L315" i="4"/>
  <c r="K315" i="4"/>
  <c r="O314" i="4"/>
  <c r="N314" i="4"/>
  <c r="M314" i="4"/>
  <c r="L314" i="4"/>
  <c r="K314" i="4"/>
  <c r="O313" i="4"/>
  <c r="N313" i="4"/>
  <c r="P313" i="4" s="1"/>
  <c r="M313" i="4"/>
  <c r="L313" i="4"/>
  <c r="K313" i="4"/>
  <c r="O312" i="4"/>
  <c r="N312" i="4"/>
  <c r="M312" i="4"/>
  <c r="L312" i="4"/>
  <c r="K312" i="4"/>
  <c r="O311" i="4"/>
  <c r="N311" i="4"/>
  <c r="M311" i="4"/>
  <c r="L311" i="4"/>
  <c r="K311" i="4"/>
  <c r="O310" i="4"/>
  <c r="N310" i="4"/>
  <c r="M310" i="4"/>
  <c r="L310" i="4"/>
  <c r="K310" i="4"/>
  <c r="O309" i="4"/>
  <c r="N309" i="4"/>
  <c r="M309" i="4"/>
  <c r="L309" i="4"/>
  <c r="K309" i="4"/>
  <c r="O308" i="4"/>
  <c r="N308" i="4"/>
  <c r="M308" i="4"/>
  <c r="L308" i="4"/>
  <c r="K308" i="4"/>
  <c r="O307" i="4"/>
  <c r="N307" i="4"/>
  <c r="M307" i="4"/>
  <c r="L307" i="4"/>
  <c r="K307" i="4"/>
  <c r="O306" i="4"/>
  <c r="N306" i="4"/>
  <c r="P306" i="4" s="1"/>
  <c r="M306" i="4"/>
  <c r="L306" i="4"/>
  <c r="K306" i="4"/>
  <c r="O305" i="4"/>
  <c r="N305" i="4"/>
  <c r="M305" i="4"/>
  <c r="L305" i="4"/>
  <c r="K305" i="4"/>
  <c r="O304" i="4"/>
  <c r="N304" i="4"/>
  <c r="M304" i="4"/>
  <c r="L304" i="4"/>
  <c r="K304" i="4"/>
  <c r="O303" i="4"/>
  <c r="N303" i="4"/>
  <c r="M303" i="4"/>
  <c r="L303" i="4"/>
  <c r="K303" i="4"/>
  <c r="O302" i="4"/>
  <c r="N302" i="4"/>
  <c r="M302" i="4"/>
  <c r="L302" i="4"/>
  <c r="K302" i="4"/>
  <c r="O301" i="4"/>
  <c r="N301" i="4"/>
  <c r="M301" i="4"/>
  <c r="L301" i="4"/>
  <c r="K301" i="4"/>
  <c r="O300" i="4"/>
  <c r="N300" i="4"/>
  <c r="M300" i="4"/>
  <c r="L300" i="4"/>
  <c r="K300" i="4"/>
  <c r="O299" i="4"/>
  <c r="N299" i="4"/>
  <c r="M299" i="4"/>
  <c r="L299" i="4"/>
  <c r="K299" i="4"/>
  <c r="O298" i="4"/>
  <c r="N298" i="4"/>
  <c r="M298" i="4"/>
  <c r="L298" i="4"/>
  <c r="K298" i="4"/>
  <c r="O297" i="4"/>
  <c r="N297" i="4"/>
  <c r="P297" i="4" s="1"/>
  <c r="M297" i="4"/>
  <c r="L297" i="4"/>
  <c r="K297" i="4"/>
  <c r="O296" i="4"/>
  <c r="N296" i="4"/>
  <c r="M296" i="4"/>
  <c r="L296" i="4"/>
  <c r="K296" i="4"/>
  <c r="O295" i="4"/>
  <c r="N295" i="4"/>
  <c r="M295" i="4"/>
  <c r="L295" i="4"/>
  <c r="K295" i="4"/>
  <c r="O294" i="4"/>
  <c r="N294" i="4"/>
  <c r="M294" i="4"/>
  <c r="L294" i="4"/>
  <c r="K294" i="4"/>
  <c r="O293" i="4"/>
  <c r="N293" i="4"/>
  <c r="M293" i="4"/>
  <c r="L293" i="4"/>
  <c r="K293" i="4"/>
  <c r="O292" i="4"/>
  <c r="N292" i="4"/>
  <c r="M292" i="4"/>
  <c r="L292" i="4"/>
  <c r="K292" i="4"/>
  <c r="O291" i="4"/>
  <c r="N291" i="4"/>
  <c r="M291" i="4"/>
  <c r="L291" i="4"/>
  <c r="K291" i="4"/>
  <c r="O290" i="4"/>
  <c r="N290" i="4"/>
  <c r="P290" i="4" s="1"/>
  <c r="M290" i="4"/>
  <c r="L290" i="4"/>
  <c r="K290" i="4"/>
  <c r="O289" i="4"/>
  <c r="N289" i="4"/>
  <c r="M289" i="4"/>
  <c r="L289" i="4"/>
  <c r="K289" i="4"/>
  <c r="O288" i="4"/>
  <c r="N288" i="4"/>
  <c r="M288" i="4"/>
  <c r="L288" i="4"/>
  <c r="K288" i="4"/>
  <c r="O287" i="4"/>
  <c r="N287" i="4"/>
  <c r="M287" i="4"/>
  <c r="L287" i="4"/>
  <c r="K287" i="4"/>
  <c r="O286" i="4"/>
  <c r="N286" i="4"/>
  <c r="M286" i="4"/>
  <c r="L286" i="4"/>
  <c r="K286" i="4"/>
  <c r="O285" i="4"/>
  <c r="N285" i="4"/>
  <c r="M285" i="4"/>
  <c r="L285" i="4"/>
  <c r="K285" i="4"/>
  <c r="O284" i="4"/>
  <c r="N284" i="4"/>
  <c r="M284" i="4"/>
  <c r="L284" i="4"/>
  <c r="K284" i="4"/>
  <c r="O283" i="4"/>
  <c r="N283" i="4"/>
  <c r="M283" i="4"/>
  <c r="L283" i="4"/>
  <c r="K283" i="4"/>
  <c r="O282" i="4"/>
  <c r="N282" i="4"/>
  <c r="M282" i="4"/>
  <c r="L282" i="4"/>
  <c r="K282" i="4"/>
  <c r="O281" i="4"/>
  <c r="N281" i="4"/>
  <c r="P281" i="4" s="1"/>
  <c r="M281" i="4"/>
  <c r="L281" i="4"/>
  <c r="K281" i="4"/>
  <c r="O280" i="4"/>
  <c r="N280" i="4"/>
  <c r="M280" i="4"/>
  <c r="L280" i="4"/>
  <c r="K280" i="4"/>
  <c r="O279" i="4"/>
  <c r="N279" i="4"/>
  <c r="P279" i="4" s="1"/>
  <c r="M279" i="4"/>
  <c r="L279" i="4"/>
  <c r="K279" i="4"/>
  <c r="O278" i="4"/>
  <c r="N278" i="4"/>
  <c r="M278" i="4"/>
  <c r="L278" i="4"/>
  <c r="K278" i="4"/>
  <c r="O277" i="4"/>
  <c r="N277" i="4"/>
  <c r="M277" i="4"/>
  <c r="L277" i="4"/>
  <c r="K277" i="4"/>
  <c r="O276" i="4"/>
  <c r="N276" i="4"/>
  <c r="M276" i="4"/>
  <c r="L276" i="4"/>
  <c r="K276" i="4"/>
  <c r="O275" i="4"/>
  <c r="N275" i="4"/>
  <c r="P275" i="4" s="1"/>
  <c r="M275" i="4"/>
  <c r="L275" i="4"/>
  <c r="K275" i="4"/>
  <c r="O274" i="4"/>
  <c r="N274" i="4"/>
  <c r="P274" i="4" s="1"/>
  <c r="M274" i="4"/>
  <c r="L274" i="4"/>
  <c r="K274" i="4"/>
  <c r="O273" i="4"/>
  <c r="N273" i="4"/>
  <c r="M273" i="4"/>
  <c r="L273" i="4"/>
  <c r="K273" i="4"/>
  <c r="O272" i="4"/>
  <c r="N272" i="4"/>
  <c r="M272" i="4"/>
  <c r="L272" i="4"/>
  <c r="K272" i="4"/>
  <c r="O271" i="4"/>
  <c r="N271" i="4"/>
  <c r="M271" i="4"/>
  <c r="L271" i="4"/>
  <c r="K271" i="4"/>
  <c r="O270" i="4"/>
  <c r="N270" i="4"/>
  <c r="M270" i="4"/>
  <c r="L270" i="4"/>
  <c r="K270" i="4"/>
  <c r="O269" i="4"/>
  <c r="N269" i="4"/>
  <c r="M269" i="4"/>
  <c r="L269" i="4"/>
  <c r="K269" i="4"/>
  <c r="O268" i="4"/>
  <c r="N268" i="4"/>
  <c r="M268" i="4"/>
  <c r="L268" i="4"/>
  <c r="K268" i="4"/>
  <c r="O267" i="4"/>
  <c r="N267" i="4"/>
  <c r="M267" i="4"/>
  <c r="L267" i="4"/>
  <c r="K267" i="4"/>
  <c r="O266" i="4"/>
  <c r="N266" i="4"/>
  <c r="M266" i="4"/>
  <c r="L266" i="4"/>
  <c r="K266" i="4"/>
  <c r="O265" i="4"/>
  <c r="N265" i="4"/>
  <c r="M265" i="4"/>
  <c r="L265" i="4"/>
  <c r="K265" i="4"/>
  <c r="O264" i="4"/>
  <c r="N264" i="4"/>
  <c r="M264" i="4"/>
  <c r="L264" i="4"/>
  <c r="K264" i="4"/>
  <c r="O263" i="4"/>
  <c r="N263" i="4"/>
  <c r="P263" i="4" s="1"/>
  <c r="M263" i="4"/>
  <c r="L263" i="4"/>
  <c r="K263" i="4"/>
  <c r="O262" i="4"/>
  <c r="N262" i="4"/>
  <c r="M262" i="4"/>
  <c r="L262" i="4"/>
  <c r="K262" i="4"/>
  <c r="O261" i="4"/>
  <c r="N261" i="4"/>
  <c r="M261" i="4"/>
  <c r="L261" i="4"/>
  <c r="K261" i="4"/>
  <c r="O260" i="4"/>
  <c r="N260" i="4"/>
  <c r="M260" i="4"/>
  <c r="L260" i="4"/>
  <c r="K260" i="4"/>
  <c r="O259" i="4"/>
  <c r="N259" i="4"/>
  <c r="M259" i="4"/>
  <c r="L259" i="4"/>
  <c r="K259" i="4"/>
  <c r="O258" i="4"/>
  <c r="N258" i="4"/>
  <c r="M258" i="4"/>
  <c r="L258" i="4"/>
  <c r="K258" i="4"/>
  <c r="O257" i="4"/>
  <c r="N257" i="4"/>
  <c r="M257" i="4"/>
  <c r="L257" i="4"/>
  <c r="K257" i="4"/>
  <c r="O256" i="4"/>
  <c r="N256" i="4"/>
  <c r="M256" i="4"/>
  <c r="L256" i="4"/>
  <c r="K256" i="4"/>
  <c r="O255" i="4"/>
  <c r="N255" i="4"/>
  <c r="M255" i="4"/>
  <c r="L255" i="4"/>
  <c r="K255" i="4"/>
  <c r="O254" i="4"/>
  <c r="N254" i="4"/>
  <c r="P254" i="4" s="1"/>
  <c r="M254" i="4"/>
  <c r="L254" i="4"/>
  <c r="K254" i="4"/>
  <c r="O253" i="4"/>
  <c r="P253" i="4" s="1"/>
  <c r="N253" i="4"/>
  <c r="M253" i="4"/>
  <c r="L253" i="4"/>
  <c r="K253" i="4"/>
  <c r="O252" i="4"/>
  <c r="N252" i="4"/>
  <c r="M252" i="4"/>
  <c r="L252" i="4"/>
  <c r="K252" i="4"/>
  <c r="O251" i="4"/>
  <c r="N251" i="4"/>
  <c r="M251" i="4"/>
  <c r="L251" i="4"/>
  <c r="K251" i="4"/>
  <c r="O250" i="4"/>
  <c r="N250" i="4"/>
  <c r="M250" i="4"/>
  <c r="L250" i="4"/>
  <c r="K250" i="4"/>
  <c r="O249" i="4"/>
  <c r="P249" i="4" s="1"/>
  <c r="N249" i="4"/>
  <c r="M249" i="4"/>
  <c r="L249" i="4"/>
  <c r="K249" i="4"/>
  <c r="O248" i="4"/>
  <c r="N248" i="4"/>
  <c r="M248" i="4"/>
  <c r="L248" i="4"/>
  <c r="K248" i="4"/>
  <c r="O247" i="4"/>
  <c r="N247" i="4"/>
  <c r="P247" i="4" s="1"/>
  <c r="M247" i="4"/>
  <c r="L247" i="4"/>
  <c r="K247" i="4"/>
  <c r="O246" i="4"/>
  <c r="N246" i="4"/>
  <c r="M246" i="4"/>
  <c r="L246" i="4"/>
  <c r="K246" i="4"/>
  <c r="O245" i="4"/>
  <c r="N245" i="4"/>
  <c r="M245" i="4"/>
  <c r="L245" i="4"/>
  <c r="K245" i="4"/>
  <c r="O244" i="4"/>
  <c r="N244" i="4"/>
  <c r="M244" i="4"/>
  <c r="L244" i="4"/>
  <c r="K244" i="4"/>
  <c r="O243" i="4"/>
  <c r="N243" i="4"/>
  <c r="M243" i="4"/>
  <c r="L243" i="4"/>
  <c r="K243" i="4"/>
  <c r="O242" i="4"/>
  <c r="N242" i="4"/>
  <c r="M242" i="4"/>
  <c r="L242" i="4"/>
  <c r="K242" i="4"/>
  <c r="O241" i="4"/>
  <c r="N241" i="4"/>
  <c r="M241" i="4"/>
  <c r="L241" i="4"/>
  <c r="K241" i="4"/>
  <c r="O240" i="4"/>
  <c r="N240" i="4"/>
  <c r="M240" i="4"/>
  <c r="L240" i="4"/>
  <c r="K240" i="4"/>
  <c r="O239" i="4"/>
  <c r="N239" i="4"/>
  <c r="M239" i="4"/>
  <c r="L239" i="4"/>
  <c r="K239" i="4"/>
  <c r="O238" i="4"/>
  <c r="N238" i="4"/>
  <c r="P238" i="4" s="1"/>
  <c r="M238" i="4"/>
  <c r="L238" i="4"/>
  <c r="K238" i="4"/>
  <c r="O237" i="4"/>
  <c r="P237" i="4" s="1"/>
  <c r="N237" i="4"/>
  <c r="M237" i="4"/>
  <c r="L237" i="4"/>
  <c r="K237" i="4"/>
  <c r="O236" i="4"/>
  <c r="N236" i="4"/>
  <c r="P236" i="4" s="1"/>
  <c r="M236" i="4"/>
  <c r="L236" i="4"/>
  <c r="K236" i="4"/>
  <c r="O235" i="4"/>
  <c r="N235" i="4"/>
  <c r="M235" i="4"/>
  <c r="L235" i="4"/>
  <c r="K235" i="4"/>
  <c r="O234" i="4"/>
  <c r="N234" i="4"/>
  <c r="M234" i="4"/>
  <c r="L234" i="4"/>
  <c r="K234" i="4"/>
  <c r="O233" i="4"/>
  <c r="P233" i="4" s="1"/>
  <c r="N233" i="4"/>
  <c r="M233" i="4"/>
  <c r="L233" i="4"/>
  <c r="K233" i="4"/>
  <c r="O232" i="4"/>
  <c r="N232" i="4"/>
  <c r="P232" i="4" s="1"/>
  <c r="M232" i="4"/>
  <c r="L232" i="4"/>
  <c r="K232" i="4"/>
  <c r="O231" i="4"/>
  <c r="N231" i="4"/>
  <c r="P231" i="4" s="1"/>
  <c r="M231" i="4"/>
  <c r="L231" i="4"/>
  <c r="K231" i="4"/>
  <c r="O230" i="4"/>
  <c r="N230" i="4"/>
  <c r="M230" i="4"/>
  <c r="L230" i="4"/>
  <c r="K230" i="4"/>
  <c r="O229" i="4"/>
  <c r="N229" i="4"/>
  <c r="M229" i="4"/>
  <c r="L229" i="4"/>
  <c r="K229" i="4"/>
  <c r="O228" i="4"/>
  <c r="N228" i="4"/>
  <c r="M228" i="4"/>
  <c r="L228" i="4"/>
  <c r="K228" i="4"/>
  <c r="O227" i="4"/>
  <c r="N227" i="4"/>
  <c r="M227" i="4"/>
  <c r="L227" i="4"/>
  <c r="K227" i="4"/>
  <c r="O226" i="4"/>
  <c r="N226" i="4"/>
  <c r="M226" i="4"/>
  <c r="L226" i="4"/>
  <c r="K226" i="4"/>
  <c r="O225" i="4"/>
  <c r="N225" i="4"/>
  <c r="M225" i="4"/>
  <c r="L225" i="4"/>
  <c r="K225" i="4"/>
  <c r="O224" i="4"/>
  <c r="N224" i="4"/>
  <c r="M224" i="4"/>
  <c r="L224" i="4"/>
  <c r="K224" i="4"/>
  <c r="O223" i="4"/>
  <c r="N223" i="4"/>
  <c r="M223" i="4"/>
  <c r="L223" i="4"/>
  <c r="K223" i="4"/>
  <c r="O222" i="4"/>
  <c r="N222" i="4"/>
  <c r="M222" i="4"/>
  <c r="L222" i="4"/>
  <c r="K222" i="4"/>
  <c r="O221" i="4"/>
  <c r="P221" i="4" s="1"/>
  <c r="N221" i="4"/>
  <c r="M221" i="4"/>
  <c r="L221" i="4"/>
  <c r="K221" i="4"/>
  <c r="O220" i="4"/>
  <c r="N220" i="4"/>
  <c r="P220" i="4" s="1"/>
  <c r="M220" i="4"/>
  <c r="L220" i="4"/>
  <c r="K220" i="4"/>
  <c r="O219" i="4"/>
  <c r="N219" i="4"/>
  <c r="M219" i="4"/>
  <c r="L219" i="4"/>
  <c r="K219" i="4"/>
  <c r="O218" i="4"/>
  <c r="N218" i="4"/>
  <c r="M218" i="4"/>
  <c r="L218" i="4"/>
  <c r="K218" i="4"/>
  <c r="O217" i="4"/>
  <c r="N217" i="4"/>
  <c r="M217" i="4"/>
  <c r="L217" i="4"/>
  <c r="K217" i="4"/>
  <c r="O216" i="4"/>
  <c r="N216" i="4"/>
  <c r="M216" i="4"/>
  <c r="L216" i="4"/>
  <c r="K216" i="4"/>
  <c r="O215" i="4"/>
  <c r="N215" i="4"/>
  <c r="M215" i="4"/>
  <c r="L215" i="4"/>
  <c r="K215" i="4"/>
  <c r="O214" i="4"/>
  <c r="N214" i="4"/>
  <c r="M214" i="4"/>
  <c r="L214" i="4"/>
  <c r="K214" i="4"/>
  <c r="O213" i="4"/>
  <c r="N213" i="4"/>
  <c r="M213" i="4"/>
  <c r="L213" i="4"/>
  <c r="K213" i="4"/>
  <c r="O212" i="4"/>
  <c r="N212" i="4"/>
  <c r="M212" i="4"/>
  <c r="L212" i="4"/>
  <c r="K212" i="4"/>
  <c r="O211" i="4"/>
  <c r="N211" i="4"/>
  <c r="M211" i="4"/>
  <c r="L211" i="4"/>
  <c r="K211" i="4"/>
  <c r="O210" i="4"/>
  <c r="N210" i="4"/>
  <c r="P210" i="4" s="1"/>
  <c r="M210" i="4"/>
  <c r="L210" i="4"/>
  <c r="K210" i="4"/>
  <c r="O209" i="4"/>
  <c r="N209" i="4"/>
  <c r="M209" i="4"/>
  <c r="L209" i="4"/>
  <c r="K209" i="4"/>
  <c r="O208" i="4"/>
  <c r="N208" i="4"/>
  <c r="M208" i="4"/>
  <c r="L208" i="4"/>
  <c r="K208" i="4"/>
  <c r="O207" i="4"/>
  <c r="N207" i="4"/>
  <c r="M207" i="4"/>
  <c r="L207" i="4"/>
  <c r="K207" i="4"/>
  <c r="O206" i="4"/>
  <c r="N206" i="4"/>
  <c r="P206" i="4" s="1"/>
  <c r="M206" i="4"/>
  <c r="L206" i="4"/>
  <c r="K206" i="4"/>
  <c r="O205" i="4"/>
  <c r="N205" i="4"/>
  <c r="M205" i="4"/>
  <c r="L205" i="4"/>
  <c r="K205" i="4"/>
  <c r="O204" i="4"/>
  <c r="N204" i="4"/>
  <c r="M204" i="4"/>
  <c r="L204" i="4"/>
  <c r="K204" i="4"/>
  <c r="O203" i="4"/>
  <c r="N203" i="4"/>
  <c r="M203" i="4"/>
  <c r="L203" i="4"/>
  <c r="K203" i="4"/>
  <c r="O202" i="4"/>
  <c r="N202" i="4"/>
  <c r="M202" i="4"/>
  <c r="L202" i="4"/>
  <c r="K202" i="4"/>
  <c r="O201" i="4"/>
  <c r="N201" i="4"/>
  <c r="M201" i="4"/>
  <c r="L201" i="4"/>
  <c r="K201" i="4"/>
  <c r="O200" i="4"/>
  <c r="N200" i="4"/>
  <c r="M200" i="4"/>
  <c r="L200" i="4"/>
  <c r="K200" i="4"/>
  <c r="O199" i="4"/>
  <c r="N199" i="4"/>
  <c r="M199" i="4"/>
  <c r="L199" i="4"/>
  <c r="K199" i="4"/>
  <c r="O198" i="4"/>
  <c r="N198" i="4"/>
  <c r="M198" i="4"/>
  <c r="L198" i="4"/>
  <c r="K198" i="4"/>
  <c r="O197" i="4"/>
  <c r="N197" i="4"/>
  <c r="M197" i="4"/>
  <c r="L197" i="4"/>
  <c r="K197" i="4"/>
  <c r="O196" i="4"/>
  <c r="N196" i="4"/>
  <c r="M196" i="4"/>
  <c r="L196" i="4"/>
  <c r="K196" i="4"/>
  <c r="O195" i="4"/>
  <c r="N195" i="4"/>
  <c r="M195" i="4"/>
  <c r="L195" i="4"/>
  <c r="K195" i="4"/>
  <c r="O194" i="4"/>
  <c r="N194" i="4"/>
  <c r="P194" i="4" s="1"/>
  <c r="M194" i="4"/>
  <c r="L194" i="4"/>
  <c r="K194" i="4"/>
  <c r="O193" i="4"/>
  <c r="N193" i="4"/>
  <c r="M193" i="4"/>
  <c r="L193" i="4"/>
  <c r="K193" i="4"/>
  <c r="O192" i="4"/>
  <c r="N192" i="4"/>
  <c r="M192" i="4"/>
  <c r="L192" i="4"/>
  <c r="K192" i="4"/>
  <c r="O191" i="4"/>
  <c r="N191" i="4"/>
  <c r="M191" i="4"/>
  <c r="L191" i="4"/>
  <c r="K191" i="4"/>
  <c r="O190" i="4"/>
  <c r="N190" i="4"/>
  <c r="P190" i="4" s="1"/>
  <c r="M190" i="4"/>
  <c r="L190" i="4"/>
  <c r="K190" i="4"/>
  <c r="O189" i="4"/>
  <c r="N189" i="4"/>
  <c r="M189" i="4"/>
  <c r="L189" i="4"/>
  <c r="K189" i="4"/>
  <c r="O188" i="4"/>
  <c r="N188" i="4"/>
  <c r="M188" i="4"/>
  <c r="L188" i="4"/>
  <c r="K188" i="4"/>
  <c r="O187" i="4"/>
  <c r="N187" i="4"/>
  <c r="M187" i="4"/>
  <c r="L187" i="4"/>
  <c r="K187" i="4"/>
  <c r="O186" i="4"/>
  <c r="N186" i="4"/>
  <c r="M186" i="4"/>
  <c r="L186" i="4"/>
  <c r="K186" i="4"/>
  <c r="O185" i="4"/>
  <c r="N185" i="4"/>
  <c r="M185" i="4"/>
  <c r="L185" i="4"/>
  <c r="K185" i="4"/>
  <c r="O184" i="4"/>
  <c r="N184" i="4"/>
  <c r="M184" i="4"/>
  <c r="L184" i="4"/>
  <c r="K184" i="4"/>
  <c r="O183" i="4"/>
  <c r="N183" i="4"/>
  <c r="M183" i="4"/>
  <c r="L183" i="4"/>
  <c r="K183" i="4"/>
  <c r="O182" i="4"/>
  <c r="N182" i="4"/>
  <c r="M182" i="4"/>
  <c r="L182" i="4"/>
  <c r="K182" i="4"/>
  <c r="O181" i="4"/>
  <c r="N181" i="4"/>
  <c r="M181" i="4"/>
  <c r="L181" i="4"/>
  <c r="K181" i="4"/>
  <c r="O180" i="4"/>
  <c r="N180" i="4"/>
  <c r="P180" i="4" s="1"/>
  <c r="M180" i="4"/>
  <c r="L180" i="4"/>
  <c r="K180" i="4"/>
  <c r="O179" i="4"/>
  <c r="N179" i="4"/>
  <c r="M179" i="4"/>
  <c r="L179" i="4"/>
  <c r="K179" i="4"/>
  <c r="O178" i="4"/>
  <c r="N178" i="4"/>
  <c r="M178" i="4"/>
  <c r="L178" i="4"/>
  <c r="K178" i="4"/>
  <c r="O177" i="4"/>
  <c r="N177" i="4"/>
  <c r="M177" i="4"/>
  <c r="L177" i="4"/>
  <c r="K177" i="4"/>
  <c r="O176" i="4"/>
  <c r="N176" i="4"/>
  <c r="P176" i="4" s="1"/>
  <c r="M176" i="4"/>
  <c r="L176" i="4"/>
  <c r="K176" i="4"/>
  <c r="O175" i="4"/>
  <c r="N175" i="4"/>
  <c r="M175" i="4"/>
  <c r="L175" i="4"/>
  <c r="K175" i="4"/>
  <c r="O174" i="4"/>
  <c r="N174" i="4"/>
  <c r="P174" i="4" s="1"/>
  <c r="M174" i="4"/>
  <c r="L174" i="4"/>
  <c r="K174" i="4"/>
  <c r="O173" i="4"/>
  <c r="N173" i="4"/>
  <c r="M173" i="4"/>
  <c r="L173" i="4"/>
  <c r="K173" i="4"/>
  <c r="O172" i="4"/>
  <c r="N172" i="4"/>
  <c r="P172" i="4" s="1"/>
  <c r="M172" i="4"/>
  <c r="L172" i="4"/>
  <c r="K172" i="4"/>
  <c r="O171" i="4"/>
  <c r="N171" i="4"/>
  <c r="M171" i="4"/>
  <c r="L171" i="4"/>
  <c r="K171" i="4"/>
  <c r="O170" i="4"/>
  <c r="N170" i="4"/>
  <c r="P170" i="4" s="1"/>
  <c r="M170" i="4"/>
  <c r="L170" i="4"/>
  <c r="K170" i="4"/>
  <c r="O169" i="4"/>
  <c r="N169" i="4"/>
  <c r="M169" i="4"/>
  <c r="L169" i="4"/>
  <c r="K169" i="4"/>
  <c r="O168" i="4"/>
  <c r="N168" i="4"/>
  <c r="P168" i="4" s="1"/>
  <c r="M168" i="4"/>
  <c r="L168" i="4"/>
  <c r="K168" i="4"/>
  <c r="O167" i="4"/>
  <c r="N167" i="4"/>
  <c r="M167" i="4"/>
  <c r="L167" i="4"/>
  <c r="K167" i="4"/>
  <c r="O166" i="4"/>
  <c r="N166" i="4"/>
  <c r="M166" i="4"/>
  <c r="L166" i="4"/>
  <c r="K166" i="4"/>
  <c r="O165" i="4"/>
  <c r="N165" i="4"/>
  <c r="M165" i="4"/>
  <c r="L165" i="4"/>
  <c r="K165" i="4"/>
  <c r="O164" i="4"/>
  <c r="N164" i="4"/>
  <c r="P164" i="4" s="1"/>
  <c r="M164" i="4"/>
  <c r="L164" i="4"/>
  <c r="K164" i="4"/>
  <c r="O163" i="4"/>
  <c r="N163" i="4"/>
  <c r="M163" i="4"/>
  <c r="L163" i="4"/>
  <c r="K163" i="4"/>
  <c r="O162" i="4"/>
  <c r="N162" i="4"/>
  <c r="P162" i="4" s="1"/>
  <c r="M162" i="4"/>
  <c r="L162" i="4"/>
  <c r="K162" i="4"/>
  <c r="O161" i="4"/>
  <c r="N161" i="4"/>
  <c r="M161" i="4"/>
  <c r="L161" i="4"/>
  <c r="K161" i="4"/>
  <c r="O160" i="4"/>
  <c r="N160" i="4"/>
  <c r="P160" i="4" s="1"/>
  <c r="M160" i="4"/>
  <c r="L160" i="4"/>
  <c r="K160" i="4"/>
  <c r="O159" i="4"/>
  <c r="N159" i="4"/>
  <c r="M159" i="4"/>
  <c r="L159" i="4"/>
  <c r="K159" i="4"/>
  <c r="O158" i="4"/>
  <c r="N158" i="4"/>
  <c r="P158" i="4" s="1"/>
  <c r="M158" i="4"/>
  <c r="L158" i="4"/>
  <c r="K158" i="4"/>
  <c r="O157" i="4"/>
  <c r="N157" i="4"/>
  <c r="M157" i="4"/>
  <c r="L157" i="4"/>
  <c r="K157" i="4"/>
  <c r="O156" i="4"/>
  <c r="N156" i="4"/>
  <c r="P156" i="4" s="1"/>
  <c r="M156" i="4"/>
  <c r="L156" i="4"/>
  <c r="K156" i="4"/>
  <c r="O155" i="4"/>
  <c r="N155" i="4"/>
  <c r="M155" i="4"/>
  <c r="L155" i="4"/>
  <c r="K155" i="4"/>
  <c r="O154" i="4"/>
  <c r="N154" i="4"/>
  <c r="P154" i="4" s="1"/>
  <c r="M154" i="4"/>
  <c r="L154" i="4"/>
  <c r="K154" i="4"/>
  <c r="O153" i="4"/>
  <c r="N153" i="4"/>
  <c r="M153" i="4"/>
  <c r="L153" i="4"/>
  <c r="K153" i="4"/>
  <c r="O152" i="4"/>
  <c r="N152" i="4"/>
  <c r="P152" i="4" s="1"/>
  <c r="M152" i="4"/>
  <c r="L152" i="4"/>
  <c r="K152" i="4"/>
  <c r="O151" i="4"/>
  <c r="N151" i="4"/>
  <c r="M151" i="4"/>
  <c r="L151" i="4"/>
  <c r="K151" i="4"/>
  <c r="O150" i="4"/>
  <c r="N150" i="4"/>
  <c r="P150" i="4" s="1"/>
  <c r="M150" i="4"/>
  <c r="L150" i="4"/>
  <c r="K150" i="4"/>
  <c r="O149" i="4"/>
  <c r="N149" i="4"/>
  <c r="M149" i="4"/>
  <c r="L149" i="4"/>
  <c r="K149" i="4"/>
  <c r="O148" i="4"/>
  <c r="N148" i="4"/>
  <c r="P148" i="4" s="1"/>
  <c r="M148" i="4"/>
  <c r="L148" i="4"/>
  <c r="K148" i="4"/>
  <c r="O147" i="4"/>
  <c r="N147" i="4"/>
  <c r="M147" i="4"/>
  <c r="L147" i="4"/>
  <c r="K147" i="4"/>
  <c r="O146" i="4"/>
  <c r="N146" i="4"/>
  <c r="P146" i="4" s="1"/>
  <c r="M146" i="4"/>
  <c r="L146" i="4"/>
  <c r="K146" i="4"/>
  <c r="O145" i="4"/>
  <c r="N145" i="4"/>
  <c r="M145" i="4"/>
  <c r="L145" i="4"/>
  <c r="K145" i="4"/>
  <c r="O144" i="4"/>
  <c r="N144" i="4"/>
  <c r="P144" i="4" s="1"/>
  <c r="M144" i="4"/>
  <c r="L144" i="4"/>
  <c r="K144" i="4"/>
  <c r="O143" i="4"/>
  <c r="N143" i="4"/>
  <c r="M143" i="4"/>
  <c r="L143" i="4"/>
  <c r="K143" i="4"/>
  <c r="O142" i="4"/>
  <c r="N142" i="4"/>
  <c r="P142" i="4" s="1"/>
  <c r="M142" i="4"/>
  <c r="L142" i="4"/>
  <c r="K142" i="4"/>
  <c r="O141" i="4"/>
  <c r="N141" i="4"/>
  <c r="M141" i="4"/>
  <c r="L141" i="4"/>
  <c r="K141" i="4"/>
  <c r="O140" i="4"/>
  <c r="N140" i="4"/>
  <c r="P140" i="4" s="1"/>
  <c r="M140" i="4"/>
  <c r="L140" i="4"/>
  <c r="K140" i="4"/>
  <c r="O139" i="4"/>
  <c r="N139" i="4"/>
  <c r="M139" i="4"/>
  <c r="L139" i="4"/>
  <c r="K139" i="4"/>
  <c r="O138" i="4"/>
  <c r="N138" i="4"/>
  <c r="P138" i="4" s="1"/>
  <c r="M138" i="4"/>
  <c r="L138" i="4"/>
  <c r="K138" i="4"/>
  <c r="O137" i="4"/>
  <c r="N137" i="4"/>
  <c r="M137" i="4"/>
  <c r="L137" i="4"/>
  <c r="K137" i="4"/>
  <c r="O136" i="4"/>
  <c r="N136" i="4"/>
  <c r="P136" i="4" s="1"/>
  <c r="M136" i="4"/>
  <c r="L136" i="4"/>
  <c r="K136" i="4"/>
  <c r="O135" i="4"/>
  <c r="N135" i="4"/>
  <c r="M135" i="4"/>
  <c r="L135" i="4"/>
  <c r="K135" i="4"/>
  <c r="O134" i="4"/>
  <c r="N134" i="4"/>
  <c r="M134" i="4"/>
  <c r="L134" i="4"/>
  <c r="K134" i="4"/>
  <c r="O133" i="4"/>
  <c r="N133" i="4"/>
  <c r="M133" i="4"/>
  <c r="L133" i="4"/>
  <c r="K133" i="4"/>
  <c r="O132" i="4"/>
  <c r="N132" i="4"/>
  <c r="M132" i="4"/>
  <c r="L132" i="4"/>
  <c r="K132" i="4"/>
  <c r="O131" i="4"/>
  <c r="N131" i="4"/>
  <c r="M131" i="4"/>
  <c r="L131" i="4"/>
  <c r="K131" i="4"/>
  <c r="O130" i="4"/>
  <c r="N130" i="4"/>
  <c r="M130" i="4"/>
  <c r="L130" i="4"/>
  <c r="K130" i="4"/>
  <c r="O129" i="4"/>
  <c r="N129" i="4"/>
  <c r="M129" i="4"/>
  <c r="L129" i="4"/>
  <c r="K129" i="4"/>
  <c r="O128" i="4"/>
  <c r="N128" i="4"/>
  <c r="M128" i="4"/>
  <c r="L128" i="4"/>
  <c r="K128" i="4"/>
  <c r="O127" i="4"/>
  <c r="N127" i="4"/>
  <c r="M127" i="4"/>
  <c r="L127" i="4"/>
  <c r="K127" i="4"/>
  <c r="O126" i="4"/>
  <c r="N126" i="4"/>
  <c r="M126" i="4"/>
  <c r="L126" i="4"/>
  <c r="K126" i="4"/>
  <c r="O125" i="4"/>
  <c r="N125" i="4"/>
  <c r="M125" i="4"/>
  <c r="L125" i="4"/>
  <c r="K125" i="4"/>
  <c r="O124" i="4"/>
  <c r="N124" i="4"/>
  <c r="M124" i="4"/>
  <c r="L124" i="4"/>
  <c r="K124" i="4"/>
  <c r="O123" i="4"/>
  <c r="N123" i="4"/>
  <c r="M123" i="4"/>
  <c r="L123" i="4"/>
  <c r="K123" i="4"/>
  <c r="O122" i="4"/>
  <c r="N122" i="4"/>
  <c r="M122" i="4"/>
  <c r="L122" i="4"/>
  <c r="K122" i="4"/>
  <c r="O121" i="4"/>
  <c r="N121" i="4"/>
  <c r="M121" i="4"/>
  <c r="L121" i="4"/>
  <c r="K121" i="4"/>
  <c r="O120" i="4"/>
  <c r="N120" i="4"/>
  <c r="M120" i="4"/>
  <c r="L120" i="4"/>
  <c r="K120" i="4"/>
  <c r="O119" i="4"/>
  <c r="N119" i="4"/>
  <c r="M119" i="4"/>
  <c r="L119" i="4"/>
  <c r="K119" i="4"/>
  <c r="O118" i="4"/>
  <c r="N118" i="4"/>
  <c r="M118" i="4"/>
  <c r="L118" i="4"/>
  <c r="K118" i="4"/>
  <c r="O117" i="4"/>
  <c r="N117" i="4"/>
  <c r="M117" i="4"/>
  <c r="L117" i="4"/>
  <c r="K117" i="4"/>
  <c r="O116" i="4"/>
  <c r="N116" i="4"/>
  <c r="P116" i="4" s="1"/>
  <c r="M116" i="4"/>
  <c r="L116" i="4"/>
  <c r="K116" i="4"/>
  <c r="O115" i="4"/>
  <c r="N115" i="4"/>
  <c r="M115" i="4"/>
  <c r="L115" i="4"/>
  <c r="K115" i="4"/>
  <c r="O114" i="4"/>
  <c r="N114" i="4"/>
  <c r="M114" i="4"/>
  <c r="L114" i="4"/>
  <c r="K114" i="4"/>
  <c r="O113" i="4"/>
  <c r="N113" i="4"/>
  <c r="M113" i="4"/>
  <c r="L113" i="4"/>
  <c r="K113" i="4"/>
  <c r="O112" i="4"/>
  <c r="N112" i="4"/>
  <c r="M112" i="4"/>
  <c r="L112" i="4"/>
  <c r="K112" i="4"/>
  <c r="O111" i="4"/>
  <c r="N111" i="4"/>
  <c r="M111" i="4"/>
  <c r="L111" i="4"/>
  <c r="K111" i="4"/>
  <c r="O110" i="4"/>
  <c r="N110" i="4"/>
  <c r="M110" i="4"/>
  <c r="L110" i="4"/>
  <c r="K110" i="4"/>
  <c r="O109" i="4"/>
  <c r="N109" i="4"/>
  <c r="M109" i="4"/>
  <c r="L109" i="4"/>
  <c r="K109" i="4"/>
  <c r="O108" i="4"/>
  <c r="N108" i="4"/>
  <c r="P108" i="4" s="1"/>
  <c r="M108" i="4"/>
  <c r="L108" i="4"/>
  <c r="K108" i="4"/>
  <c r="O107" i="4"/>
  <c r="N107" i="4"/>
  <c r="M107" i="4"/>
  <c r="L107" i="4"/>
  <c r="K107" i="4"/>
  <c r="O106" i="4"/>
  <c r="N106" i="4"/>
  <c r="M106" i="4"/>
  <c r="L106" i="4"/>
  <c r="K106" i="4"/>
  <c r="O105" i="4"/>
  <c r="N105" i="4"/>
  <c r="M105" i="4"/>
  <c r="L105" i="4"/>
  <c r="K105" i="4"/>
  <c r="O104" i="4"/>
  <c r="N104" i="4"/>
  <c r="M104" i="4"/>
  <c r="L104" i="4"/>
  <c r="K104" i="4"/>
  <c r="O103" i="4"/>
  <c r="N103" i="4"/>
  <c r="M103" i="4"/>
  <c r="L103" i="4"/>
  <c r="K103" i="4"/>
  <c r="O102" i="4"/>
  <c r="N102" i="4"/>
  <c r="M102" i="4"/>
  <c r="L102" i="4"/>
  <c r="K102" i="4"/>
  <c r="O101" i="4"/>
  <c r="N101" i="4"/>
  <c r="M101" i="4"/>
  <c r="L101" i="4"/>
  <c r="K101" i="4"/>
  <c r="O100" i="4"/>
  <c r="N100" i="4"/>
  <c r="M100" i="4"/>
  <c r="L100" i="4"/>
  <c r="K100" i="4"/>
  <c r="O99" i="4"/>
  <c r="N99" i="4"/>
  <c r="M99" i="4"/>
  <c r="L99" i="4"/>
  <c r="K99" i="4"/>
  <c r="O98" i="4"/>
  <c r="N98" i="4"/>
  <c r="M98" i="4"/>
  <c r="L98" i="4"/>
  <c r="K98" i="4"/>
  <c r="O97" i="4"/>
  <c r="N97" i="4"/>
  <c r="M97" i="4"/>
  <c r="L97" i="4"/>
  <c r="K97" i="4"/>
  <c r="O96" i="4"/>
  <c r="N96" i="4"/>
  <c r="M96" i="4"/>
  <c r="L96" i="4"/>
  <c r="K96" i="4"/>
  <c r="O95" i="4"/>
  <c r="N95" i="4"/>
  <c r="M95" i="4"/>
  <c r="L95" i="4"/>
  <c r="K95" i="4"/>
  <c r="O94" i="4"/>
  <c r="N94" i="4"/>
  <c r="M94" i="4"/>
  <c r="L94" i="4"/>
  <c r="K94" i="4"/>
  <c r="O93" i="4"/>
  <c r="N93" i="4"/>
  <c r="M93" i="4"/>
  <c r="L93" i="4"/>
  <c r="K93" i="4"/>
  <c r="O92" i="4"/>
  <c r="N92" i="4"/>
  <c r="M92" i="4"/>
  <c r="L92" i="4"/>
  <c r="K92" i="4"/>
  <c r="O91" i="4"/>
  <c r="N91" i="4"/>
  <c r="M91" i="4"/>
  <c r="L91" i="4"/>
  <c r="K91" i="4"/>
  <c r="O90" i="4"/>
  <c r="N90" i="4"/>
  <c r="M90" i="4"/>
  <c r="L90" i="4"/>
  <c r="K90" i="4"/>
  <c r="O89" i="4"/>
  <c r="N89" i="4"/>
  <c r="M89" i="4"/>
  <c r="L89" i="4"/>
  <c r="K89" i="4"/>
  <c r="O88" i="4"/>
  <c r="N88" i="4"/>
  <c r="M88" i="4"/>
  <c r="L88" i="4"/>
  <c r="K88" i="4"/>
  <c r="O87" i="4"/>
  <c r="N87" i="4"/>
  <c r="M87" i="4"/>
  <c r="L87" i="4"/>
  <c r="K87" i="4"/>
  <c r="O86" i="4"/>
  <c r="N86" i="4"/>
  <c r="M86" i="4"/>
  <c r="L86" i="4"/>
  <c r="K86" i="4"/>
  <c r="O85" i="4"/>
  <c r="N85" i="4"/>
  <c r="M85" i="4"/>
  <c r="L85" i="4"/>
  <c r="K85" i="4"/>
  <c r="O84" i="4"/>
  <c r="N84" i="4"/>
  <c r="P84" i="4" s="1"/>
  <c r="M84" i="4"/>
  <c r="L84" i="4"/>
  <c r="K84" i="4"/>
  <c r="O83" i="4"/>
  <c r="N83" i="4"/>
  <c r="M83" i="4"/>
  <c r="L83" i="4"/>
  <c r="K83" i="4"/>
  <c r="O82" i="4"/>
  <c r="N82" i="4"/>
  <c r="M82" i="4"/>
  <c r="L82" i="4"/>
  <c r="K82" i="4"/>
  <c r="O81" i="4"/>
  <c r="N81" i="4"/>
  <c r="M81" i="4"/>
  <c r="L81" i="4"/>
  <c r="K81" i="4"/>
  <c r="O80" i="4"/>
  <c r="N80" i="4"/>
  <c r="M80" i="4"/>
  <c r="L80" i="4"/>
  <c r="K80" i="4"/>
  <c r="O79" i="4"/>
  <c r="N79" i="4"/>
  <c r="M79" i="4"/>
  <c r="L79" i="4"/>
  <c r="K79" i="4"/>
  <c r="O78" i="4"/>
  <c r="N78" i="4"/>
  <c r="M78" i="4"/>
  <c r="L78" i="4"/>
  <c r="K78" i="4"/>
  <c r="O77" i="4"/>
  <c r="N77" i="4"/>
  <c r="M77" i="4"/>
  <c r="L77" i="4"/>
  <c r="K77" i="4"/>
  <c r="O76" i="4"/>
  <c r="N76" i="4"/>
  <c r="M76" i="4"/>
  <c r="L76" i="4"/>
  <c r="K76" i="4"/>
  <c r="O75" i="4"/>
  <c r="N75" i="4"/>
  <c r="M75" i="4"/>
  <c r="L75" i="4"/>
  <c r="K75" i="4"/>
  <c r="O74" i="4"/>
  <c r="N74" i="4"/>
  <c r="M74" i="4"/>
  <c r="L74" i="4"/>
  <c r="K74" i="4"/>
  <c r="O73" i="4"/>
  <c r="N73" i="4"/>
  <c r="M73" i="4"/>
  <c r="L73" i="4"/>
  <c r="K73" i="4"/>
  <c r="O72" i="4"/>
  <c r="N72" i="4"/>
  <c r="M72" i="4"/>
  <c r="L72" i="4"/>
  <c r="K72" i="4"/>
  <c r="O71" i="4"/>
  <c r="N71" i="4"/>
  <c r="M71" i="4"/>
  <c r="L71" i="4"/>
  <c r="K71" i="4"/>
  <c r="O70" i="4"/>
  <c r="N70" i="4"/>
  <c r="M70" i="4"/>
  <c r="L70" i="4"/>
  <c r="K70" i="4"/>
  <c r="O69" i="4"/>
  <c r="N69" i="4"/>
  <c r="M69" i="4"/>
  <c r="L69" i="4"/>
  <c r="K69" i="4"/>
  <c r="O68" i="4"/>
  <c r="N68" i="4"/>
  <c r="M68" i="4"/>
  <c r="L68" i="4"/>
  <c r="K68" i="4"/>
  <c r="O67" i="4"/>
  <c r="N67" i="4"/>
  <c r="M67" i="4"/>
  <c r="L67" i="4"/>
  <c r="K67" i="4"/>
  <c r="O66" i="4"/>
  <c r="N66" i="4"/>
  <c r="M66" i="4"/>
  <c r="L66" i="4"/>
  <c r="K66" i="4"/>
  <c r="O65" i="4"/>
  <c r="N65" i="4"/>
  <c r="M65" i="4"/>
  <c r="L65" i="4"/>
  <c r="K65" i="4"/>
  <c r="O64" i="4"/>
  <c r="N64" i="4"/>
  <c r="M64" i="4"/>
  <c r="L64" i="4"/>
  <c r="K64" i="4"/>
  <c r="O63" i="4"/>
  <c r="N63" i="4"/>
  <c r="M63" i="4"/>
  <c r="L63" i="4"/>
  <c r="K63" i="4"/>
  <c r="O62" i="4"/>
  <c r="N62" i="4"/>
  <c r="M62" i="4"/>
  <c r="L62" i="4"/>
  <c r="K62" i="4"/>
  <c r="O61" i="4"/>
  <c r="N61" i="4"/>
  <c r="M61" i="4"/>
  <c r="L61" i="4"/>
  <c r="K61" i="4"/>
  <c r="O60" i="4"/>
  <c r="N60" i="4"/>
  <c r="P60" i="4" s="1"/>
  <c r="M60" i="4"/>
  <c r="L60" i="4"/>
  <c r="K60" i="4"/>
  <c r="O59" i="4"/>
  <c r="N59" i="4"/>
  <c r="M59" i="4"/>
  <c r="L59" i="4"/>
  <c r="K59" i="4"/>
  <c r="O58" i="4"/>
  <c r="N58" i="4"/>
  <c r="M58" i="4"/>
  <c r="L58" i="4"/>
  <c r="K58" i="4"/>
  <c r="O57" i="4"/>
  <c r="N57" i="4"/>
  <c r="M57" i="4"/>
  <c r="L57" i="4"/>
  <c r="K57" i="4"/>
  <c r="O56" i="4"/>
  <c r="N56" i="4"/>
  <c r="M56" i="4"/>
  <c r="L56" i="4"/>
  <c r="K56" i="4"/>
  <c r="O55" i="4"/>
  <c r="N55" i="4"/>
  <c r="M55" i="4"/>
  <c r="L55" i="4"/>
  <c r="K55" i="4"/>
  <c r="O54" i="4"/>
  <c r="N54" i="4"/>
  <c r="M54" i="4"/>
  <c r="L54" i="4"/>
  <c r="K54" i="4"/>
  <c r="O53" i="4"/>
  <c r="N53" i="4"/>
  <c r="M53" i="4"/>
  <c r="L53" i="4"/>
  <c r="K53" i="4"/>
  <c r="O52" i="4"/>
  <c r="N52" i="4"/>
  <c r="M52" i="4"/>
  <c r="L52" i="4"/>
  <c r="K52" i="4"/>
  <c r="O51" i="4"/>
  <c r="N51" i="4"/>
  <c r="M51" i="4"/>
  <c r="L51" i="4"/>
  <c r="K51" i="4"/>
  <c r="O50" i="4"/>
  <c r="N50" i="4"/>
  <c r="M50" i="4"/>
  <c r="L50" i="4"/>
  <c r="K50" i="4"/>
  <c r="O49" i="4"/>
  <c r="N49" i="4"/>
  <c r="M49" i="4"/>
  <c r="L49" i="4"/>
  <c r="K49" i="4"/>
  <c r="O48" i="4"/>
  <c r="N48" i="4"/>
  <c r="M48" i="4"/>
  <c r="L48" i="4"/>
  <c r="K48" i="4"/>
  <c r="O47" i="4"/>
  <c r="N47" i="4"/>
  <c r="M47" i="4"/>
  <c r="L47" i="4"/>
  <c r="K47" i="4"/>
  <c r="O46" i="4"/>
  <c r="N46" i="4"/>
  <c r="M46" i="4"/>
  <c r="L46" i="4"/>
  <c r="K46" i="4"/>
  <c r="O45" i="4"/>
  <c r="N45" i="4"/>
  <c r="M45" i="4"/>
  <c r="L45" i="4"/>
  <c r="K45" i="4"/>
  <c r="O44" i="4"/>
  <c r="N44" i="4"/>
  <c r="M44" i="4"/>
  <c r="L44" i="4"/>
  <c r="K44" i="4"/>
  <c r="O43" i="4"/>
  <c r="N43" i="4"/>
  <c r="M43" i="4"/>
  <c r="L43" i="4"/>
  <c r="K43" i="4"/>
  <c r="O42" i="4"/>
  <c r="N42" i="4"/>
  <c r="M42" i="4"/>
  <c r="L42" i="4"/>
  <c r="K42" i="4"/>
  <c r="O41" i="4"/>
  <c r="N41" i="4"/>
  <c r="M41" i="4"/>
  <c r="L41" i="4"/>
  <c r="K41" i="4"/>
  <c r="O40" i="4"/>
  <c r="N40" i="4"/>
  <c r="M40" i="4"/>
  <c r="L40" i="4"/>
  <c r="K40" i="4"/>
  <c r="O39" i="4"/>
  <c r="N39" i="4"/>
  <c r="M39" i="4"/>
  <c r="L39" i="4"/>
  <c r="K39" i="4"/>
  <c r="O38" i="4"/>
  <c r="N38" i="4"/>
  <c r="M38" i="4"/>
  <c r="L38" i="4"/>
  <c r="K38" i="4"/>
  <c r="O37" i="4"/>
  <c r="N37" i="4"/>
  <c r="M37" i="4"/>
  <c r="L37" i="4"/>
  <c r="K37" i="4"/>
  <c r="O36" i="4"/>
  <c r="N36" i="4"/>
  <c r="M36" i="4"/>
  <c r="L36" i="4"/>
  <c r="K36" i="4"/>
  <c r="O35" i="4"/>
  <c r="N35" i="4"/>
  <c r="M35" i="4"/>
  <c r="L35" i="4"/>
  <c r="K35" i="4"/>
  <c r="O34" i="4"/>
  <c r="N34" i="4"/>
  <c r="M34" i="4"/>
  <c r="L34" i="4"/>
  <c r="K34" i="4"/>
  <c r="O33" i="4"/>
  <c r="N33" i="4"/>
  <c r="M33" i="4"/>
  <c r="L33" i="4"/>
  <c r="K33" i="4"/>
  <c r="O32" i="4"/>
  <c r="N32" i="4"/>
  <c r="M32" i="4"/>
  <c r="L32" i="4"/>
  <c r="K32" i="4"/>
  <c r="O31" i="4"/>
  <c r="N31" i="4"/>
  <c r="M31" i="4"/>
  <c r="L31" i="4"/>
  <c r="K31" i="4"/>
  <c r="O30" i="4"/>
  <c r="N30" i="4"/>
  <c r="M30" i="4"/>
  <c r="L30" i="4"/>
  <c r="K30" i="4"/>
  <c r="O29" i="4"/>
  <c r="N29" i="4"/>
  <c r="M29" i="4"/>
  <c r="L29" i="4"/>
  <c r="K29" i="4"/>
  <c r="O28" i="4"/>
  <c r="N28" i="4"/>
  <c r="P28" i="4" s="1"/>
  <c r="M28" i="4"/>
  <c r="L28" i="4"/>
  <c r="K28" i="4"/>
  <c r="O27" i="4"/>
  <c r="N27" i="4"/>
  <c r="M27" i="4"/>
  <c r="L27" i="4"/>
  <c r="K27" i="4"/>
  <c r="O26" i="4"/>
  <c r="N26" i="4"/>
  <c r="M26" i="4"/>
  <c r="L26" i="4"/>
  <c r="K26" i="4"/>
  <c r="O25" i="4"/>
  <c r="N25" i="4"/>
  <c r="M25" i="4"/>
  <c r="L25" i="4"/>
  <c r="K25" i="4"/>
  <c r="O24" i="4"/>
  <c r="N24" i="4"/>
  <c r="M24" i="4"/>
  <c r="L24" i="4"/>
  <c r="K24" i="4"/>
  <c r="O23" i="4"/>
  <c r="N23" i="4"/>
  <c r="M23" i="4"/>
  <c r="L23" i="4"/>
  <c r="K23" i="4"/>
  <c r="O22" i="4"/>
  <c r="N22" i="4"/>
  <c r="M22" i="4"/>
  <c r="L22" i="4"/>
  <c r="K22" i="4"/>
  <c r="O21" i="4"/>
  <c r="N21" i="4"/>
  <c r="M21" i="4"/>
  <c r="L21" i="4"/>
  <c r="K21" i="4"/>
  <c r="O20" i="4"/>
  <c r="N20" i="4"/>
  <c r="M20" i="4"/>
  <c r="L20" i="4"/>
  <c r="K20" i="4"/>
  <c r="O19" i="4"/>
  <c r="N19" i="4"/>
  <c r="M19" i="4"/>
  <c r="L19" i="4"/>
  <c r="K19" i="4"/>
  <c r="O18" i="4"/>
  <c r="N18" i="4"/>
  <c r="M18" i="4"/>
  <c r="L18" i="4"/>
  <c r="K18" i="4"/>
  <c r="O17" i="4"/>
  <c r="N17" i="4"/>
  <c r="M17" i="4"/>
  <c r="L17" i="4"/>
  <c r="K17" i="4"/>
  <c r="O16" i="4"/>
  <c r="N16" i="4"/>
  <c r="M16" i="4"/>
  <c r="L16" i="4"/>
  <c r="K16" i="4"/>
  <c r="O15" i="4"/>
  <c r="N15" i="4"/>
  <c r="M15" i="4"/>
  <c r="L15" i="4"/>
  <c r="K15" i="4"/>
  <c r="O14" i="4"/>
  <c r="N14" i="4"/>
  <c r="M14" i="4"/>
  <c r="L14" i="4"/>
  <c r="K14" i="4"/>
  <c r="O13" i="4"/>
  <c r="N13" i="4"/>
  <c r="M13" i="4"/>
  <c r="L13" i="4"/>
  <c r="K13" i="4"/>
  <c r="O12" i="4"/>
  <c r="N12" i="4"/>
  <c r="M12" i="4"/>
  <c r="L12" i="4"/>
  <c r="K12" i="4"/>
  <c r="O11" i="4"/>
  <c r="N11" i="4"/>
  <c r="M11" i="4"/>
  <c r="L11" i="4"/>
  <c r="K11" i="4"/>
  <c r="O10" i="4"/>
  <c r="N10" i="4"/>
  <c r="M10" i="4"/>
  <c r="L10" i="4"/>
  <c r="K10" i="4"/>
  <c r="O9" i="4"/>
  <c r="N9" i="4"/>
  <c r="M9" i="4"/>
  <c r="L9" i="4"/>
  <c r="K9" i="4"/>
  <c r="O8" i="4"/>
  <c r="N8" i="4"/>
  <c r="M8" i="4"/>
  <c r="L8" i="4"/>
  <c r="K8" i="4"/>
  <c r="O7" i="4"/>
  <c r="N7" i="4"/>
  <c r="M7" i="4"/>
  <c r="L7" i="4"/>
  <c r="K7" i="4"/>
  <c r="O6" i="4"/>
  <c r="N6" i="4"/>
  <c r="M6" i="4"/>
  <c r="L6" i="4"/>
  <c r="K6" i="4"/>
  <c r="O5" i="4"/>
  <c r="N5" i="4"/>
  <c r="M5" i="4"/>
  <c r="L5" i="4"/>
  <c r="K5" i="4"/>
  <c r="O4" i="4"/>
  <c r="N4" i="4"/>
  <c r="M4" i="4"/>
  <c r="L4" i="4"/>
  <c r="K4" i="4"/>
  <c r="O3" i="4"/>
  <c r="N3" i="4"/>
  <c r="M3" i="4"/>
  <c r="L3" i="4"/>
  <c r="K3" i="4"/>
  <c r="O2" i="4"/>
  <c r="N2" i="4"/>
  <c r="M2" i="4"/>
  <c r="L2" i="4"/>
  <c r="K2" i="4"/>
  <c r="V7" i="3"/>
  <c r="U7" i="3"/>
  <c r="T7" i="3"/>
  <c r="S7" i="3"/>
  <c r="R7" i="3"/>
  <c r="Q7" i="3"/>
  <c r="P7" i="3"/>
  <c r="O7" i="3"/>
  <c r="N7" i="3"/>
  <c r="M7" i="3"/>
  <c r="E35" i="1"/>
  <c r="H45" i="1" s="1"/>
  <c r="G50" i="1"/>
  <c r="P94" i="4" l="1"/>
  <c r="P114" i="4"/>
  <c r="P475" i="4"/>
  <c r="P495" i="4"/>
  <c r="P507" i="4"/>
  <c r="P511" i="4"/>
  <c r="P523" i="4"/>
  <c r="P527" i="4"/>
  <c r="P52" i="4"/>
  <c r="P330" i="4"/>
  <c r="P342" i="4"/>
  <c r="P346" i="4"/>
  <c r="P381" i="4"/>
  <c r="P90" i="4"/>
  <c r="P98" i="4"/>
  <c r="P479" i="4"/>
  <c r="P491" i="4"/>
  <c r="P32" i="4"/>
  <c r="P36" i="4"/>
  <c r="P44" i="4"/>
  <c r="P71" i="4"/>
  <c r="P87" i="4"/>
  <c r="P14" i="4"/>
  <c r="P64" i="4"/>
  <c r="P68" i="4"/>
  <c r="P88" i="4"/>
  <c r="P120" i="4"/>
  <c r="P264" i="4"/>
  <c r="P276" i="4"/>
  <c r="P280" i="4"/>
  <c r="P362" i="4"/>
  <c r="P374" i="4"/>
  <c r="P378" i="4"/>
  <c r="P386" i="4"/>
  <c r="P7" i="4"/>
  <c r="P46" i="4"/>
  <c r="P50" i="4"/>
  <c r="P85" i="4"/>
  <c r="P96" i="4"/>
  <c r="P100" i="4"/>
  <c r="P112" i="4"/>
  <c r="P135" i="4"/>
  <c r="P139" i="4"/>
  <c r="P143" i="4"/>
  <c r="P147" i="4"/>
  <c r="P151" i="4"/>
  <c r="P155" i="4"/>
  <c r="P159" i="4"/>
  <c r="P163" i="4"/>
  <c r="P167" i="4"/>
  <c r="P171" i="4"/>
  <c r="P175" i="4"/>
  <c r="P179" i="4"/>
  <c r="P183" i="4"/>
  <c r="P187" i="4"/>
  <c r="P191" i="4"/>
  <c r="P195" i="4"/>
  <c r="P199" i="4"/>
  <c r="P203" i="4"/>
  <c r="P207" i="4"/>
  <c r="P211" i="4"/>
  <c r="P215" i="4"/>
  <c r="P223" i="4"/>
  <c r="P239" i="4"/>
  <c r="P266" i="4"/>
  <c r="P278" i="4"/>
  <c r="P282" i="4"/>
  <c r="P324" i="4"/>
  <c r="P328" i="4"/>
  <c r="P340" i="4"/>
  <c r="P344" i="4"/>
  <c r="P407" i="4"/>
  <c r="P463" i="4"/>
  <c r="P481" i="4"/>
  <c r="P485" i="4"/>
  <c r="P489" i="4"/>
  <c r="P493" i="4"/>
  <c r="P494" i="4"/>
  <c r="P505" i="4"/>
  <c r="P509" i="4"/>
  <c r="P513" i="4"/>
  <c r="P517" i="4"/>
  <c r="P521" i="4"/>
  <c r="P522" i="4"/>
  <c r="P525" i="4"/>
  <c r="P526" i="4"/>
  <c r="P4" i="4"/>
  <c r="P12" i="4"/>
  <c r="P20" i="4"/>
  <c r="P39" i="4"/>
  <c r="P82" i="4"/>
  <c r="P117" i="4"/>
  <c r="P128" i="4"/>
  <c r="P132" i="4"/>
  <c r="P248" i="4"/>
  <c r="P252" i="4"/>
  <c r="P255" i="4"/>
  <c r="P291" i="4"/>
  <c r="P295" i="4"/>
  <c r="P298" i="4"/>
  <c r="P307" i="4"/>
  <c r="P310" i="4"/>
  <c r="P311" i="4"/>
  <c r="P314" i="4"/>
  <c r="P338" i="4"/>
  <c r="P356" i="4"/>
  <c r="P360" i="4"/>
  <c r="P361" i="4"/>
  <c r="P372" i="4"/>
  <c r="P376" i="4"/>
  <c r="P408" i="4"/>
  <c r="P412" i="4"/>
  <c r="P416" i="4"/>
  <c r="P420" i="4"/>
  <c r="P424" i="4"/>
  <c r="P428" i="4"/>
  <c r="P503" i="4"/>
  <c r="P554" i="4"/>
  <c r="P76" i="4"/>
  <c r="P166" i="4"/>
  <c r="P178" i="4"/>
  <c r="P182" i="4"/>
  <c r="P186" i="4"/>
  <c r="P198" i="4"/>
  <c r="P202" i="4"/>
  <c r="P214" i="4"/>
  <c r="P222" i="4"/>
  <c r="P265" i="4"/>
  <c r="P323" i="4"/>
  <c r="P327" i="4"/>
  <c r="P343" i="4"/>
  <c r="P370" i="4"/>
  <c r="P18" i="4"/>
  <c r="P80" i="4"/>
  <c r="P103" i="4"/>
  <c r="P119" i="4"/>
  <c r="P122" i="4"/>
  <c r="P126" i="4"/>
  <c r="P130" i="4"/>
  <c r="P292" i="4"/>
  <c r="P296" i="4"/>
  <c r="P308" i="4"/>
  <c r="P312" i="4"/>
  <c r="P425" i="4"/>
  <c r="P429" i="4"/>
  <c r="P539" i="4"/>
  <c r="P543" i="4"/>
  <c r="P40" i="4"/>
  <c r="P47" i="4"/>
  <c r="P54" i="4"/>
  <c r="P58" i="4"/>
  <c r="P72" i="4"/>
  <c r="P79" i="4"/>
  <c r="P104" i="4"/>
  <c r="P111" i="4"/>
  <c r="P224" i="4"/>
  <c r="P228" i="4"/>
  <c r="P241" i="4"/>
  <c r="P245" i="4"/>
  <c r="P246" i="4"/>
  <c r="P256" i="4"/>
  <c r="P260" i="4"/>
  <c r="P267" i="4"/>
  <c r="P271" i="4"/>
  <c r="P284" i="4"/>
  <c r="P288" i="4"/>
  <c r="P289" i="4"/>
  <c r="P299" i="4"/>
  <c r="P303" i="4"/>
  <c r="P316" i="4"/>
  <c r="P320" i="4"/>
  <c r="P321" i="4"/>
  <c r="P331" i="4"/>
  <c r="P335" i="4"/>
  <c r="P348" i="4"/>
  <c r="P352" i="4"/>
  <c r="P353" i="4"/>
  <c r="P363" i="4"/>
  <c r="P373" i="4"/>
  <c r="P380" i="4"/>
  <c r="P384" i="4"/>
  <c r="P388" i="4"/>
  <c r="P391" i="4"/>
  <c r="P392" i="4"/>
  <c r="P396" i="4"/>
  <c r="P399" i="4"/>
  <c r="P431" i="4"/>
  <c r="P449" i="4"/>
  <c r="P453" i="4"/>
  <c r="P457" i="4"/>
  <c r="P458" i="4"/>
  <c r="P461" i="4"/>
  <c r="P462" i="4"/>
  <c r="P466" i="4"/>
  <c r="P470" i="4"/>
  <c r="P499" i="4"/>
  <c r="P519" i="4"/>
  <c r="P8" i="4"/>
  <c r="P15" i="4"/>
  <c r="P22" i="4"/>
  <c r="P23" i="4"/>
  <c r="P30" i="4"/>
  <c r="P55" i="4"/>
  <c r="P62" i="4"/>
  <c r="P66" i="4"/>
  <c r="P557" i="4"/>
  <c r="P26" i="4"/>
  <c r="P2" i="4"/>
  <c r="P16" i="4"/>
  <c r="P34" i="4"/>
  <c r="P48" i="4"/>
  <c r="P6" i="4"/>
  <c r="P10" i="4"/>
  <c r="P24" i="4"/>
  <c r="P31" i="4"/>
  <c r="P38" i="4"/>
  <c r="P42" i="4"/>
  <c r="P56" i="4"/>
  <c r="P63" i="4"/>
  <c r="P70" i="4"/>
  <c r="P74" i="4"/>
  <c r="P91" i="4"/>
  <c r="P92" i="4"/>
  <c r="P95" i="4"/>
  <c r="P106" i="4"/>
  <c r="P123" i="4"/>
  <c r="P124" i="4"/>
  <c r="P127" i="4"/>
  <c r="P225" i="4"/>
  <c r="P229" i="4"/>
  <c r="P230" i="4"/>
  <c r="P240" i="4"/>
  <c r="P243" i="4"/>
  <c r="P244" i="4"/>
  <c r="P257" i="4"/>
  <c r="P268" i="4"/>
  <c r="P272" i="4"/>
  <c r="P273" i="4"/>
  <c r="P283" i="4"/>
  <c r="P286" i="4"/>
  <c r="P287" i="4"/>
  <c r="P300" i="4"/>
  <c r="P304" i="4"/>
  <c r="P305" i="4"/>
  <c r="P315" i="4"/>
  <c r="P318" i="4"/>
  <c r="P319" i="4"/>
  <c r="P332" i="4"/>
  <c r="P336" i="4"/>
  <c r="P337" i="4"/>
  <c r="P347" i="4"/>
  <c r="P350" i="4"/>
  <c r="P351" i="4"/>
  <c r="P364" i="4"/>
  <c r="P368" i="4"/>
  <c r="P382" i="4"/>
  <c r="P393" i="4"/>
  <c r="P394" i="4"/>
  <c r="P397" i="4"/>
  <c r="P398" i="4"/>
  <c r="P402" i="4"/>
  <c r="P406" i="4"/>
  <c r="P440" i="4"/>
  <c r="P443" i="4"/>
  <c r="P444" i="4"/>
  <c r="P447" i="4"/>
  <c r="P448" i="4"/>
  <c r="P452" i="4"/>
  <c r="P467" i="4"/>
  <c r="P487" i="4"/>
  <c r="P531" i="4"/>
  <c r="P551" i="4"/>
  <c r="P13" i="4"/>
  <c r="P3" i="4"/>
  <c r="P11" i="4"/>
  <c r="P27" i="4"/>
  <c r="P35" i="4"/>
  <c r="P43" i="4"/>
  <c r="P51" i="4"/>
  <c r="P59" i="4"/>
  <c r="P67" i="4"/>
  <c r="P75" i="4"/>
  <c r="P78" i="4"/>
  <c r="P101" i="4"/>
  <c r="P107" i="4"/>
  <c r="P110" i="4"/>
  <c r="P133" i="4"/>
  <c r="P137" i="4"/>
  <c r="P141" i="4"/>
  <c r="P145" i="4"/>
  <c r="P149" i="4"/>
  <c r="P153" i="4"/>
  <c r="P157" i="4"/>
  <c r="P161" i="4"/>
  <c r="P165" i="4"/>
  <c r="P169" i="4"/>
  <c r="P173" i="4"/>
  <c r="P217" i="4"/>
  <c r="P235" i="4"/>
  <c r="P423" i="4"/>
  <c r="P5" i="4"/>
  <c r="P29" i="4"/>
  <c r="P37" i="4"/>
  <c r="P19" i="4"/>
  <c r="P9" i="4"/>
  <c r="P17" i="4"/>
  <c r="P25" i="4"/>
  <c r="P33" i="4"/>
  <c r="P41" i="4"/>
  <c r="P49" i="4"/>
  <c r="P57" i="4"/>
  <c r="P65" i="4"/>
  <c r="P73" i="4"/>
  <c r="P93" i="4"/>
  <c r="P99" i="4"/>
  <c r="P102" i="4"/>
  <c r="P125" i="4"/>
  <c r="P131" i="4"/>
  <c r="P134" i="4"/>
  <c r="P455" i="4"/>
  <c r="P184" i="4"/>
  <c r="P188" i="4"/>
  <c r="P192" i="4"/>
  <c r="P196" i="4"/>
  <c r="P200" i="4"/>
  <c r="P204" i="4"/>
  <c r="P208" i="4"/>
  <c r="P212" i="4"/>
  <c r="P216" i="4"/>
  <c r="P219" i="4"/>
  <c r="P251" i="4"/>
  <c r="P262" i="4"/>
  <c r="P294" i="4"/>
  <c r="P326" i="4"/>
  <c r="P358" i="4"/>
  <c r="P21" i="4"/>
  <c r="P45" i="4"/>
  <c r="P53" i="4"/>
  <c r="P61" i="4"/>
  <c r="P69" i="4"/>
  <c r="P77" i="4"/>
  <c r="P83" i="4"/>
  <c r="P86" i="4"/>
  <c r="P109" i="4"/>
  <c r="P115" i="4"/>
  <c r="P118" i="4"/>
  <c r="P227" i="4"/>
  <c r="P259" i="4"/>
  <c r="P270" i="4"/>
  <c r="P302" i="4"/>
  <c r="P334" i="4"/>
  <c r="P366" i="4"/>
  <c r="P401" i="4"/>
  <c r="P405" i="4"/>
  <c r="P419" i="4"/>
  <c r="P433" i="4"/>
  <c r="P437" i="4"/>
  <c r="P451" i="4"/>
  <c r="P465" i="4"/>
  <c r="P469" i="4"/>
  <c r="P483" i="4"/>
  <c r="P484" i="4"/>
  <c r="P497" i="4"/>
  <c r="P498" i="4"/>
  <c r="P501" i="4"/>
  <c r="P502" i="4"/>
  <c r="P512" i="4"/>
  <c r="P515" i="4"/>
  <c r="P516" i="4"/>
  <c r="P529" i="4"/>
  <c r="P530" i="4"/>
  <c r="P533" i="4"/>
  <c r="P534" i="4"/>
  <c r="P544" i="4"/>
  <c r="P547" i="4"/>
  <c r="P548" i="4"/>
  <c r="P177" i="4"/>
  <c r="P181" i="4"/>
  <c r="P185" i="4"/>
  <c r="P189" i="4"/>
  <c r="P193" i="4"/>
  <c r="P197" i="4"/>
  <c r="P201" i="4"/>
  <c r="P205" i="4"/>
  <c r="P209" i="4"/>
  <c r="P213" i="4"/>
  <c r="P369" i="4"/>
  <c r="P377" i="4"/>
  <c r="P385" i="4"/>
  <c r="P395" i="4"/>
  <c r="P409" i="4"/>
  <c r="P413" i="4"/>
  <c r="P427" i="4"/>
  <c r="P441" i="4"/>
  <c r="P442" i="4"/>
  <c r="P445" i="4"/>
  <c r="P446" i="4"/>
  <c r="P456" i="4"/>
  <c r="P459" i="4"/>
  <c r="P460" i="4"/>
  <c r="P473" i="4"/>
  <c r="P474" i="4"/>
  <c r="P477" i="4"/>
  <c r="P478" i="4"/>
  <c r="P488" i="4"/>
  <c r="P492" i="4"/>
  <c r="P506" i="4"/>
  <c r="P510" i="4"/>
  <c r="P520" i="4"/>
  <c r="P524" i="4"/>
  <c r="P538" i="4"/>
  <c r="P542" i="4"/>
  <c r="P552" i="4"/>
  <c r="P555" i="4"/>
  <c r="P81" i="4"/>
  <c r="P89" i="4"/>
  <c r="P97" i="4"/>
  <c r="P105" i="4"/>
  <c r="P113" i="4"/>
  <c r="P121" i="4"/>
  <c r="P129" i="4"/>
  <c r="P218" i="4"/>
  <c r="P226" i="4"/>
  <c r="P234" i="4"/>
  <c r="P242" i="4"/>
  <c r="P250" i="4"/>
  <c r="P258" i="4"/>
  <c r="P261" i="4"/>
  <c r="P269" i="4"/>
  <c r="P277" i="4"/>
  <c r="P285" i="4"/>
  <c r="P293" i="4"/>
  <c r="P301" i="4"/>
  <c r="P309" i="4"/>
  <c r="P317" i="4"/>
  <c r="P325" i="4"/>
  <c r="P333" i="4"/>
  <c r="P341" i="4"/>
  <c r="P349" i="4"/>
  <c r="P357" i="4"/>
  <c r="P365" i="4"/>
  <c r="P389" i="4"/>
  <c r="P390" i="4"/>
  <c r="P400" i="4"/>
  <c r="P403" i="4"/>
  <c r="P404" i="4"/>
  <c r="P417" i="4"/>
  <c r="P418" i="4"/>
  <c r="P421" i="4"/>
  <c r="P422" i="4"/>
  <c r="P432" i="4"/>
  <c r="P436" i="4"/>
  <c r="P450" i="4"/>
  <c r="P454" i="4"/>
  <c r="P464" i="4"/>
  <c r="P468" i="4"/>
  <c r="P482" i="4"/>
  <c r="P486" i="4"/>
  <c r="P496" i="4"/>
  <c r="P500" i="4"/>
  <c r="P514" i="4"/>
  <c r="P518" i="4"/>
  <c r="P528" i="4"/>
  <c r="P532" i="4"/>
  <c r="P546" i="4"/>
  <c r="P550" i="4"/>
  <c r="P371" i="4"/>
  <c r="P379" i="4"/>
  <c r="P387" i="4"/>
  <c r="P367" i="4"/>
  <c r="P375" i="4"/>
  <c r="P383" i="4"/>
  <c r="P556" i="4"/>
  <c r="H50" i="1"/>
  <c r="G45" i="1" l="1"/>
  <c r="G40" i="1"/>
  <c r="G35" i="1"/>
  <c r="J45" i="1" l="1"/>
  <c r="I45" i="1"/>
  <c r="G14" i="1"/>
  <c r="G15" i="1"/>
  <c r="D15" i="1"/>
  <c r="D14" i="1"/>
  <c r="A11" i="1"/>
  <c r="C11" i="1"/>
  <c r="B11" i="1"/>
  <c r="I50" i="1" l="1"/>
  <c r="I51" i="1" s="1"/>
  <c r="J50" i="1"/>
  <c r="J51" i="1" s="1"/>
  <c r="H15" i="1"/>
  <c r="E15" i="1"/>
  <c r="H40" i="1"/>
  <c r="J40" i="1" s="1"/>
  <c r="J41" i="1" s="1"/>
  <c r="E14" i="1"/>
  <c r="H35" i="1"/>
  <c r="I35" i="1" s="1"/>
  <c r="I36" i="1" s="1"/>
  <c r="F35" i="1"/>
  <c r="H14" i="1"/>
  <c r="K50" i="1" l="1"/>
  <c r="I40" i="1"/>
  <c r="I41" i="1" s="1"/>
  <c r="I46" i="1"/>
  <c r="J46" i="1"/>
  <c r="J35" i="1"/>
  <c r="J36" i="1" s="1"/>
  <c r="K35" i="1" s="1"/>
  <c r="K45" i="1" l="1"/>
  <c r="K40"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F177CF6-CA9C-483E-8E07-7A8BE21ABDFB}" keepAlive="1" name="Query - Retail Store Sales" description="Connection to the 'Retail Store Sales' query in the workbook." type="5" refreshedVersion="8" background="1">
    <dbPr connection="Provider=Microsoft.Mashup.OleDb.1;Data Source=$Workbook$;Location=&quot;Retail Store Sales&quot;;Extended Properties=&quot;&quot;" command="SELECT * FROM [Retail Store Sales]"/>
  </connection>
</connections>
</file>

<file path=xl/sharedStrings.xml><?xml version="1.0" encoding="utf-8"?>
<sst xmlns="http://schemas.openxmlformats.org/spreadsheetml/2006/main" count="3667" uniqueCount="660">
  <si>
    <t>Comprehensive Sales Overview – Revenue, Cost &amp; Profit at a glance</t>
  </si>
  <si>
    <t>Order Performance Analysis – Track Completed vs. Returned orders</t>
  </si>
  <si>
    <t>Geographical Revenue Breakdown – Identify top-performing countries</t>
  </si>
  <si>
    <t>Customer Payment Behavior – Understand payment method preferences</t>
  </si>
  <si>
    <t>Monthly &amp; Daily Trends – Spot patterns for better forecasting</t>
  </si>
  <si>
    <t>Dynamic Filters – Analyze data by Country &amp; Product Category</t>
  </si>
  <si>
    <t>Sum of Total Cost</t>
  </si>
  <si>
    <t>Sum of Profit</t>
  </si>
  <si>
    <t>Sum of Sales Revenue</t>
  </si>
  <si>
    <t>Count of Status</t>
  </si>
  <si>
    <t>Row Labels</t>
  </si>
  <si>
    <t>Completed</t>
  </si>
  <si>
    <t>Returned</t>
  </si>
  <si>
    <t>Grand Total</t>
  </si>
  <si>
    <t>Antarctica</t>
  </si>
  <si>
    <t>Australia</t>
  </si>
  <si>
    <t>Brazil</t>
  </si>
  <si>
    <t>China</t>
  </si>
  <si>
    <t>Nigeria</t>
  </si>
  <si>
    <t>United Kingdom</t>
  </si>
  <si>
    <t>United States</t>
  </si>
  <si>
    <t>Count of Country</t>
  </si>
  <si>
    <t>Apparel</t>
  </si>
  <si>
    <t>Books</t>
  </si>
  <si>
    <t>Electronics</t>
  </si>
  <si>
    <t>Groceries</t>
  </si>
  <si>
    <t>Home Decor</t>
  </si>
  <si>
    <t>Count of Order Date</t>
  </si>
  <si>
    <t>Status</t>
  </si>
  <si>
    <t>Cpmpleted</t>
  </si>
  <si>
    <t>Others</t>
  </si>
  <si>
    <t>Percantage</t>
  </si>
  <si>
    <t>returned</t>
  </si>
  <si>
    <t>others</t>
  </si>
  <si>
    <t>Jan</t>
  </si>
  <si>
    <t>Feb</t>
  </si>
  <si>
    <t>Mar</t>
  </si>
  <si>
    <t>Apr</t>
  </si>
  <si>
    <t>May</t>
  </si>
  <si>
    <t>Jun</t>
  </si>
  <si>
    <t>Jul</t>
  </si>
  <si>
    <t>Aug</t>
  </si>
  <si>
    <t>Sep</t>
  </si>
  <si>
    <t>Oct</t>
  </si>
  <si>
    <t>Nov</t>
  </si>
  <si>
    <t>Dec</t>
  </si>
  <si>
    <t>Posiotion</t>
  </si>
  <si>
    <t>Previous Month</t>
  </si>
  <si>
    <t>Current Revenue</t>
  </si>
  <si>
    <t>Previous Month Revenue</t>
  </si>
  <si>
    <t>Percantage Differ.</t>
  </si>
  <si>
    <t>Value Differ.</t>
  </si>
  <si>
    <t>Final Revenue vs LM</t>
  </si>
  <si>
    <t>Revenue</t>
  </si>
  <si>
    <t>Cost</t>
  </si>
  <si>
    <t>Profit</t>
  </si>
  <si>
    <t>Current Month Cost</t>
  </si>
  <si>
    <t>Previous Month Cost</t>
  </si>
  <si>
    <t>Parcantage Differ.</t>
  </si>
  <si>
    <t>Final Cost</t>
  </si>
  <si>
    <t>=IF(J40&gt;0,"+"&amp;TEXT(J40,"0.0%"),TEXT(J40,"0.0%"))</t>
  </si>
  <si>
    <t>=IF(I40&lt;&gt;0,TEXT(I40,"+$#,##;-$#,##"),"$0")</t>
  </si>
  <si>
    <t>Order</t>
  </si>
  <si>
    <t>Sales Form</t>
  </si>
  <si>
    <t>Customer Name :</t>
  </si>
  <si>
    <t>Product Category :</t>
  </si>
  <si>
    <t>Product Name :</t>
  </si>
  <si>
    <t>Order Date :</t>
  </si>
  <si>
    <t>Delivered Date :</t>
  </si>
  <si>
    <t>Quantity :</t>
  </si>
  <si>
    <t>Unit Price :</t>
  </si>
  <si>
    <t>Status :</t>
  </si>
  <si>
    <t>Country :</t>
  </si>
  <si>
    <t>Payment Method :</t>
  </si>
  <si>
    <t>Manish</t>
  </si>
  <si>
    <t>Customer Name</t>
  </si>
  <si>
    <t>Product Category</t>
  </si>
  <si>
    <t>Product Name</t>
  </si>
  <si>
    <t>Order Date</t>
  </si>
  <si>
    <t>Delivered Date</t>
  </si>
  <si>
    <t>Quantity</t>
  </si>
  <si>
    <t>Unit Price</t>
  </si>
  <si>
    <t>Country</t>
  </si>
  <si>
    <t>Payment Method</t>
  </si>
  <si>
    <t>Delivery Time</t>
  </si>
  <si>
    <t>Years</t>
  </si>
  <si>
    <t>Months</t>
  </si>
  <si>
    <t>Total Cost</t>
  </si>
  <si>
    <t>Sales Revenue</t>
  </si>
  <si>
    <t>Allison Hill</t>
  </si>
  <si>
    <t>Smartphone</t>
  </si>
  <si>
    <t>Mobile Money</t>
  </si>
  <si>
    <t>Lance Hoffman</t>
  </si>
  <si>
    <t>Fiction</t>
  </si>
  <si>
    <t>Credit Card</t>
  </si>
  <si>
    <t>Brent Abbott</t>
  </si>
  <si>
    <t>Sneakers</t>
  </si>
  <si>
    <t>Edward Fuller</t>
  </si>
  <si>
    <t>Cereal</t>
  </si>
  <si>
    <t>Melinda Jones</t>
  </si>
  <si>
    <t>Headphones</t>
  </si>
  <si>
    <t>Cash</t>
  </si>
  <si>
    <t>Andrew Stewart</t>
  </si>
  <si>
    <t>Vase</t>
  </si>
  <si>
    <t>Nicole Patterson</t>
  </si>
  <si>
    <t>Anthony Rodriguez</t>
  </si>
  <si>
    <t>Camera</t>
  </si>
  <si>
    <t>Shannon Smith</t>
  </si>
  <si>
    <t>Milk</t>
  </si>
  <si>
    <t>Pamela Romero</t>
  </si>
  <si>
    <t>T-Shirt</t>
  </si>
  <si>
    <t>Tammy Sellers</t>
  </si>
  <si>
    <t>Curtains</t>
  </si>
  <si>
    <t>Joseph Obrien</t>
  </si>
  <si>
    <t>Children's Book</t>
  </si>
  <si>
    <t>Austin Smith</t>
  </si>
  <si>
    <t>Bank Transfer</t>
  </si>
  <si>
    <t>David Caldwell</t>
  </si>
  <si>
    <t>Matthew Gomez</t>
  </si>
  <si>
    <t>Maria Brown</t>
  </si>
  <si>
    <t>Wall Art</t>
  </si>
  <si>
    <t>Clifford Ford</t>
  </si>
  <si>
    <t>Dress</t>
  </si>
  <si>
    <t>Tammy Allison</t>
  </si>
  <si>
    <t>Jeans</t>
  </si>
  <si>
    <t>Rachel Gibson</t>
  </si>
  <si>
    <t>Biography</t>
  </si>
  <si>
    <t>Lauren Daniels</t>
  </si>
  <si>
    <t>Laptop</t>
  </si>
  <si>
    <t>Amanda Miller</t>
  </si>
  <si>
    <t>Cookbook</t>
  </si>
  <si>
    <t>Michael Evans</t>
  </si>
  <si>
    <t>Angel Lewis MD</t>
  </si>
  <si>
    <t>Joshua Turner</t>
  </si>
  <si>
    <t>Non-Fiction</t>
  </si>
  <si>
    <t>Douglas Clark</t>
  </si>
  <si>
    <t>Kimberly Davenport</t>
  </si>
  <si>
    <t>Richard Rodriguez</t>
  </si>
  <si>
    <t>Matthew Ross</t>
  </si>
  <si>
    <t>Victoria Johnson</t>
  </si>
  <si>
    <t>Juice</t>
  </si>
  <si>
    <t>Stephanie Lee</t>
  </si>
  <si>
    <t>Benjamin Beck</t>
  </si>
  <si>
    <t>Stephanie Gilbert</t>
  </si>
  <si>
    <t>Jeffrey Carpenter</t>
  </si>
  <si>
    <t>Curtis Johnson</t>
  </si>
  <si>
    <t>Table Lamp</t>
  </si>
  <si>
    <t>Michael Snyder</t>
  </si>
  <si>
    <t>Melissa Marshall</t>
  </si>
  <si>
    <t>Cushion</t>
  </si>
  <si>
    <t>Michelle Wagner</t>
  </si>
  <si>
    <t>Sara Ramirez</t>
  </si>
  <si>
    <t>George Orozco</t>
  </si>
  <si>
    <t>Jacket</t>
  </si>
  <si>
    <t>Joshua Perry</t>
  </si>
  <si>
    <t>Aaron Bell</t>
  </si>
  <si>
    <t>Stephanie Freeman</t>
  </si>
  <si>
    <t>Rebecca Ramsey</t>
  </si>
  <si>
    <t>Mary Miller</t>
  </si>
  <si>
    <t>Andre Wright</t>
  </si>
  <si>
    <t>Jeffrey Wood</t>
  </si>
  <si>
    <t>Samuel Rivas</t>
  </si>
  <si>
    <t>Daniel Salinas</t>
  </si>
  <si>
    <t>Michael West</t>
  </si>
  <si>
    <t>Elizabeth Ward</t>
  </si>
  <si>
    <t>Kristen Terry</t>
  </si>
  <si>
    <t>Tablet</t>
  </si>
  <si>
    <t>David Grant</t>
  </si>
  <si>
    <t>Kevin Patterson</t>
  </si>
  <si>
    <t>Juan Moore</t>
  </si>
  <si>
    <t>Pasta</t>
  </si>
  <si>
    <t>Dwayne Campbell</t>
  </si>
  <si>
    <t>Samantha Morse</t>
  </si>
  <si>
    <t>Kathryn Snyder</t>
  </si>
  <si>
    <t>Alicia Hubbard</t>
  </si>
  <si>
    <t>Tanya Kim</t>
  </si>
  <si>
    <t>Bruce Collier</t>
  </si>
  <si>
    <t>Kimberly Gibson</t>
  </si>
  <si>
    <t>Reginald Williams</t>
  </si>
  <si>
    <t>Amanda Shaw</t>
  </si>
  <si>
    <t>Alexis Thomas</t>
  </si>
  <si>
    <t>Sarah Villarreal</t>
  </si>
  <si>
    <t>Cynthia Cohen</t>
  </si>
  <si>
    <t>Michele Garcia</t>
  </si>
  <si>
    <t>Joel King</t>
  </si>
  <si>
    <t>Rice</t>
  </si>
  <si>
    <t>Brooke Alexander</t>
  </si>
  <si>
    <t>Ann Phillips</t>
  </si>
  <si>
    <t>Richard Smith</t>
  </si>
  <si>
    <t>David Johnson</t>
  </si>
  <si>
    <t>Elizabeth Ortiz</t>
  </si>
  <si>
    <t>Teresa Ramirez</t>
  </si>
  <si>
    <t>Michael Stephens</t>
  </si>
  <si>
    <t>Kristen Willis</t>
  </si>
  <si>
    <t>Rebecca Rodriguez</t>
  </si>
  <si>
    <t>Jessica Rodriguez DDS</t>
  </si>
  <si>
    <t>Donald Schultz</t>
  </si>
  <si>
    <t>Emily Edwards</t>
  </si>
  <si>
    <t>Anna Davis</t>
  </si>
  <si>
    <t>Jordan Moore</t>
  </si>
  <si>
    <t>Phillip Andrews</t>
  </si>
  <si>
    <t>Christopher Park</t>
  </si>
  <si>
    <t>Andrea Figueroa</t>
  </si>
  <si>
    <t>Karla Ramos</t>
  </si>
  <si>
    <t>Michael Watkins</t>
  </si>
  <si>
    <t>Eric Clark</t>
  </si>
  <si>
    <t>Thomas Atkins</t>
  </si>
  <si>
    <t>Alex Nguyen</t>
  </si>
  <si>
    <t>Kelly Foster</t>
  </si>
  <si>
    <t>Kerry Lee</t>
  </si>
  <si>
    <t>Rebecca Vargas</t>
  </si>
  <si>
    <t>John Hernandez</t>
  </si>
  <si>
    <t>Katelyn Perez</t>
  </si>
  <si>
    <t>George Miranda</t>
  </si>
  <si>
    <t>Jackson Ball</t>
  </si>
  <si>
    <t>Vincent Mueller</t>
  </si>
  <si>
    <t>Tracy Montoya</t>
  </si>
  <si>
    <t>Phillip Nelson</t>
  </si>
  <si>
    <t>Jonathan Young</t>
  </si>
  <si>
    <t>Howard Norman</t>
  </si>
  <si>
    <t>Stephanie Hughes</t>
  </si>
  <si>
    <t>Samantha Gardner</t>
  </si>
  <si>
    <t>William Gould</t>
  </si>
  <si>
    <t>Laura Moreno</t>
  </si>
  <si>
    <t>Kathryn Hughes</t>
  </si>
  <si>
    <t>Benjamin Thompson</t>
  </si>
  <si>
    <t>Betty Shaw</t>
  </si>
  <si>
    <t>Todd Jacobson</t>
  </si>
  <si>
    <t>Martin Vargas</t>
  </si>
  <si>
    <t>Travis Wise</t>
  </si>
  <si>
    <t>Stephen Gardner</t>
  </si>
  <si>
    <t>Jesse Barker</t>
  </si>
  <si>
    <t>James Gilbert</t>
  </si>
  <si>
    <t>Shawn Jimenez</t>
  </si>
  <si>
    <t>Kyle Cameron</t>
  </si>
  <si>
    <t>Monica Gallagher</t>
  </si>
  <si>
    <t>Brent Brooks</t>
  </si>
  <si>
    <t>Brenda Velazquez</t>
  </si>
  <si>
    <t>Katie Hicks</t>
  </si>
  <si>
    <t>Veronica Silva</t>
  </si>
  <si>
    <t>Michelle Hampton</t>
  </si>
  <si>
    <t>Ashley Smith</t>
  </si>
  <si>
    <t>Gloria Gomez</t>
  </si>
  <si>
    <t>Courtney Dudley</t>
  </si>
  <si>
    <t>Timothy Pope</t>
  </si>
  <si>
    <t>Tina Ballard</t>
  </si>
  <si>
    <t>Anthony Stein</t>
  </si>
  <si>
    <t>Matthew Velez</t>
  </si>
  <si>
    <t>Alexandra Bradley</t>
  </si>
  <si>
    <t>Nicole Thompson</t>
  </si>
  <si>
    <t>Stacy Carrillo</t>
  </si>
  <si>
    <t>Justin Brown</t>
  </si>
  <si>
    <t>Steven Griffin Jr.</t>
  </si>
  <si>
    <t>Aaron Robinson</t>
  </si>
  <si>
    <t>Jason Mack</t>
  </si>
  <si>
    <t>Michael Stanley</t>
  </si>
  <si>
    <t>Julie Ball</t>
  </si>
  <si>
    <t>Donald Pineda</t>
  </si>
  <si>
    <t>Jill Powers</t>
  </si>
  <si>
    <t>Donna Cabrera</t>
  </si>
  <si>
    <t>Jason Hernandez</t>
  </si>
  <si>
    <t>Michael Shaffer</t>
  </si>
  <si>
    <t>Kristin Mendoza</t>
  </si>
  <si>
    <t>Jose Crawford</t>
  </si>
  <si>
    <t>Connie Thomas</t>
  </si>
  <si>
    <t>Robert Jackson</t>
  </si>
  <si>
    <t>Kelly Combs</t>
  </si>
  <si>
    <t>Antonio Little</t>
  </si>
  <si>
    <t>James Tran</t>
  </si>
  <si>
    <t>Tamara Hall</t>
  </si>
  <si>
    <t>Jennifer Ayala</t>
  </si>
  <si>
    <t>Kevin James</t>
  </si>
  <si>
    <t>Derrick Adams</t>
  </si>
  <si>
    <t>Michelle Simpson</t>
  </si>
  <si>
    <t>Scott Alexander</t>
  </si>
  <si>
    <t>Ernest Oconnell</t>
  </si>
  <si>
    <t>Randall Johnson</t>
  </si>
  <si>
    <t>Ryan Pope</t>
  </si>
  <si>
    <t>Jay Bennett</t>
  </si>
  <si>
    <t>Lonnie Hart</t>
  </si>
  <si>
    <t>Eric Patrick</t>
  </si>
  <si>
    <t>Rhonda Brown</t>
  </si>
  <si>
    <t>Emily Price</t>
  </si>
  <si>
    <t>Jill Jackson</t>
  </si>
  <si>
    <t>Ashley Wilson</t>
  </si>
  <si>
    <t>Ashley Greer PhD</t>
  </si>
  <si>
    <t>Charles Clark</t>
  </si>
  <si>
    <t>Brandi Thomas</t>
  </si>
  <si>
    <t>Mark Burton</t>
  </si>
  <si>
    <t>Paul Neal</t>
  </si>
  <si>
    <t>Raymond Oconnor</t>
  </si>
  <si>
    <t>Aaron Rubio</t>
  </si>
  <si>
    <t>Steven Martin</t>
  </si>
  <si>
    <t>Jennifer Anderson MD</t>
  </si>
  <si>
    <t>Emily Taylor</t>
  </si>
  <si>
    <t>Matthew Bowers</t>
  </si>
  <si>
    <t>Samantha Green</t>
  </si>
  <si>
    <t>Jesse Ward</t>
  </si>
  <si>
    <t>Tyler Johnson</t>
  </si>
  <si>
    <t>Patricia Collins</t>
  </si>
  <si>
    <t>Jacob Bonilla</t>
  </si>
  <si>
    <t>Anthony Shea DDS</t>
  </si>
  <si>
    <t>Kathy Walsh</t>
  </si>
  <si>
    <t>Cynthia Green</t>
  </si>
  <si>
    <t>Melissa Williams</t>
  </si>
  <si>
    <t>Anthony Evans</t>
  </si>
  <si>
    <t>Antonio Norman</t>
  </si>
  <si>
    <t>Kenneth Underwood</t>
  </si>
  <si>
    <t>Danielle Phillips</t>
  </si>
  <si>
    <t>Curtis Wilkerson</t>
  </si>
  <si>
    <t>Kathryn Price</t>
  </si>
  <si>
    <t>Kevin Hall</t>
  </si>
  <si>
    <t>Kristy Hart</t>
  </si>
  <si>
    <t>Joseph Smith</t>
  </si>
  <si>
    <t>Sarah Valencia</t>
  </si>
  <si>
    <t>Patricia Bradley</t>
  </si>
  <si>
    <t>William Jackson</t>
  </si>
  <si>
    <t>Michelle Williams</t>
  </si>
  <si>
    <t>Fernando Lynn</t>
  </si>
  <si>
    <t>Lisa Webb</t>
  </si>
  <si>
    <t>Jennifer Spencer</t>
  </si>
  <si>
    <t>Sara Hernandez</t>
  </si>
  <si>
    <t>Steven Baker</t>
  </si>
  <si>
    <t>Dennis Marshall</t>
  </si>
  <si>
    <t>Cynthia Evans</t>
  </si>
  <si>
    <t>Beth Henderson</t>
  </si>
  <si>
    <t>Thomas Sloan</t>
  </si>
  <si>
    <t>Kara Jackson</t>
  </si>
  <si>
    <t>Steve Rivera</t>
  </si>
  <si>
    <t>Caitlin Collins</t>
  </si>
  <si>
    <t>Corey Whitaker</t>
  </si>
  <si>
    <t>Madison Martinez</t>
  </si>
  <si>
    <t>Penny Lewis</t>
  </si>
  <si>
    <t>Carlos Thompson</t>
  </si>
  <si>
    <t>James Bailey</t>
  </si>
  <si>
    <t>Brian Hunt</t>
  </si>
  <si>
    <t>Sarah Pittman</t>
  </si>
  <si>
    <t>Courtney Walker</t>
  </si>
  <si>
    <t>Edward York</t>
  </si>
  <si>
    <t>Steve Mason</t>
  </si>
  <si>
    <t>Penny Anderson</t>
  </si>
  <si>
    <t>Joseph Cross</t>
  </si>
  <si>
    <t>Shawn Collins</t>
  </si>
  <si>
    <t>Joy Meyer</t>
  </si>
  <si>
    <t>Alex Wagner</t>
  </si>
  <si>
    <t>Martha Smith</t>
  </si>
  <si>
    <t>Matthew Bates</t>
  </si>
  <si>
    <t>Autumn Wilson</t>
  </si>
  <si>
    <t>Michael Meadows</t>
  </si>
  <si>
    <t>Sarah Ward</t>
  </si>
  <si>
    <t>Charles Holland</t>
  </si>
  <si>
    <t>Robert White</t>
  </si>
  <si>
    <t>Karen Fisher</t>
  </si>
  <si>
    <t>Jason Williams</t>
  </si>
  <si>
    <t>Vanessa Santiago</t>
  </si>
  <si>
    <t>Erica Rivera</t>
  </si>
  <si>
    <t>Alicia Powell</t>
  </si>
  <si>
    <t>Brian Prince</t>
  </si>
  <si>
    <t>Janice Petty</t>
  </si>
  <si>
    <t>Nicole Evans</t>
  </si>
  <si>
    <t>Anthony Adams</t>
  </si>
  <si>
    <t>Richard Jennings</t>
  </si>
  <si>
    <t>Douglas Baker</t>
  </si>
  <si>
    <t>Michael Fox</t>
  </si>
  <si>
    <t>Lisa Oliver</t>
  </si>
  <si>
    <t>Bradley Davis</t>
  </si>
  <si>
    <t>Ronald Johns</t>
  </si>
  <si>
    <t>Alan Nunez</t>
  </si>
  <si>
    <t>Daniel Davenport</t>
  </si>
  <si>
    <t>Angel Powers</t>
  </si>
  <si>
    <t>Ian Frazier</t>
  </si>
  <si>
    <t>Matthew Miller</t>
  </si>
  <si>
    <t>Angela Jones</t>
  </si>
  <si>
    <t>Sarah Drake</t>
  </si>
  <si>
    <t>Sierra Williams</t>
  </si>
  <si>
    <t>Deborah Stephens</t>
  </si>
  <si>
    <t>Brenda Martin</t>
  </si>
  <si>
    <t>Gary Wilson</t>
  </si>
  <si>
    <t>Alison Williams</t>
  </si>
  <si>
    <t>Rebecca Hoover</t>
  </si>
  <si>
    <t>Joseph Blankenship</t>
  </si>
  <si>
    <t>Robert Velez</t>
  </si>
  <si>
    <t>Kimberly Scott</t>
  </si>
  <si>
    <t>Wendy Sanders</t>
  </si>
  <si>
    <t>Eric Cooper</t>
  </si>
  <si>
    <t>Jessica Harris</t>
  </si>
  <si>
    <t>Lisa Craig</t>
  </si>
  <si>
    <t>Penny Gomez MD</t>
  </si>
  <si>
    <t>Hannah Richmond</t>
  </si>
  <si>
    <t>Debbie Russell</t>
  </si>
  <si>
    <t>Judy Murray</t>
  </si>
  <si>
    <t>Jennifer Gomez</t>
  </si>
  <si>
    <t>Hayden Shannon</t>
  </si>
  <si>
    <t>Nicolas Salas II</t>
  </si>
  <si>
    <t>Katherine Joyce</t>
  </si>
  <si>
    <t>Alexandra Clark</t>
  </si>
  <si>
    <t>Jonathan Clark</t>
  </si>
  <si>
    <t>Adam Fisher</t>
  </si>
  <si>
    <t>Jason Bell</t>
  </si>
  <si>
    <t>Greg Edwards</t>
  </si>
  <si>
    <t>Mary Shepard</t>
  </si>
  <si>
    <t>Cameron Rose</t>
  </si>
  <si>
    <t>Kimberly Taylor</t>
  </si>
  <si>
    <t>Sarah Cooper</t>
  </si>
  <si>
    <t>Ralph Yates</t>
  </si>
  <si>
    <t>Connie Miller</t>
  </si>
  <si>
    <t>Jason Floyd</t>
  </si>
  <si>
    <t>Tiffany Brown</t>
  </si>
  <si>
    <t>Sandra Martinez</t>
  </si>
  <si>
    <t>Dawn Little</t>
  </si>
  <si>
    <t>Heather Taylor</t>
  </si>
  <si>
    <t>Gregory Oconnor</t>
  </si>
  <si>
    <t>Cynthia Le</t>
  </si>
  <si>
    <t>Douglas Ortiz</t>
  </si>
  <si>
    <t>Beverly Russo</t>
  </si>
  <si>
    <t>Amy Grant</t>
  </si>
  <si>
    <t>Maurice Andrade</t>
  </si>
  <si>
    <t>David Gardner</t>
  </si>
  <si>
    <t>Andrew Mitchell</t>
  </si>
  <si>
    <t>Rodney Norris</t>
  </si>
  <si>
    <t>Jacob Perkins</t>
  </si>
  <si>
    <t>Jessica Conrad</t>
  </si>
  <si>
    <t>Caitlin Henderson</t>
  </si>
  <si>
    <t>Victoria Wyatt</t>
  </si>
  <si>
    <t>Matthew Foster</t>
  </si>
  <si>
    <t>David Bradley</t>
  </si>
  <si>
    <t>Tyler Miller</t>
  </si>
  <si>
    <t>Taylor Mathis Jr.</t>
  </si>
  <si>
    <t>Candice Ramos</t>
  </si>
  <si>
    <t>Christine Wright</t>
  </si>
  <si>
    <t>Allison Doyle</t>
  </si>
  <si>
    <t>Meghan Anthony</t>
  </si>
  <si>
    <t>Jason Powell</t>
  </si>
  <si>
    <t>Rebecca Moyer</t>
  </si>
  <si>
    <t>Daniel Murphy</t>
  </si>
  <si>
    <t>Paul Williams</t>
  </si>
  <si>
    <t>Pamela Jackson</t>
  </si>
  <si>
    <t>Miguel Jones</t>
  </si>
  <si>
    <t>Jack Snow</t>
  </si>
  <si>
    <t>Robert Medina</t>
  </si>
  <si>
    <t>Cheryl Allen</t>
  </si>
  <si>
    <t>Joseph Coleman</t>
  </si>
  <si>
    <t>Nathan Stewart</t>
  </si>
  <si>
    <t>Scott Wilson</t>
  </si>
  <si>
    <t>Regina Gonzalez</t>
  </si>
  <si>
    <t>Sydney White</t>
  </si>
  <si>
    <t>Frank Garcia</t>
  </si>
  <si>
    <t>David Wilson</t>
  </si>
  <si>
    <t>Joseph Dean</t>
  </si>
  <si>
    <t>Emily Smith</t>
  </si>
  <si>
    <t>Kristen Reyes</t>
  </si>
  <si>
    <t>Diane Evans</t>
  </si>
  <si>
    <t>Joseph Knight</t>
  </si>
  <si>
    <t>Christina Cruz</t>
  </si>
  <si>
    <t>Michael Johnson</t>
  </si>
  <si>
    <t>Tanner Mitchell DDS</t>
  </si>
  <si>
    <t>Patricia Becker</t>
  </si>
  <si>
    <t>Susan Rivas</t>
  </si>
  <si>
    <t>Regina Mcdonald</t>
  </si>
  <si>
    <t>Jesse Santiago</t>
  </si>
  <si>
    <t>Samantha Davis</t>
  </si>
  <si>
    <t>Cameron Fisher</t>
  </si>
  <si>
    <t>Richard Camacho</t>
  </si>
  <si>
    <t>Larry Garcia</t>
  </si>
  <si>
    <t>Meagan Jenkins</t>
  </si>
  <si>
    <t>Paula Bradley</t>
  </si>
  <si>
    <t>Crystal Hansen</t>
  </si>
  <si>
    <t>Craig Morrison</t>
  </si>
  <si>
    <t>Sonia Day</t>
  </si>
  <si>
    <t>Dustin Newman</t>
  </si>
  <si>
    <t>Kelly Bishop MD</t>
  </si>
  <si>
    <t>Rachel Holland</t>
  </si>
  <si>
    <t>Felicia Aguilar</t>
  </si>
  <si>
    <t>Meagan Calderon</t>
  </si>
  <si>
    <t>Kaitlyn Guerra</t>
  </si>
  <si>
    <t>Ruben Dunn</t>
  </si>
  <si>
    <t>Jason Bauer</t>
  </si>
  <si>
    <t>Lynn Andrews</t>
  </si>
  <si>
    <t>Heather Ashley</t>
  </si>
  <si>
    <t>Haley Quinn</t>
  </si>
  <si>
    <t>Catherine Taylor</t>
  </si>
  <si>
    <t>Emily Collins</t>
  </si>
  <si>
    <t>Mitchell Jackson</t>
  </si>
  <si>
    <t>Jessica Martinez</t>
  </si>
  <si>
    <t>Michelle Pierce</t>
  </si>
  <si>
    <t>William Conner</t>
  </si>
  <si>
    <t>Ana Sanders</t>
  </si>
  <si>
    <t>Evan Jones</t>
  </si>
  <si>
    <t>Emma Travis</t>
  </si>
  <si>
    <t>Emma Owens</t>
  </si>
  <si>
    <t>Dylan Hughes</t>
  </si>
  <si>
    <t>Andrew Williams</t>
  </si>
  <si>
    <t>Reginald Knapp</t>
  </si>
  <si>
    <t>Mary Burgess</t>
  </si>
  <si>
    <t>Brooke Delgado</t>
  </si>
  <si>
    <t>Casey Gillespie</t>
  </si>
  <si>
    <t>Corey Rodriguez</t>
  </si>
  <si>
    <t>Cathy Taylor</t>
  </si>
  <si>
    <t>Tiffany Turner</t>
  </si>
  <si>
    <t>Michael Durham</t>
  </si>
  <si>
    <t>Donald Hawkins</t>
  </si>
  <si>
    <t>Sarah Davis</t>
  </si>
  <si>
    <t>Autumn Key</t>
  </si>
  <si>
    <t>Kristen Rowe</t>
  </si>
  <si>
    <t>Kelly Sanchez</t>
  </si>
  <si>
    <t>Alan Bowen</t>
  </si>
  <si>
    <t>Susan Rodriguez</t>
  </si>
  <si>
    <t>Tyler Stevens</t>
  </si>
  <si>
    <t>Amanda Mcfarland</t>
  </si>
  <si>
    <t>Tanya Evans</t>
  </si>
  <si>
    <t>Valerie Brown</t>
  </si>
  <si>
    <t>Richard Moore</t>
  </si>
  <si>
    <t>Philip Garcia</t>
  </si>
  <si>
    <t>Rachel Shields</t>
  </si>
  <si>
    <t>Douglas Hartman</t>
  </si>
  <si>
    <t>Sheila Barnes</t>
  </si>
  <si>
    <t>Daniel Burgess</t>
  </si>
  <si>
    <t>Thomas Miller</t>
  </si>
  <si>
    <t>Christopher Castro</t>
  </si>
  <si>
    <t>Jessica Johnson</t>
  </si>
  <si>
    <t>Michael Mcbride</t>
  </si>
  <si>
    <t>Jennifer Taylor</t>
  </si>
  <si>
    <t>Maria Cooke</t>
  </si>
  <si>
    <t>Kari Lee</t>
  </si>
  <si>
    <t>Xavier Rowe</t>
  </si>
  <si>
    <t>Tiffany Robertson</t>
  </si>
  <si>
    <t>Samantha Simpson</t>
  </si>
  <si>
    <t>Rachel Shannon</t>
  </si>
  <si>
    <t>Brandon Lewis</t>
  </si>
  <si>
    <t>Edwin Reyes</t>
  </si>
  <si>
    <t>Lisa Ramos</t>
  </si>
  <si>
    <t>Peggy Vaughn</t>
  </si>
  <si>
    <t>Bonnie Valencia</t>
  </si>
  <si>
    <t>Austin Baker</t>
  </si>
  <si>
    <t>James Davidson</t>
  </si>
  <si>
    <t>Kevin Hines</t>
  </si>
  <si>
    <t>Lee Parker</t>
  </si>
  <si>
    <t>Patricia Johnson</t>
  </si>
  <si>
    <t>Megan Wilson</t>
  </si>
  <si>
    <t>Roger Duncan</t>
  </si>
  <si>
    <t>April Sandoval</t>
  </si>
  <si>
    <t>Dillon Jones</t>
  </si>
  <si>
    <t>Bryan Howard</t>
  </si>
  <si>
    <t>Angela Osborn</t>
  </si>
  <si>
    <t>Daniel Lopez</t>
  </si>
  <si>
    <t>Vickie Price</t>
  </si>
  <si>
    <t>Morgan Kim</t>
  </si>
  <si>
    <t>Kevin Thompson</t>
  </si>
  <si>
    <t>Heather Bennett</t>
  </si>
  <si>
    <t>Karen Davis</t>
  </si>
  <si>
    <t>Leah Spencer</t>
  </si>
  <si>
    <t>Lisa Martinez</t>
  </si>
  <si>
    <t>Lisa Mills</t>
  </si>
  <si>
    <t>Traci Garcia</t>
  </si>
  <si>
    <t>Ryan Garrison</t>
  </si>
  <si>
    <t>Ann Alexander</t>
  </si>
  <si>
    <t>Hailey Monroe</t>
  </si>
  <si>
    <t>Donald Nguyen</t>
  </si>
  <si>
    <t>Cynthia Brown</t>
  </si>
  <si>
    <t>Jason Price</t>
  </si>
  <si>
    <t>William Orozco</t>
  </si>
  <si>
    <t>Christopher Walters</t>
  </si>
  <si>
    <t>Katherine Christensen MD</t>
  </si>
  <si>
    <t>Elizabeth Williams</t>
  </si>
  <si>
    <t>Ashley Scott</t>
  </si>
  <si>
    <t>Meghan White</t>
  </si>
  <si>
    <t>Michael Cruz</t>
  </si>
  <si>
    <t>David Stevens</t>
  </si>
  <si>
    <t>Heidi Brown</t>
  </si>
  <si>
    <t>Peter Walker</t>
  </si>
  <si>
    <t>Levi Lopez</t>
  </si>
  <si>
    <t>Peter Williams</t>
  </si>
  <si>
    <t>Jessica Richards</t>
  </si>
  <si>
    <t>Tammy Anderson</t>
  </si>
  <si>
    <t>Stephanie Ferguson</t>
  </si>
  <si>
    <t>Ashley Parrish</t>
  </si>
  <si>
    <t>Kimberly Morrison</t>
  </si>
  <si>
    <t>Timothy Gilbert</t>
  </si>
  <si>
    <t>Erin Carter</t>
  </si>
  <si>
    <t>Jaime Lang</t>
  </si>
  <si>
    <t>Amanda Jones</t>
  </si>
  <si>
    <t>Elizabeth Miller</t>
  </si>
  <si>
    <t>Joseph Taylor</t>
  </si>
  <si>
    <t>Traci Camacho</t>
  </si>
  <si>
    <t>Kenneth Long</t>
  </si>
  <si>
    <t>Michael Young</t>
  </si>
  <si>
    <t>Matthew Steele</t>
  </si>
  <si>
    <t>Reginald Diaz</t>
  </si>
  <si>
    <t>Amanda Juarez</t>
  </si>
  <si>
    <t>Courtney Sullivan</t>
  </si>
  <si>
    <t>Linda Elliott</t>
  </si>
  <si>
    <t>Sherry Schmidt</t>
  </si>
  <si>
    <t>Jacqueline Williams</t>
  </si>
  <si>
    <t>Brian Simmons</t>
  </si>
  <si>
    <t>Richard Avery</t>
  </si>
  <si>
    <t>Abigail Davis</t>
  </si>
  <si>
    <t>Andrew Cruz</t>
  </si>
  <si>
    <t>Laura Benson</t>
  </si>
  <si>
    <t>Pamela Weaver</t>
  </si>
  <si>
    <t>Robert Mendoza</t>
  </si>
  <si>
    <t>Veronica Parks</t>
  </si>
  <si>
    <t>Robert Woods</t>
  </si>
  <si>
    <t>Jane Mitchell</t>
  </si>
  <si>
    <t>Teresa Adkins</t>
  </si>
  <si>
    <t>Randy Warren</t>
  </si>
  <si>
    <t>Brandon Parker</t>
  </si>
  <si>
    <t>Mark Williamson</t>
  </si>
  <si>
    <t>Joseph Lopez</t>
  </si>
  <si>
    <t>Ray Boyd</t>
  </si>
  <si>
    <t>Donald Wilson</t>
  </si>
  <si>
    <t>Jonathan Parks</t>
  </si>
  <si>
    <t>Ashley Freeman</t>
  </si>
  <si>
    <t>Dawn Diaz</t>
  </si>
  <si>
    <t>Morgan Davenport</t>
  </si>
  <si>
    <t>Theresa Hansen</t>
  </si>
  <si>
    <t>Krista Shea</t>
  </si>
  <si>
    <t>Rebecca Thompson</t>
  </si>
  <si>
    <t>DESCRIPTIVE STATITSTICS</t>
  </si>
  <si>
    <t>Mean</t>
  </si>
  <si>
    <t>Standard Error</t>
  </si>
  <si>
    <t>Median</t>
  </si>
  <si>
    <t>Mode</t>
  </si>
  <si>
    <t>Standard Deviation</t>
  </si>
  <si>
    <t>Sample Variance</t>
  </si>
  <si>
    <t>Kurtosis</t>
  </si>
  <si>
    <t>Skewness</t>
  </si>
  <si>
    <t>Range</t>
  </si>
  <si>
    <t>Minimum</t>
  </si>
  <si>
    <t>Maximum</t>
  </si>
  <si>
    <t>Sum</t>
  </si>
  <si>
    <t>Count</t>
  </si>
  <si>
    <t>T-TEST</t>
  </si>
  <si>
    <t>SCENARIO</t>
  </si>
  <si>
    <t>Whether there is a relationship between delivery time and status (Completed | Returned)</t>
  </si>
  <si>
    <t>Interpratation</t>
  </si>
  <si>
    <t>1) Since the P-Value is much smaller than 0.5, we reject the null hypothesis.</t>
  </si>
  <si>
    <t>Null Hypothesis (Ho)</t>
  </si>
  <si>
    <t>2) There is a statitstics significant relationship between delivery time and order status.</t>
  </si>
  <si>
    <t xml:space="preserve">Delivery time does not influence whether an order is returned </t>
  </si>
  <si>
    <t>In Business terms</t>
  </si>
  <si>
    <t>Alternative Hypothesis (H1)</t>
  </si>
  <si>
    <t>1) Orders that end up being returned take an avrg. Of 1.79 days, or about 2 days longer to delivery.</t>
  </si>
  <si>
    <t>Order with longer delivery time a more likely to be returned</t>
  </si>
  <si>
    <t>t-Test: Two-Sample Assuming Unequal Variances</t>
  </si>
  <si>
    <t>Variance</t>
  </si>
  <si>
    <t>Observations</t>
  </si>
  <si>
    <t>Hypothesized Mean Difference</t>
  </si>
  <si>
    <t>df</t>
  </si>
  <si>
    <t>t Stat</t>
  </si>
  <si>
    <t>P(T&lt;=t) one-tail</t>
  </si>
  <si>
    <t>t Critical one-tail</t>
  </si>
  <si>
    <t>P(T&lt;=t) two-tail</t>
  </si>
  <si>
    <t>t Critical two-tail</t>
  </si>
  <si>
    <t>Home Decore</t>
  </si>
  <si>
    <t>Bank</t>
  </si>
  <si>
    <t>Akansha</t>
  </si>
  <si>
    <t>Total_Cost</t>
  </si>
  <si>
    <t>Sales_Revenue</t>
  </si>
  <si>
    <t xml:space="preserve">Profit </t>
  </si>
  <si>
    <t>Order_Date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</si>
</sst>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 #,##0.00_ ;_ * \-#,##0.00_ ;_ * &quot;-&quot;??_ ;_ @_ "/>
    <numFmt numFmtId="164" formatCode="[$$-45C]#,##0"/>
  </numFmts>
  <fonts count="13" x14ac:knownFonts="1">
    <font>
      <sz val="11"/>
      <color theme="1"/>
      <name val="Calibri"/>
      <family val="2"/>
      <scheme val="minor"/>
    </font>
    <font>
      <sz val="11"/>
      <color theme="1"/>
      <name val="Calibri"/>
      <family val="2"/>
      <scheme val="minor"/>
    </font>
    <font>
      <sz val="11"/>
      <color theme="1"/>
      <name val="Segoe UI"/>
      <family val="2"/>
    </font>
    <font>
      <sz val="11"/>
      <color rgb="FFFF0000"/>
      <name val="Calibri"/>
      <family val="2"/>
      <scheme val="minor"/>
    </font>
    <font>
      <b/>
      <sz val="11"/>
      <color theme="1"/>
      <name val="Calibri"/>
      <family val="2"/>
      <scheme val="minor"/>
    </font>
    <font>
      <b/>
      <sz val="16"/>
      <color theme="1"/>
      <name val="Calibri"/>
      <family val="2"/>
      <scheme val="minor"/>
    </font>
    <font>
      <b/>
      <sz val="12"/>
      <color theme="1"/>
      <name val="Calibri"/>
      <family val="2"/>
      <scheme val="minor"/>
    </font>
    <font>
      <b/>
      <sz val="18"/>
      <color rgb="FF000000"/>
      <name val="Calibri"/>
      <family val="2"/>
    </font>
    <font>
      <b/>
      <sz val="48"/>
      <color theme="0"/>
      <name val="Calibri"/>
      <family val="2"/>
      <scheme val="minor"/>
    </font>
    <font>
      <sz val="11"/>
      <color theme="0" tint="-4.9989318521683403E-2"/>
      <name val="Calibri"/>
      <family val="2"/>
      <scheme val="minor"/>
    </font>
    <font>
      <b/>
      <sz val="22"/>
      <color theme="1"/>
      <name val="Calibri"/>
      <family val="2"/>
      <scheme val="minor"/>
    </font>
    <font>
      <b/>
      <i/>
      <sz val="11"/>
      <color theme="1"/>
      <name val="Calibri"/>
      <family val="2"/>
      <scheme val="minor"/>
    </font>
    <font>
      <i/>
      <sz val="11"/>
      <color theme="1"/>
      <name val="Calibri"/>
      <family val="2"/>
      <scheme val="minor"/>
    </font>
  </fonts>
  <fills count="8">
    <fill>
      <patternFill patternType="none"/>
    </fill>
    <fill>
      <patternFill patternType="gray125"/>
    </fill>
    <fill>
      <patternFill patternType="solid">
        <fgColor theme="3" tint="0.79998168889431442"/>
        <bgColor indexed="64"/>
      </patternFill>
    </fill>
    <fill>
      <patternFill patternType="solid">
        <fgColor theme="0" tint="-0.14999847407452621"/>
        <bgColor indexed="64"/>
      </patternFill>
    </fill>
    <fill>
      <patternFill patternType="solid">
        <fgColor theme="0" tint="-4.9989318521683403E-2"/>
        <bgColor indexed="64"/>
      </patternFill>
    </fill>
    <fill>
      <patternFill patternType="solid">
        <fgColor rgb="FF7030A0"/>
        <bgColor indexed="64"/>
      </patternFill>
    </fill>
    <fill>
      <patternFill patternType="solid">
        <fgColor theme="0" tint="-0.249977111117893"/>
        <bgColor indexed="64"/>
      </patternFill>
    </fill>
    <fill>
      <patternFill patternType="solid">
        <fgColor theme="5" tint="0.59999389629810485"/>
        <bgColor indexed="64"/>
      </patternFill>
    </fill>
  </fills>
  <borders count="16">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s>
  <cellStyleXfs count="3">
    <xf numFmtId="0" fontId="0" fillId="0" borderId="0"/>
    <xf numFmtId="43" fontId="1" fillId="0" borderId="0" applyFont="0" applyFill="0" applyBorder="0" applyAlignment="0" applyProtection="0"/>
    <xf numFmtId="9" fontId="1" fillId="0" borderId="0" applyFont="0" applyFill="0" applyBorder="0" applyAlignment="0" applyProtection="0"/>
  </cellStyleXfs>
  <cellXfs count="55">
    <xf numFmtId="0" fontId="0" fillId="0" borderId="0" xfId="0"/>
    <xf numFmtId="0" fontId="2" fillId="0" borderId="0" xfId="0" applyFont="1"/>
    <xf numFmtId="0" fontId="0" fillId="0" borderId="0" xfId="0" pivotButton="1"/>
    <xf numFmtId="0" fontId="0" fillId="0" borderId="0" xfId="0" applyAlignment="1">
      <alignment horizontal="left"/>
    </xf>
    <xf numFmtId="164" fontId="0" fillId="0" borderId="0" xfId="1" applyNumberFormat="1" applyFont="1"/>
    <xf numFmtId="9" fontId="0" fillId="0" borderId="0" xfId="2" applyFont="1"/>
    <xf numFmtId="0" fontId="0" fillId="0" borderId="0" xfId="2" applyNumberFormat="1" applyFont="1"/>
    <xf numFmtId="0" fontId="0" fillId="2" borderId="0" xfId="0" applyFill="1"/>
    <xf numFmtId="0" fontId="4" fillId="0" borderId="0" xfId="0" applyFont="1"/>
    <xf numFmtId="0" fontId="4" fillId="3" borderId="0" xfId="0" applyFont="1" applyFill="1"/>
    <xf numFmtId="0" fontId="0" fillId="0" borderId="0" xfId="0" quotePrefix="1"/>
    <xf numFmtId="0" fontId="0" fillId="4" borderId="0" xfId="0" applyFill="1"/>
    <xf numFmtId="0" fontId="9" fillId="4" borderId="0" xfId="0" applyFont="1" applyFill="1"/>
    <xf numFmtId="0" fontId="0" fillId="6" borderId="4" xfId="0" applyFill="1" applyBorder="1"/>
    <xf numFmtId="0" fontId="0" fillId="6" borderId="0" xfId="0" applyFill="1"/>
    <xf numFmtId="0" fontId="0" fillId="6" borderId="5" xfId="0" applyFill="1" applyBorder="1"/>
    <xf numFmtId="0" fontId="4" fillId="6" borderId="0" xfId="0" applyFont="1" applyFill="1"/>
    <xf numFmtId="0" fontId="4" fillId="7" borderId="6" xfId="0" applyFont="1" applyFill="1" applyBorder="1"/>
    <xf numFmtId="0" fontId="4" fillId="7" borderId="6" xfId="0" applyFont="1" applyFill="1" applyBorder="1" applyAlignment="1">
      <alignment horizontal="left"/>
    </xf>
    <xf numFmtId="0" fontId="4" fillId="4" borderId="0" xfId="0" applyFont="1" applyFill="1"/>
    <xf numFmtId="14" fontId="4" fillId="7" borderId="6" xfId="0" applyNumberFormat="1" applyFont="1" applyFill="1" applyBorder="1" applyAlignment="1">
      <alignment horizontal="left"/>
    </xf>
    <xf numFmtId="0" fontId="0" fillId="6" borderId="7" xfId="0" applyFill="1" applyBorder="1"/>
    <xf numFmtId="0" fontId="0" fillId="6" borderId="8" xfId="0" applyFill="1" applyBorder="1"/>
    <xf numFmtId="0" fontId="0" fillId="6" borderId="9" xfId="0" applyFill="1" applyBorder="1"/>
    <xf numFmtId="0" fontId="3" fillId="4" borderId="0" xfId="0" applyFont="1" applyFill="1"/>
    <xf numFmtId="14" fontId="3" fillId="4" borderId="0" xfId="0" applyNumberFormat="1" applyFont="1" applyFill="1"/>
    <xf numFmtId="14" fontId="4" fillId="0" borderId="0" xfId="0" applyNumberFormat="1" applyFont="1"/>
    <xf numFmtId="14" fontId="0" fillId="0" borderId="0" xfId="0" applyNumberFormat="1"/>
    <xf numFmtId="0" fontId="0" fillId="0" borderId="4" xfId="0" applyBorder="1"/>
    <xf numFmtId="0" fontId="0" fillId="0" borderId="5" xfId="0" applyBorder="1"/>
    <xf numFmtId="0" fontId="0" fillId="0" borderId="7" xfId="0" applyBorder="1"/>
    <xf numFmtId="0" fontId="0" fillId="0" borderId="9" xfId="0" applyBorder="1"/>
    <xf numFmtId="0" fontId="0" fillId="0" borderId="8" xfId="0" applyBorder="1"/>
    <xf numFmtId="0" fontId="12" fillId="0" borderId="13" xfId="0" applyFont="1" applyBorder="1" applyAlignment="1">
      <alignment horizontal="center"/>
    </xf>
    <xf numFmtId="0" fontId="12" fillId="0" borderId="14" xfId="0" applyFont="1" applyBorder="1" applyAlignment="1">
      <alignment horizontal="center"/>
    </xf>
    <xf numFmtId="0" fontId="12" fillId="0" borderId="15" xfId="0" applyFont="1" applyBorder="1" applyAlignment="1">
      <alignment horizontal="center"/>
    </xf>
    <xf numFmtId="0" fontId="5" fillId="0" borderId="0" xfId="0" applyFont="1" applyAlignment="1">
      <alignment horizontal="center"/>
    </xf>
    <xf numFmtId="0" fontId="8" fillId="5" borderId="1" xfId="0" applyFont="1" applyFill="1" applyBorder="1" applyAlignment="1">
      <alignment horizontal="center" vertical="center"/>
    </xf>
    <xf numFmtId="0" fontId="8" fillId="5" borderId="2" xfId="0" applyFont="1" applyFill="1" applyBorder="1" applyAlignment="1">
      <alignment horizontal="center" vertical="center"/>
    </xf>
    <xf numFmtId="0" fontId="8" fillId="5" borderId="3" xfId="0" applyFont="1" applyFill="1" applyBorder="1" applyAlignment="1">
      <alignment horizontal="center" vertical="center"/>
    </xf>
    <xf numFmtId="0" fontId="8" fillId="5" borderId="4" xfId="0" applyFont="1" applyFill="1" applyBorder="1" applyAlignment="1">
      <alignment horizontal="center" vertical="center"/>
    </xf>
    <xf numFmtId="0" fontId="8" fillId="5" borderId="0" xfId="0" applyFont="1" applyFill="1" applyAlignment="1">
      <alignment horizontal="center" vertical="center"/>
    </xf>
    <xf numFmtId="0" fontId="8" fillId="5" borderId="5" xfId="0" applyFont="1" applyFill="1" applyBorder="1" applyAlignment="1">
      <alignment horizontal="center" vertical="center"/>
    </xf>
    <xf numFmtId="0" fontId="10" fillId="0" borderId="10" xfId="0" applyFont="1" applyBorder="1" applyAlignment="1">
      <alignment horizontal="center"/>
    </xf>
    <xf numFmtId="0" fontId="10" fillId="0" borderId="11" xfId="0" applyFont="1" applyBorder="1" applyAlignment="1">
      <alignment horizontal="center"/>
    </xf>
    <xf numFmtId="0" fontId="10" fillId="0" borderId="12" xfId="0" applyFont="1" applyBorder="1" applyAlignment="1">
      <alignment horizontal="center"/>
    </xf>
    <xf numFmtId="0" fontId="6" fillId="0" borderId="1" xfId="0" applyFont="1" applyBorder="1" applyAlignment="1">
      <alignment horizontal="center" vertical="center"/>
    </xf>
    <xf numFmtId="0" fontId="6" fillId="0" borderId="2" xfId="0" applyFont="1" applyBorder="1" applyAlignment="1">
      <alignment horizontal="center" vertical="center"/>
    </xf>
    <xf numFmtId="0" fontId="6" fillId="0" borderId="3" xfId="0" applyFont="1" applyBorder="1" applyAlignment="1">
      <alignment horizontal="center" vertical="center"/>
    </xf>
    <xf numFmtId="0" fontId="6" fillId="0" borderId="7" xfId="0" applyFont="1" applyBorder="1" applyAlignment="1">
      <alignment horizontal="center" vertical="center"/>
    </xf>
    <xf numFmtId="0" fontId="6" fillId="0" borderId="8" xfId="0" applyFont="1" applyBorder="1" applyAlignment="1">
      <alignment horizontal="center" vertical="center"/>
    </xf>
    <xf numFmtId="0" fontId="6" fillId="0" borderId="9" xfId="0" applyFont="1" applyBorder="1" applyAlignment="1">
      <alignment horizontal="center" vertical="center"/>
    </xf>
    <xf numFmtId="0" fontId="11" fillId="0" borderId="10" xfId="0" applyFont="1" applyBorder="1" applyAlignment="1">
      <alignment horizontal="center"/>
    </xf>
    <xf numFmtId="0" fontId="11" fillId="0" borderId="12" xfId="0" applyFont="1" applyBorder="1" applyAlignment="1">
      <alignment horizontal="center"/>
    </xf>
    <xf numFmtId="0" fontId="0" fillId="0" borderId="0" xfId="0" applyNumberFormat="1"/>
  </cellXfs>
  <cellStyles count="3">
    <cellStyle name="Comma" xfId="1" builtinId="3"/>
    <cellStyle name="Normal" xfId="0" builtinId="0"/>
    <cellStyle name="Percent" xfId="2" builtinId="5"/>
  </cellStyles>
  <dxfs count="18">
    <dxf>
      <font>
        <b/>
        <i val="0"/>
        <color rgb="FFFF0000"/>
      </font>
    </dxf>
    <dxf>
      <font>
        <b/>
        <i val="0"/>
        <color rgb="FF92D050"/>
      </font>
    </dxf>
    <dxf>
      <font>
        <b/>
        <i val="0"/>
        <color rgb="FFFF0000"/>
      </font>
    </dxf>
    <dxf>
      <font>
        <b/>
        <i val="0"/>
        <color rgb="FF92D050"/>
      </font>
    </dxf>
    <dxf>
      <font>
        <b/>
        <i val="0"/>
        <color rgb="FFFF0000"/>
      </font>
    </dxf>
    <dxf>
      <font>
        <b/>
        <i val="0"/>
        <color rgb="FF92D050"/>
      </font>
    </dxf>
    <dxf>
      <font>
        <b/>
        <i val="0"/>
        <color rgb="FFFF0000"/>
      </font>
    </dxf>
    <dxf>
      <font>
        <b/>
        <i val="0"/>
        <color rgb="FF92D050"/>
      </font>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19" formatCode="dd/mm/yyyy"/>
    </dxf>
    <dxf>
      <font>
        <b/>
        <i val="0"/>
        <strike val="0"/>
        <condense val="0"/>
        <extend val="0"/>
        <outline val="0"/>
        <shadow val="0"/>
        <u val="none"/>
        <vertAlign val="baseline"/>
        <sz val="11"/>
        <color theme="1"/>
        <name val="Calibri"/>
        <family val="2"/>
        <scheme val="minor"/>
      </font>
    </dxf>
    <dxf>
      <font>
        <b/>
        <color theme="1"/>
      </font>
      <border>
        <bottom style="thin">
          <color theme="4"/>
        </bottom>
        <vertical/>
        <horizontal/>
      </border>
    </dxf>
    <dxf>
      <font>
        <b/>
        <i val="0"/>
        <sz val="10"/>
        <color theme="0"/>
      </font>
      <border diagonalUp="0" diagonalDown="0">
        <left/>
        <right/>
        <top/>
        <bottom/>
        <vertical/>
        <horizontal/>
      </border>
    </dxf>
  </dxfs>
  <tableStyles count="2" defaultTableStyle="TableStyleMedium2" defaultPivotStyle="PivotStyleLight16">
    <tableStyle name="Invisible" pivot="0" table="0" count="0" xr9:uid="{BBDFE7D5-9A94-4F14-92EA-8DFCC671A423}"/>
    <tableStyle name="SlicerStyleLight1 2" pivot="0" table="0" count="10" xr9:uid="{96394DF2-49B3-4268-B605-1A1707B425F0}">
      <tableStyleElement type="wholeTable" dxfId="17"/>
      <tableStyleElement type="headerRow" dxfId="16"/>
    </tableStyle>
  </tableStyles>
  <colors>
    <mruColors>
      <color rgb="FF2C74B6"/>
      <color rgb="FF9692EE"/>
      <color rgb="FF89CCFF"/>
      <color rgb="FF4C93D4"/>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theme" Target="theme/theme1.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microsoft.com/office/2007/relationships/slicerCache" Target="slicerCaches/slicerCache4.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644370076116151"/>
          <c:y val="3.6414595944933674E-2"/>
          <c:w val="0.65270400098836667"/>
          <c:h val="0.86344526520649867"/>
        </c:manualLayout>
      </c:layout>
      <c:doughnutChart>
        <c:varyColors val="1"/>
        <c:ser>
          <c:idx val="0"/>
          <c:order val="0"/>
          <c:dPt>
            <c:idx val="0"/>
            <c:bubble3D val="0"/>
            <c:spPr>
              <a:gradFill>
                <a:gsLst>
                  <a:gs pos="0">
                    <a:srgbClr val="0070C0"/>
                  </a:gs>
                  <a:gs pos="100000">
                    <a:schemeClr val="accent2">
                      <a:lumMod val="20000"/>
                      <a:lumOff val="80000"/>
                    </a:schemeClr>
                  </a:gs>
                </a:gsLst>
                <a:lin ang="5400000" scaled="1"/>
              </a:gradFill>
              <a:ln w="19050">
                <a:solidFill>
                  <a:schemeClr val="lt1"/>
                </a:solidFill>
              </a:ln>
              <a:effectLst/>
            </c:spPr>
            <c:extLst>
              <c:ext xmlns:c16="http://schemas.microsoft.com/office/drawing/2014/chart" uri="{C3380CC4-5D6E-409C-BE32-E72D297353CC}">
                <c16:uniqueId val="{00000001-C2A9-4F9C-B11F-962875451E1D}"/>
              </c:ext>
            </c:extLst>
          </c:dPt>
          <c:dPt>
            <c:idx val="1"/>
            <c:bubble3D val="0"/>
            <c:spPr>
              <a:solidFill>
                <a:schemeClr val="bg1">
                  <a:lumMod val="95000"/>
                </a:schemeClr>
              </a:solidFill>
              <a:ln w="19050">
                <a:noFill/>
              </a:ln>
              <a:effectLst/>
            </c:spPr>
            <c:extLst>
              <c:ext xmlns:c16="http://schemas.microsoft.com/office/drawing/2014/chart" uri="{C3380CC4-5D6E-409C-BE32-E72D297353CC}">
                <c16:uniqueId val="{00000003-C2A9-4F9C-B11F-962875451E1D}"/>
              </c:ext>
            </c:extLst>
          </c:dPt>
          <c:val>
            <c:numRef>
              <c:f>'KPI''S'!$E$14:$E$15</c:f>
              <c:numCache>
                <c:formatCode>0%</c:formatCode>
                <c:ptCount val="2"/>
                <c:pt idx="0">
                  <c:v>0.51711711711711716</c:v>
                </c:pt>
                <c:pt idx="1">
                  <c:v>0.48288288288288289</c:v>
                </c:pt>
              </c:numCache>
            </c:numRef>
          </c:val>
          <c:extLst>
            <c:ext xmlns:c16="http://schemas.microsoft.com/office/drawing/2014/chart" uri="{C3380CC4-5D6E-409C-BE32-E72D297353CC}">
              <c16:uniqueId val="{00000004-C2A9-4F9C-B11F-962875451E1D}"/>
            </c:ext>
          </c:extLst>
        </c:ser>
        <c:dLbls>
          <c:showLegendKey val="0"/>
          <c:showVal val="0"/>
          <c:showCatName val="0"/>
          <c:showSerName val="0"/>
          <c:showPercent val="0"/>
          <c:showBubbleSize val="0"/>
          <c:showLeaderLines val="1"/>
        </c:dLbls>
        <c:firstSliceAng val="0"/>
        <c:holeSize val="5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gradFill>
                <a:gsLst>
                  <a:gs pos="0">
                    <a:srgbClr val="0070C0"/>
                  </a:gs>
                  <a:gs pos="100000">
                    <a:schemeClr val="accent2">
                      <a:lumMod val="20000"/>
                      <a:lumOff val="80000"/>
                    </a:schemeClr>
                  </a:gs>
                </a:gsLst>
                <a:lin ang="5400000" scaled="1"/>
              </a:gradFill>
              <a:ln w="19050">
                <a:solidFill>
                  <a:schemeClr val="lt1"/>
                </a:solidFill>
              </a:ln>
              <a:effectLst/>
            </c:spPr>
            <c:extLst>
              <c:ext xmlns:c16="http://schemas.microsoft.com/office/drawing/2014/chart" uri="{C3380CC4-5D6E-409C-BE32-E72D297353CC}">
                <c16:uniqueId val="{00000001-B807-497D-946A-EC76A56EDBFE}"/>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3-B807-497D-946A-EC76A56EDBFE}"/>
              </c:ext>
            </c:extLst>
          </c:dPt>
          <c:val>
            <c:numRef>
              <c:f>'KPI''S'!$H$14:$H$15</c:f>
              <c:numCache>
                <c:formatCode>0%</c:formatCode>
                <c:ptCount val="2"/>
                <c:pt idx="0">
                  <c:v>0.48288288288288289</c:v>
                </c:pt>
                <c:pt idx="1">
                  <c:v>0.51711711711711716</c:v>
                </c:pt>
              </c:numCache>
            </c:numRef>
          </c:val>
          <c:extLst>
            <c:ext xmlns:c16="http://schemas.microsoft.com/office/drawing/2014/chart" uri="{C3380CC4-5D6E-409C-BE32-E72D297353CC}">
              <c16:uniqueId val="{00000004-B807-497D-946A-EC76A56EDBFE}"/>
            </c:ext>
          </c:extLst>
        </c:ser>
        <c:dLbls>
          <c:showLegendKey val="0"/>
          <c:showVal val="0"/>
          <c:showCatName val="0"/>
          <c:showSerName val="0"/>
          <c:showPercent val="0"/>
          <c:showBubbleSize val="0"/>
          <c:showLeaderLines val="1"/>
        </c:dLbls>
        <c:firstSliceAng val="0"/>
        <c:holeSize val="5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[Dashboard.xlsx]KPI'S!PivotTable11</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70C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5">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70C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70C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330511437705549"/>
          <c:y val="0.17600485115386932"/>
          <c:w val="0.87669488562294451"/>
          <c:h val="0.65295971994047874"/>
        </c:manualLayout>
      </c:layout>
      <c:barChart>
        <c:barDir val="col"/>
        <c:grouping val="clustered"/>
        <c:varyColors val="0"/>
        <c:ser>
          <c:idx val="0"/>
          <c:order val="0"/>
          <c:tx>
            <c:strRef>
              <c:f>'KPI''S'!$N$26</c:f>
              <c:strCache>
                <c:ptCount val="1"/>
                <c:pt idx="0">
                  <c:v>Total_Cost</c:v>
                </c:pt>
              </c:strCache>
            </c:strRef>
          </c:tx>
          <c:spPr>
            <a:solidFill>
              <a:schemeClr val="accent1"/>
            </a:solidFill>
            <a:ln>
              <a:noFill/>
            </a:ln>
            <a:effectLst/>
          </c:spPr>
          <c:invertIfNegative val="0"/>
          <c:cat>
            <c:strRef>
              <c:f>'KPI''S'!$M$27:$M$32</c:f>
              <c:strCache>
                <c:ptCount val="5"/>
                <c:pt idx="0">
                  <c:v>Apparel</c:v>
                </c:pt>
                <c:pt idx="1">
                  <c:v>Books</c:v>
                </c:pt>
                <c:pt idx="2">
                  <c:v>Electronics</c:v>
                </c:pt>
                <c:pt idx="3">
                  <c:v>Groceries</c:v>
                </c:pt>
                <c:pt idx="4">
                  <c:v>Home Decor</c:v>
                </c:pt>
              </c:strCache>
            </c:strRef>
          </c:cat>
          <c:val>
            <c:numRef>
              <c:f>'KPI''S'!$N$27:$N$32</c:f>
              <c:numCache>
                <c:formatCode>General</c:formatCode>
                <c:ptCount val="5"/>
                <c:pt idx="0">
                  <c:v>133037</c:v>
                </c:pt>
                <c:pt idx="1">
                  <c:v>106367</c:v>
                </c:pt>
                <c:pt idx="2">
                  <c:v>113069</c:v>
                </c:pt>
                <c:pt idx="3">
                  <c:v>74919</c:v>
                </c:pt>
                <c:pt idx="4">
                  <c:v>75563</c:v>
                </c:pt>
              </c:numCache>
            </c:numRef>
          </c:val>
          <c:extLst>
            <c:ext xmlns:c16="http://schemas.microsoft.com/office/drawing/2014/chart" uri="{C3380CC4-5D6E-409C-BE32-E72D297353CC}">
              <c16:uniqueId val="{00000000-4815-49DD-BA08-A858C8BA98D7}"/>
            </c:ext>
          </c:extLst>
        </c:ser>
        <c:ser>
          <c:idx val="1"/>
          <c:order val="1"/>
          <c:tx>
            <c:strRef>
              <c:f>'KPI''S'!$O$26</c:f>
              <c:strCache>
                <c:ptCount val="1"/>
                <c:pt idx="0">
                  <c:v>Sales_Revenue</c:v>
                </c:pt>
              </c:strCache>
            </c:strRef>
          </c:tx>
          <c:spPr>
            <a:solidFill>
              <a:schemeClr val="accent5">
                <a:lumMod val="60000"/>
                <a:lumOff val="40000"/>
              </a:schemeClr>
            </a:solidFill>
            <a:ln>
              <a:noFill/>
            </a:ln>
            <a:effectLst/>
          </c:spPr>
          <c:invertIfNegative val="0"/>
          <c:cat>
            <c:strRef>
              <c:f>'KPI''S'!$M$27:$M$32</c:f>
              <c:strCache>
                <c:ptCount val="5"/>
                <c:pt idx="0">
                  <c:v>Apparel</c:v>
                </c:pt>
                <c:pt idx="1">
                  <c:v>Books</c:v>
                </c:pt>
                <c:pt idx="2">
                  <c:v>Electronics</c:v>
                </c:pt>
                <c:pt idx="3">
                  <c:v>Groceries</c:v>
                </c:pt>
                <c:pt idx="4">
                  <c:v>Home Decor</c:v>
                </c:pt>
              </c:strCache>
            </c:strRef>
          </c:cat>
          <c:val>
            <c:numRef>
              <c:f>'KPI''S'!$O$27:$O$32</c:f>
              <c:numCache>
                <c:formatCode>General</c:formatCode>
                <c:ptCount val="5"/>
                <c:pt idx="0">
                  <c:v>183761</c:v>
                </c:pt>
                <c:pt idx="1">
                  <c:v>196014</c:v>
                </c:pt>
                <c:pt idx="2">
                  <c:v>151937</c:v>
                </c:pt>
                <c:pt idx="3">
                  <c:v>136602</c:v>
                </c:pt>
                <c:pt idx="4">
                  <c:v>105862</c:v>
                </c:pt>
              </c:numCache>
            </c:numRef>
          </c:val>
          <c:extLst>
            <c:ext xmlns:c16="http://schemas.microsoft.com/office/drawing/2014/chart" uri="{C3380CC4-5D6E-409C-BE32-E72D297353CC}">
              <c16:uniqueId val="{00000001-4815-49DD-BA08-A858C8BA98D7}"/>
            </c:ext>
          </c:extLst>
        </c:ser>
        <c:ser>
          <c:idx val="2"/>
          <c:order val="2"/>
          <c:tx>
            <c:strRef>
              <c:f>'KPI''S'!$P$26</c:f>
              <c:strCache>
                <c:ptCount val="1"/>
                <c:pt idx="0">
                  <c:v>Profit </c:v>
                </c:pt>
              </c:strCache>
            </c:strRef>
          </c:tx>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invertIfNegative val="0"/>
          <c:cat>
            <c:strRef>
              <c:f>'KPI''S'!$M$27:$M$32</c:f>
              <c:strCache>
                <c:ptCount val="5"/>
                <c:pt idx="0">
                  <c:v>Apparel</c:v>
                </c:pt>
                <c:pt idx="1">
                  <c:v>Books</c:v>
                </c:pt>
                <c:pt idx="2">
                  <c:v>Electronics</c:v>
                </c:pt>
                <c:pt idx="3">
                  <c:v>Groceries</c:v>
                </c:pt>
                <c:pt idx="4">
                  <c:v>Home Decor</c:v>
                </c:pt>
              </c:strCache>
            </c:strRef>
          </c:cat>
          <c:val>
            <c:numRef>
              <c:f>'KPI''S'!$P$27:$P$32</c:f>
              <c:numCache>
                <c:formatCode>General</c:formatCode>
                <c:ptCount val="5"/>
                <c:pt idx="0">
                  <c:v>50724</c:v>
                </c:pt>
                <c:pt idx="1">
                  <c:v>89647</c:v>
                </c:pt>
                <c:pt idx="2">
                  <c:v>38868</c:v>
                </c:pt>
                <c:pt idx="3">
                  <c:v>61683</c:v>
                </c:pt>
                <c:pt idx="4">
                  <c:v>30299</c:v>
                </c:pt>
              </c:numCache>
            </c:numRef>
          </c:val>
          <c:extLst>
            <c:ext xmlns:c16="http://schemas.microsoft.com/office/drawing/2014/chart" uri="{C3380CC4-5D6E-409C-BE32-E72D297353CC}">
              <c16:uniqueId val="{00000002-4815-49DD-BA08-A858C8BA98D7}"/>
            </c:ext>
          </c:extLst>
        </c:ser>
        <c:dLbls>
          <c:showLegendKey val="0"/>
          <c:showVal val="0"/>
          <c:showCatName val="0"/>
          <c:showSerName val="0"/>
          <c:showPercent val="0"/>
          <c:showBubbleSize val="0"/>
        </c:dLbls>
        <c:gapWidth val="209"/>
        <c:overlap val="-50"/>
        <c:axId val="1232930368"/>
        <c:axId val="1232932168"/>
      </c:barChart>
      <c:dateAx>
        <c:axId val="1232930368"/>
        <c:scaling>
          <c:orientation val="minMax"/>
        </c:scaling>
        <c:delete val="0"/>
        <c:axPos val="b"/>
        <c:numFmt formatCode="General" sourceLinked="1"/>
        <c:majorTickMark val="none"/>
        <c:minorTickMark val="none"/>
        <c:tickLblPos val="nextTo"/>
        <c:spPr>
          <a:noFill/>
          <a:ln w="9525" cap="flat" cmpd="sng" algn="ctr">
            <a:solidFill>
              <a:schemeClr val="accent1"/>
            </a:solidFill>
            <a:round/>
          </a:ln>
          <a:effectLst/>
        </c:spPr>
        <c:txPr>
          <a:bodyPr rot="0" spcFirstLastPara="1" vertOverflow="ellipsis" wrap="square" anchor="ctr" anchorCtr="1"/>
          <a:lstStyle/>
          <a:p>
            <a:pPr>
              <a:defRPr sz="900" b="1" i="0" u="none" strike="noStrike" kern="1200" baseline="0">
                <a:ln>
                  <a:noFill/>
                </a:ln>
                <a:solidFill>
                  <a:srgbClr val="0070C0"/>
                </a:solidFill>
                <a:latin typeface="+mn-lt"/>
                <a:ea typeface="+mn-ea"/>
                <a:cs typeface="+mn-cs"/>
              </a:defRPr>
            </a:pPr>
            <a:endParaRPr lang="en-US"/>
          </a:p>
        </c:txPr>
        <c:crossAx val="1232932168"/>
        <c:crosses val="autoZero"/>
        <c:auto val="0"/>
        <c:lblOffset val="100"/>
        <c:baseTimeUnit val="days"/>
      </c:dateAx>
      <c:valAx>
        <c:axId val="1232932168"/>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rgbClr val="0070C0"/>
                </a:solidFill>
                <a:latin typeface="+mn-lt"/>
                <a:ea typeface="+mn-ea"/>
                <a:cs typeface="+mn-cs"/>
              </a:defRPr>
            </a:pPr>
            <a:endParaRPr lang="en-US"/>
          </a:p>
        </c:txPr>
        <c:crossAx val="1232930368"/>
        <c:crosses val="autoZero"/>
        <c:crossBetween val="between"/>
      </c:valAx>
      <c:spPr>
        <a:noFill/>
        <a:ln w="25400">
          <a:noFill/>
        </a:ln>
        <a:effectLst/>
      </c:spPr>
    </c:plotArea>
    <c:legend>
      <c:legendPos val="b"/>
      <c:layout>
        <c:manualLayout>
          <c:xMode val="edge"/>
          <c:yMode val="edge"/>
          <c:x val="0.13343880842921227"/>
          <c:y val="0.93257952755905515"/>
          <c:w val="0.74638882495691738"/>
          <c:h val="6.7420502146033484E-2"/>
        </c:manualLayout>
      </c:layout>
      <c:overlay val="0"/>
      <c:spPr>
        <a:noFill/>
        <a:ln>
          <a:noFill/>
        </a:ln>
        <a:effectLst/>
      </c:spPr>
      <c:txPr>
        <a:bodyPr rot="0" spcFirstLastPara="1" vertOverflow="ellipsis" vert="horz" wrap="square" anchor="ctr" anchorCtr="1"/>
        <a:lstStyle/>
        <a:p>
          <a:pPr>
            <a:defRPr sz="900" b="0" i="0" u="none" strike="noStrike" kern="1200" baseline="0">
              <a:solidFill>
                <a:srgbClr val="0070C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rgbClr val="0070C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[Dashboard.xlsx]KPI'S!PivotTable4</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5">
                <a:lumMod val="20000"/>
                <a:lumOff val="80000"/>
              </a:schemeClr>
            </a:solidFill>
            <a:round/>
          </a:ln>
          <a:effectLst/>
        </c:spPr>
        <c:marker>
          <c:symbol val="circle"/>
          <c:size val="5"/>
          <c:spPr>
            <a:solidFill>
              <a:schemeClr val="accent5">
                <a:lumMod val="60000"/>
                <a:lumOff val="4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rgbClr val="0070C0"/>
            </a:solidFill>
            <a:round/>
          </a:ln>
          <a:effectLst/>
        </c:spPr>
        <c:marker>
          <c:symbol val="circle"/>
          <c:size val="5"/>
          <c:spPr>
            <a:solidFill>
              <a:srgbClr val="0070C0"/>
            </a:solidFill>
            <a:ln w="9525">
              <a:solidFill>
                <a:srgbClr val="0070C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5">
                <a:lumMod val="40000"/>
                <a:lumOff val="60000"/>
              </a:schemeClr>
            </a:solidFill>
            <a:round/>
          </a:ln>
          <a:effectLst/>
        </c:spPr>
        <c:marker>
          <c:symbol val="circle"/>
          <c:size val="5"/>
          <c:spPr>
            <a:solidFill>
              <a:schemeClr val="accent5">
                <a:lumMod val="20000"/>
                <a:lumOff val="80000"/>
              </a:schemeClr>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824063839872172"/>
          <c:y val="0.11950726199776357"/>
          <c:w val="0.825732869622266"/>
          <c:h val="0.58932982626343988"/>
        </c:manualLayout>
      </c:layout>
      <c:lineChart>
        <c:grouping val="standard"/>
        <c:varyColors val="0"/>
        <c:ser>
          <c:idx val="0"/>
          <c:order val="0"/>
          <c:tx>
            <c:strRef>
              <c:f>'KPI''S'!$E$18</c:f>
              <c:strCache>
                <c:ptCount val="1"/>
                <c:pt idx="0">
                  <c:v>Profit </c:v>
                </c:pt>
              </c:strCache>
            </c:strRef>
          </c:tx>
          <c:spPr>
            <a:ln w="28575" cap="rnd">
              <a:solidFill>
                <a:schemeClr val="accent5">
                  <a:lumMod val="20000"/>
                  <a:lumOff val="80000"/>
                </a:schemeClr>
              </a:solidFill>
              <a:round/>
            </a:ln>
            <a:effectLst/>
          </c:spPr>
          <c:marker>
            <c:symbol val="circle"/>
            <c:size val="5"/>
            <c:spPr>
              <a:solidFill>
                <a:schemeClr val="accent5">
                  <a:lumMod val="60000"/>
                  <a:lumOff val="40000"/>
                </a:schemeClr>
              </a:solidFill>
              <a:ln w="9525">
                <a:solidFill>
                  <a:schemeClr val="accent1"/>
                </a:solidFill>
              </a:ln>
              <a:effectLst/>
            </c:spPr>
          </c:marker>
          <c:cat>
            <c:strRef>
              <c:f>'KPI''S'!$D$19:$D$31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'KPI''S'!$E$19:$E$31</c:f>
              <c:numCache>
                <c:formatCode>General</c:formatCode>
                <c:ptCount val="12"/>
                <c:pt idx="0">
                  <c:v>30289</c:v>
                </c:pt>
                <c:pt idx="1">
                  <c:v>16423</c:v>
                </c:pt>
                <c:pt idx="2">
                  <c:v>16591</c:v>
                </c:pt>
                <c:pt idx="3">
                  <c:v>22656</c:v>
                </c:pt>
                <c:pt idx="4">
                  <c:v>16193</c:v>
                </c:pt>
                <c:pt idx="5">
                  <c:v>26811</c:v>
                </c:pt>
                <c:pt idx="6">
                  <c:v>27318</c:v>
                </c:pt>
                <c:pt idx="7">
                  <c:v>19954</c:v>
                </c:pt>
                <c:pt idx="8">
                  <c:v>18154</c:v>
                </c:pt>
                <c:pt idx="9">
                  <c:v>19900</c:v>
                </c:pt>
                <c:pt idx="10">
                  <c:v>22677</c:v>
                </c:pt>
                <c:pt idx="11">
                  <c:v>34255</c:v>
                </c:pt>
              </c:numCache>
            </c:numRef>
          </c:val>
          <c:smooth val="0"/>
          <c:extLst>
            <c:ext xmlns:c16="http://schemas.microsoft.com/office/drawing/2014/chart" uri="{C3380CC4-5D6E-409C-BE32-E72D297353CC}">
              <c16:uniqueId val="{00000000-DC66-4732-AD86-C10E96A6F664}"/>
            </c:ext>
          </c:extLst>
        </c:ser>
        <c:ser>
          <c:idx val="1"/>
          <c:order val="1"/>
          <c:tx>
            <c:strRef>
              <c:f>'KPI''S'!$F$18</c:f>
              <c:strCache>
                <c:ptCount val="1"/>
                <c:pt idx="0">
                  <c:v>Total_Cost</c:v>
                </c:pt>
              </c:strCache>
            </c:strRef>
          </c:tx>
          <c:spPr>
            <a:ln w="28575" cap="rnd">
              <a:solidFill>
                <a:srgbClr val="0070C0"/>
              </a:solidFill>
              <a:round/>
            </a:ln>
            <a:effectLst/>
          </c:spPr>
          <c:marker>
            <c:symbol val="circle"/>
            <c:size val="5"/>
            <c:spPr>
              <a:solidFill>
                <a:srgbClr val="0070C0"/>
              </a:solidFill>
              <a:ln w="9525">
                <a:solidFill>
                  <a:srgbClr val="0070C0"/>
                </a:solidFill>
              </a:ln>
              <a:effectLst/>
            </c:spPr>
          </c:marker>
          <c:cat>
            <c:strRef>
              <c:f>'KPI''S'!$D$19:$D$31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'KPI''S'!$F$19:$F$31</c:f>
              <c:numCache>
                <c:formatCode>General</c:formatCode>
                <c:ptCount val="12"/>
                <c:pt idx="0">
                  <c:v>51842</c:v>
                </c:pt>
                <c:pt idx="1">
                  <c:v>35256</c:v>
                </c:pt>
                <c:pt idx="2">
                  <c:v>34652</c:v>
                </c:pt>
                <c:pt idx="3">
                  <c:v>51221</c:v>
                </c:pt>
                <c:pt idx="4">
                  <c:v>31228</c:v>
                </c:pt>
                <c:pt idx="5">
                  <c:v>38061</c:v>
                </c:pt>
                <c:pt idx="6">
                  <c:v>52359</c:v>
                </c:pt>
                <c:pt idx="7">
                  <c:v>40215</c:v>
                </c:pt>
                <c:pt idx="8">
                  <c:v>29139</c:v>
                </c:pt>
                <c:pt idx="9">
                  <c:v>39693</c:v>
                </c:pt>
                <c:pt idx="10">
                  <c:v>36071</c:v>
                </c:pt>
                <c:pt idx="11">
                  <c:v>63218</c:v>
                </c:pt>
              </c:numCache>
            </c:numRef>
          </c:val>
          <c:smooth val="0"/>
          <c:extLst>
            <c:ext xmlns:c16="http://schemas.microsoft.com/office/drawing/2014/chart" uri="{C3380CC4-5D6E-409C-BE32-E72D297353CC}">
              <c16:uniqueId val="{00000001-DC66-4732-AD86-C10E96A6F664}"/>
            </c:ext>
          </c:extLst>
        </c:ser>
        <c:ser>
          <c:idx val="2"/>
          <c:order val="2"/>
          <c:tx>
            <c:strRef>
              <c:f>'KPI''S'!$G$18</c:f>
              <c:strCache>
                <c:ptCount val="1"/>
                <c:pt idx="0">
                  <c:v>Sales_Revenue</c:v>
                </c:pt>
              </c:strCache>
            </c:strRef>
          </c:tx>
          <c:spPr>
            <a:ln w="28575" cap="rnd">
              <a:solidFill>
                <a:schemeClr val="accent5">
                  <a:lumMod val="40000"/>
                  <a:lumOff val="60000"/>
                </a:schemeClr>
              </a:solidFill>
              <a:round/>
            </a:ln>
            <a:effectLst/>
          </c:spPr>
          <c:marker>
            <c:symbol val="circle"/>
            <c:size val="5"/>
            <c:spPr>
              <a:solidFill>
                <a:schemeClr val="accent5">
                  <a:lumMod val="20000"/>
                  <a:lumOff val="80000"/>
                </a:schemeClr>
              </a:solidFill>
              <a:ln w="9525">
                <a:solidFill>
                  <a:schemeClr val="accent3"/>
                </a:solidFill>
              </a:ln>
              <a:effectLst/>
            </c:spPr>
          </c:marker>
          <c:cat>
            <c:strRef>
              <c:f>'KPI''S'!$D$19:$D$31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'KPI''S'!$G$19:$G$31</c:f>
              <c:numCache>
                <c:formatCode>General</c:formatCode>
                <c:ptCount val="12"/>
                <c:pt idx="0">
                  <c:v>82131</c:v>
                </c:pt>
                <c:pt idx="1">
                  <c:v>51679</c:v>
                </c:pt>
                <c:pt idx="2">
                  <c:v>51243</c:v>
                </c:pt>
                <c:pt idx="3">
                  <c:v>73877</c:v>
                </c:pt>
                <c:pt idx="4">
                  <c:v>47421</c:v>
                </c:pt>
                <c:pt idx="5">
                  <c:v>64872</c:v>
                </c:pt>
                <c:pt idx="6">
                  <c:v>79677</c:v>
                </c:pt>
                <c:pt idx="7">
                  <c:v>60169</c:v>
                </c:pt>
                <c:pt idx="8">
                  <c:v>47293</c:v>
                </c:pt>
                <c:pt idx="9">
                  <c:v>59593</c:v>
                </c:pt>
                <c:pt idx="10">
                  <c:v>58748</c:v>
                </c:pt>
                <c:pt idx="11">
                  <c:v>97473</c:v>
                </c:pt>
              </c:numCache>
            </c:numRef>
          </c:val>
          <c:smooth val="0"/>
          <c:extLst>
            <c:ext xmlns:c16="http://schemas.microsoft.com/office/drawing/2014/chart" uri="{C3380CC4-5D6E-409C-BE32-E72D297353CC}">
              <c16:uniqueId val="{00000002-DC66-4732-AD86-C10E96A6F664}"/>
            </c:ext>
          </c:extLst>
        </c:ser>
        <c:dLbls>
          <c:showLegendKey val="0"/>
          <c:showVal val="0"/>
          <c:showCatName val="0"/>
          <c:showSerName val="0"/>
          <c:showPercent val="0"/>
          <c:showBubbleSize val="0"/>
        </c:dLbls>
        <c:marker val="1"/>
        <c:smooth val="0"/>
        <c:axId val="2034916104"/>
        <c:axId val="2034912144"/>
      </c:lineChart>
      <c:catAx>
        <c:axId val="2034916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rgbClr val="0070C0"/>
                </a:solidFill>
                <a:latin typeface="+mn-lt"/>
                <a:ea typeface="+mn-ea"/>
                <a:cs typeface="+mn-cs"/>
              </a:defRPr>
            </a:pPr>
            <a:endParaRPr lang="en-US"/>
          </a:p>
        </c:txPr>
        <c:crossAx val="2034912144"/>
        <c:crosses val="autoZero"/>
        <c:auto val="1"/>
        <c:lblAlgn val="ctr"/>
        <c:lblOffset val="100"/>
        <c:noMultiLvlLbl val="0"/>
      </c:catAx>
      <c:valAx>
        <c:axId val="20349121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0070C0"/>
                </a:solidFill>
                <a:latin typeface="+mn-lt"/>
                <a:ea typeface="+mn-ea"/>
                <a:cs typeface="+mn-cs"/>
              </a:defRPr>
            </a:pPr>
            <a:endParaRPr lang="en-US"/>
          </a:p>
        </c:txPr>
        <c:crossAx val="2034916104"/>
        <c:crosses val="autoZero"/>
        <c:crossBetween val="between"/>
      </c:valAx>
      <c:spPr>
        <a:noFill/>
        <a:ln>
          <a:noFill/>
        </a:ln>
        <a:effectLst/>
      </c:spPr>
    </c:plotArea>
    <c:legend>
      <c:legendPos val="t"/>
      <c:layout>
        <c:manualLayout>
          <c:xMode val="edge"/>
          <c:yMode val="edge"/>
          <c:x val="0.14493429355840134"/>
          <c:y val="0.89273740398723134"/>
          <c:w val="0.74358197740698517"/>
          <c:h val="0.10684432009723545"/>
        </c:manualLayout>
      </c:layout>
      <c:overlay val="0"/>
      <c:spPr>
        <a:noFill/>
        <a:ln>
          <a:noFill/>
        </a:ln>
        <a:effectLst/>
      </c:spPr>
      <c:txPr>
        <a:bodyPr rot="0" spcFirstLastPara="1" vertOverflow="ellipsis" vert="horz" wrap="square" anchor="ctr" anchorCtr="1"/>
        <a:lstStyle/>
        <a:p>
          <a:pPr>
            <a:defRPr sz="900" b="0" i="0" u="none" strike="noStrike" kern="1200" baseline="0">
              <a:solidFill>
                <a:srgbClr val="0070C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[Dashboard.xlsx]KPI'S!PivotTable12</c:name>
    <c:fmtId val="4"/>
  </c:pivotSource>
  <c:chart>
    <c:autoTitleDeleted val="1"/>
    <c:pivotFmts>
      <c:pivotFmt>
        <c:idx val="0"/>
        <c:dLbl>
          <c:idx val="0"/>
          <c:dLblPos val="bestFit"/>
          <c:showLegendKey val="0"/>
          <c:showVal val="0"/>
          <c:showCatName val="1"/>
          <c:showSerName val="0"/>
          <c:showPercent val="1"/>
          <c:showBubbleSize val="0"/>
          <c:extLst>
            <c:ext xmlns:c15="http://schemas.microsoft.com/office/drawing/2012/chart" uri="{CE6537A1-D6FC-4f65-9D91-7224C49458BB}"/>
          </c:extLst>
        </c:dLbl>
      </c:pivotFmt>
      <c:pivotFmt>
        <c:idx val="1"/>
      </c:pivotFmt>
      <c:pivotFmt>
        <c:idx val="2"/>
      </c:pivotFmt>
      <c:pivotFmt>
        <c:idx val="3"/>
      </c:pivotFmt>
      <c:pivotFmt>
        <c:idx val="4"/>
        <c:dLbl>
          <c:idx val="0"/>
          <c:dLblPos val="bestFit"/>
          <c:showLegendKey val="0"/>
          <c:showVal val="0"/>
          <c:showCatName val="1"/>
          <c:showSerName val="0"/>
          <c:showPercent val="1"/>
          <c:showBubbleSize val="0"/>
          <c:extLst>
            <c:ext xmlns:c15="http://schemas.microsoft.com/office/drawing/2012/chart" uri="{CE6537A1-D6FC-4f65-9D91-7224C49458BB}"/>
          </c:extLst>
        </c:dLbl>
      </c:pivotFmt>
      <c:pivotFmt>
        <c:idx val="5"/>
      </c:pivotFmt>
      <c:pivotFmt>
        <c:idx val="6"/>
      </c:pivotFmt>
      <c:pivotFmt>
        <c:idx val="7"/>
      </c:pivotFmt>
      <c:pivotFmt>
        <c:idx val="8"/>
      </c:pivotFmt>
      <c:pivotFmt>
        <c:idx val="9"/>
        <c:spPr>
          <a:gradFill>
            <a:gsLst>
              <a:gs pos="0">
                <a:schemeClr val="accent5">
                  <a:lumMod val="60000"/>
                  <a:lumOff val="40000"/>
                </a:schemeClr>
              </a:gs>
              <a:gs pos="88000">
                <a:srgbClr val="0070C0"/>
              </a:gs>
              <a:gs pos="20000">
                <a:schemeClr val="accent5">
                  <a:lumMod val="20000"/>
                  <a:lumOff val="80000"/>
                </a:schemeClr>
              </a:gs>
            </a:gsLst>
            <a:lin ang="6600000" scaled="0"/>
          </a:gradFill>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bg1"/>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extLst>
        </c:dLbl>
      </c:pivotFmt>
      <c:pivotFmt>
        <c:idx val="10"/>
        <c:spPr>
          <a:gradFill>
            <a:gsLst>
              <a:gs pos="0">
                <a:schemeClr val="accent5">
                  <a:lumMod val="60000"/>
                  <a:lumOff val="40000"/>
                </a:schemeClr>
              </a:gs>
              <a:gs pos="88000">
                <a:srgbClr val="0070C0"/>
              </a:gs>
              <a:gs pos="20000">
                <a:schemeClr val="accent5">
                  <a:lumMod val="20000"/>
                  <a:lumOff val="80000"/>
                </a:schemeClr>
              </a:gs>
            </a:gsLst>
            <a:lin ang="6600000" scaled="0"/>
          </a:gradFill>
          <a:ln>
            <a:noFill/>
          </a:ln>
          <a:effectLst/>
          <a:scene3d>
            <a:camera prst="orthographicFront"/>
            <a:lightRig rig="threePt" dir="t"/>
          </a:scene3d>
          <a:sp3d>
            <a:bevelT w="127000" h="127000"/>
            <a:bevelB w="127000" h="127000"/>
          </a:sp3d>
        </c:spPr>
      </c:pivotFmt>
      <c:pivotFmt>
        <c:idx val="11"/>
        <c:spPr>
          <a:gradFill>
            <a:gsLst>
              <a:gs pos="0">
                <a:schemeClr val="accent5">
                  <a:lumMod val="60000"/>
                  <a:lumOff val="40000"/>
                </a:schemeClr>
              </a:gs>
              <a:gs pos="88000">
                <a:srgbClr val="0070C0"/>
              </a:gs>
              <a:gs pos="20000">
                <a:schemeClr val="accent5">
                  <a:lumMod val="20000"/>
                  <a:lumOff val="80000"/>
                </a:schemeClr>
              </a:gs>
            </a:gsLst>
            <a:lin ang="6600000" scaled="0"/>
          </a:gradFill>
          <a:ln>
            <a:noFill/>
          </a:ln>
          <a:effectLst/>
          <a:scene3d>
            <a:camera prst="orthographicFront"/>
            <a:lightRig rig="threePt" dir="t"/>
          </a:scene3d>
          <a:sp3d>
            <a:bevelT w="127000" h="127000"/>
            <a:bevelB w="127000" h="127000"/>
          </a:sp3d>
        </c:spPr>
      </c:pivotFmt>
      <c:pivotFmt>
        <c:idx val="12"/>
        <c:spPr>
          <a:gradFill>
            <a:gsLst>
              <a:gs pos="0">
                <a:schemeClr val="accent5">
                  <a:lumMod val="60000"/>
                  <a:lumOff val="40000"/>
                </a:schemeClr>
              </a:gs>
              <a:gs pos="88000">
                <a:srgbClr val="0070C0"/>
              </a:gs>
              <a:gs pos="20000">
                <a:schemeClr val="accent5">
                  <a:lumMod val="20000"/>
                  <a:lumOff val="80000"/>
                </a:schemeClr>
              </a:gs>
            </a:gsLst>
            <a:lin ang="6600000" scaled="0"/>
          </a:gradFill>
          <a:ln>
            <a:noFill/>
          </a:ln>
          <a:effectLst/>
          <a:scene3d>
            <a:camera prst="orthographicFront"/>
            <a:lightRig rig="threePt" dir="t"/>
          </a:scene3d>
          <a:sp3d>
            <a:bevelT w="127000" h="127000"/>
            <a:bevelB w="127000" h="127000"/>
          </a:sp3d>
        </c:spPr>
      </c:pivotFmt>
      <c:pivotFmt>
        <c:idx val="13"/>
        <c:spPr>
          <a:gradFill>
            <a:gsLst>
              <a:gs pos="0">
                <a:schemeClr val="accent5">
                  <a:lumMod val="60000"/>
                  <a:lumOff val="40000"/>
                </a:schemeClr>
              </a:gs>
              <a:gs pos="88000">
                <a:srgbClr val="0070C0"/>
              </a:gs>
              <a:gs pos="20000">
                <a:schemeClr val="accent5">
                  <a:lumMod val="20000"/>
                  <a:lumOff val="80000"/>
                </a:schemeClr>
              </a:gs>
            </a:gsLst>
            <a:lin ang="6600000" scaled="0"/>
          </a:gradFill>
          <a:ln>
            <a:noFill/>
          </a:ln>
          <a:effectLst/>
          <a:scene3d>
            <a:camera prst="orthographicFront"/>
            <a:lightRig rig="threePt" dir="t"/>
          </a:scene3d>
          <a:sp3d>
            <a:bevelT w="127000" h="127000"/>
            <a:bevelB w="127000" h="1270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076387474489751E-2"/>
          <c:y val="0.13201395605806326"/>
          <c:w val="0.91847225051020498"/>
          <c:h val="0.85478464833613044"/>
        </c:manualLayout>
      </c:layout>
      <c:pie3DChart>
        <c:varyColors val="1"/>
        <c:ser>
          <c:idx val="0"/>
          <c:order val="0"/>
          <c:tx>
            <c:strRef>
              <c:f>'KPI''S'!$Q$13</c:f>
              <c:strCache>
                <c:ptCount val="1"/>
                <c:pt idx="0">
                  <c:v>Total</c:v>
                </c:pt>
              </c:strCache>
            </c:strRef>
          </c:tx>
          <c:spPr>
            <a:gradFill>
              <a:gsLst>
                <a:gs pos="0">
                  <a:schemeClr val="accent5">
                    <a:lumMod val="60000"/>
                    <a:lumOff val="40000"/>
                  </a:schemeClr>
                </a:gs>
                <a:gs pos="88000">
                  <a:srgbClr val="0070C0"/>
                </a:gs>
                <a:gs pos="20000">
                  <a:schemeClr val="accent5">
                    <a:lumMod val="20000"/>
                    <a:lumOff val="80000"/>
                  </a:schemeClr>
                </a:gs>
              </a:gsLst>
              <a:lin ang="6600000" scaled="0"/>
            </a:gradFill>
            <a:effectLst/>
          </c:spPr>
          <c:dPt>
            <c:idx val="0"/>
            <c:bubble3D val="0"/>
            <c:spPr>
              <a:gradFill>
                <a:gsLst>
                  <a:gs pos="0">
                    <a:schemeClr val="accent5">
                      <a:lumMod val="60000"/>
                      <a:lumOff val="40000"/>
                    </a:schemeClr>
                  </a:gs>
                  <a:gs pos="88000">
                    <a:srgbClr val="0070C0"/>
                  </a:gs>
                  <a:gs pos="20000">
                    <a:schemeClr val="accent5">
                      <a:lumMod val="20000"/>
                      <a:lumOff val="80000"/>
                    </a:schemeClr>
                  </a:gs>
                </a:gsLst>
                <a:lin ang="6600000" scaled="0"/>
              </a:gradFill>
              <a:ln>
                <a:noFill/>
              </a:ln>
              <a:effectLst/>
              <a:scene3d>
                <a:camera prst="orthographicFront"/>
                <a:lightRig rig="threePt" dir="t"/>
              </a:scene3d>
              <a:sp3d>
                <a:bevelT w="127000" h="127000"/>
                <a:bevelB w="127000" h="127000"/>
              </a:sp3d>
            </c:spPr>
            <c:extLst>
              <c:ext xmlns:c16="http://schemas.microsoft.com/office/drawing/2014/chart" uri="{C3380CC4-5D6E-409C-BE32-E72D297353CC}">
                <c16:uniqueId val="{00000001-A369-43EB-A08D-E6A1F01DE714}"/>
              </c:ext>
            </c:extLst>
          </c:dPt>
          <c:dPt>
            <c:idx val="1"/>
            <c:bubble3D val="0"/>
            <c:spPr>
              <a:gradFill>
                <a:gsLst>
                  <a:gs pos="0">
                    <a:schemeClr val="accent5">
                      <a:lumMod val="60000"/>
                      <a:lumOff val="40000"/>
                    </a:schemeClr>
                  </a:gs>
                  <a:gs pos="88000">
                    <a:srgbClr val="0070C0"/>
                  </a:gs>
                  <a:gs pos="20000">
                    <a:schemeClr val="accent5">
                      <a:lumMod val="20000"/>
                      <a:lumOff val="80000"/>
                    </a:schemeClr>
                  </a:gs>
                </a:gsLst>
                <a:lin ang="6600000" scaled="0"/>
              </a:gradFill>
              <a:ln>
                <a:noFill/>
              </a:ln>
              <a:effectLst/>
              <a:scene3d>
                <a:camera prst="orthographicFront"/>
                <a:lightRig rig="threePt" dir="t"/>
              </a:scene3d>
              <a:sp3d>
                <a:bevelT w="127000" h="127000"/>
                <a:bevelB w="127000" h="127000"/>
              </a:sp3d>
            </c:spPr>
            <c:extLst>
              <c:ext xmlns:c16="http://schemas.microsoft.com/office/drawing/2014/chart" uri="{C3380CC4-5D6E-409C-BE32-E72D297353CC}">
                <c16:uniqueId val="{00000003-A369-43EB-A08D-E6A1F01DE714}"/>
              </c:ext>
            </c:extLst>
          </c:dPt>
          <c:dPt>
            <c:idx val="2"/>
            <c:bubble3D val="0"/>
            <c:spPr>
              <a:gradFill>
                <a:gsLst>
                  <a:gs pos="0">
                    <a:schemeClr val="accent5">
                      <a:lumMod val="60000"/>
                      <a:lumOff val="40000"/>
                    </a:schemeClr>
                  </a:gs>
                  <a:gs pos="88000">
                    <a:srgbClr val="0070C0"/>
                  </a:gs>
                  <a:gs pos="20000">
                    <a:schemeClr val="accent5">
                      <a:lumMod val="20000"/>
                      <a:lumOff val="80000"/>
                    </a:schemeClr>
                  </a:gs>
                </a:gsLst>
                <a:lin ang="6600000" scaled="0"/>
              </a:gradFill>
              <a:ln>
                <a:noFill/>
              </a:ln>
              <a:effectLst/>
              <a:scene3d>
                <a:camera prst="orthographicFront"/>
                <a:lightRig rig="threePt" dir="t"/>
              </a:scene3d>
              <a:sp3d>
                <a:bevelT w="127000" h="127000"/>
                <a:bevelB w="127000" h="127000"/>
              </a:sp3d>
            </c:spPr>
            <c:extLst>
              <c:ext xmlns:c16="http://schemas.microsoft.com/office/drawing/2014/chart" uri="{C3380CC4-5D6E-409C-BE32-E72D297353CC}">
                <c16:uniqueId val="{00000005-A369-43EB-A08D-E6A1F01DE714}"/>
              </c:ext>
            </c:extLst>
          </c:dPt>
          <c:dPt>
            <c:idx val="3"/>
            <c:bubble3D val="0"/>
            <c:spPr>
              <a:gradFill>
                <a:gsLst>
                  <a:gs pos="0">
                    <a:schemeClr val="accent5">
                      <a:lumMod val="60000"/>
                      <a:lumOff val="40000"/>
                    </a:schemeClr>
                  </a:gs>
                  <a:gs pos="88000">
                    <a:srgbClr val="0070C0"/>
                  </a:gs>
                  <a:gs pos="20000">
                    <a:schemeClr val="accent5">
                      <a:lumMod val="20000"/>
                      <a:lumOff val="80000"/>
                    </a:schemeClr>
                  </a:gs>
                </a:gsLst>
                <a:lin ang="6600000" scaled="0"/>
              </a:gradFill>
              <a:ln>
                <a:noFill/>
              </a:ln>
              <a:effectLst/>
              <a:scene3d>
                <a:camera prst="orthographicFront"/>
                <a:lightRig rig="threePt" dir="t"/>
              </a:scene3d>
              <a:sp3d>
                <a:bevelT w="127000" h="127000"/>
                <a:bevelB w="127000" h="127000"/>
              </a:sp3d>
            </c:spPr>
            <c:extLst>
              <c:ext xmlns:c16="http://schemas.microsoft.com/office/drawing/2014/chart" uri="{C3380CC4-5D6E-409C-BE32-E72D297353CC}">
                <c16:uniqueId val="{00000007-A369-43EB-A08D-E6A1F01DE714}"/>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bg1"/>
                    </a:solidFill>
                    <a:latin typeface="+mn-lt"/>
                    <a:ea typeface="+mn-ea"/>
                    <a:cs typeface="+mn-cs"/>
                  </a:defRPr>
                </a:pPr>
                <a:endParaRPr lang="en-US"/>
              </a:p>
            </c:txPr>
            <c:dLblPos val="ctr"/>
            <c:showLegendKey val="0"/>
            <c:showVal val="0"/>
            <c:showCatName val="1"/>
            <c:showSerName val="0"/>
            <c:showPercent val="1"/>
            <c:showBubbleSize val="0"/>
            <c:showLeaderLines val="0"/>
            <c:extLst>
              <c:ext xmlns:c15="http://schemas.microsoft.com/office/drawing/2012/chart" uri="{CE6537A1-D6FC-4f65-9D91-7224C49458BB}"/>
            </c:extLst>
          </c:dLbls>
          <c:cat>
            <c:strRef>
              <c:f>'KPI''S'!$P$14:$P$18</c:f>
              <c:strCache>
                <c:ptCount val="4"/>
                <c:pt idx="0">
                  <c:v>Bank Transfer</c:v>
                </c:pt>
                <c:pt idx="1">
                  <c:v>Cash</c:v>
                </c:pt>
                <c:pt idx="2">
                  <c:v>Credit Card</c:v>
                </c:pt>
                <c:pt idx="3">
                  <c:v>Mobile Money</c:v>
                </c:pt>
              </c:strCache>
            </c:strRef>
          </c:cat>
          <c:val>
            <c:numRef>
              <c:f>'KPI''S'!$Q$14:$Q$18</c:f>
              <c:numCache>
                <c:formatCode>General</c:formatCode>
                <c:ptCount val="4"/>
                <c:pt idx="0">
                  <c:v>162</c:v>
                </c:pt>
                <c:pt idx="1">
                  <c:v>127</c:v>
                </c:pt>
                <c:pt idx="2">
                  <c:v>123</c:v>
                </c:pt>
                <c:pt idx="3">
                  <c:v>143</c:v>
                </c:pt>
              </c:numCache>
            </c:numRef>
          </c:val>
          <c:extLst>
            <c:ext xmlns:c16="http://schemas.microsoft.com/office/drawing/2014/chart" uri="{C3380CC4-5D6E-409C-BE32-E72D297353CC}">
              <c16:uniqueId val="{00000008-A369-43EB-A08D-E6A1F01DE714}"/>
            </c:ext>
          </c:extLst>
        </c:ser>
        <c:dLbls>
          <c:dLblPos val="outEnd"/>
          <c:showLegendKey val="0"/>
          <c:showVal val="0"/>
          <c:showCatName val="0"/>
          <c:showSerName val="0"/>
          <c:showPercent val="1"/>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[Dashboard.xlsx]KPI'S!PivotTable8</c:name>
    <c:fmtId val="8"/>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4.3193153976661049E-2"/>
              <c:y val="-1.4926388462104119E-17"/>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3.3225503058969916E-2"/>
              <c:y val="-6.5134083896802994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2.6580402447175907E-2"/>
              <c:y val="-5.9705553848416474E-17"/>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2.3257852141278904E-2"/>
              <c:y val="-6.5134083896804191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2.9902952753073031E-2"/>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6.6451006117939464E-3"/>
              <c:y val="-4.559385872776209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0"/>
              <c:y val="-3.908045033808179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2.3257852141278963E-2"/>
              <c:y val="-3.908045033808179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0"/>
              <c:y val="-5.210726711744239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dLbl>
          <c:idx val="0"/>
          <c:layout>
            <c:manualLayout>
              <c:x val="2.9902952753073031E-2"/>
              <c:y val="-5.862067550712269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2906996061338986"/>
          <c:y val="8.5133837720737876E-2"/>
          <c:w val="0.77063163713944149"/>
          <c:h val="0.86749928215260763"/>
        </c:manualLayout>
      </c:layout>
      <c:bar3DChart>
        <c:barDir val="bar"/>
        <c:grouping val="clustered"/>
        <c:varyColors val="0"/>
        <c:ser>
          <c:idx val="0"/>
          <c:order val="0"/>
          <c:tx>
            <c:strRef>
              <c:f>'KPI''S'!$T$13</c:f>
              <c:strCache>
                <c:ptCount val="1"/>
                <c:pt idx="0">
                  <c:v>Sales_Revenue</c:v>
                </c:pt>
              </c:strCache>
            </c:strRef>
          </c:tx>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invertIfNegative val="0"/>
          <c:dPt>
            <c:idx val="0"/>
            <c:invertIfNegative val="0"/>
            <c:bubble3D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6-985F-42DE-B71A-19131DDF54F0}"/>
              </c:ext>
            </c:extLst>
          </c:dPt>
          <c:dPt>
            <c:idx val="1"/>
            <c:invertIfNegative val="0"/>
            <c:bubble3D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5-985F-42DE-B71A-19131DDF54F0}"/>
              </c:ext>
            </c:extLst>
          </c:dPt>
          <c:dPt>
            <c:idx val="2"/>
            <c:invertIfNegative val="0"/>
            <c:bubble3D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4-985F-42DE-B71A-19131DDF54F0}"/>
              </c:ext>
            </c:extLst>
          </c:dPt>
          <c:dPt>
            <c:idx val="3"/>
            <c:invertIfNegative val="0"/>
            <c:bubble3D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3-985F-42DE-B71A-19131DDF54F0}"/>
              </c:ext>
            </c:extLst>
          </c:dPt>
          <c:dPt>
            <c:idx val="4"/>
            <c:invertIfNegative val="0"/>
            <c:bubble3D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2-985F-42DE-B71A-19131DDF54F0}"/>
              </c:ext>
            </c:extLst>
          </c:dPt>
          <c:dLbls>
            <c:dLbl>
              <c:idx val="0"/>
              <c:layout>
                <c:manualLayout>
                  <c:x val="2.9902952753073031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985F-42DE-B71A-19131DDF54F0}"/>
                </c:ext>
              </c:extLst>
            </c:dLbl>
            <c:dLbl>
              <c:idx val="1"/>
              <c:layout>
                <c:manualLayout>
                  <c:x val="2.3257852141278904E-2"/>
                  <c:y val="-6.513408389680419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985F-42DE-B71A-19131DDF54F0}"/>
                </c:ext>
              </c:extLst>
            </c:dLbl>
            <c:dLbl>
              <c:idx val="2"/>
              <c:layout>
                <c:manualLayout>
                  <c:x val="2.6580402447175907E-2"/>
                  <c:y val="-5.9705553848416474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985F-42DE-B71A-19131DDF54F0}"/>
                </c:ext>
              </c:extLst>
            </c:dLbl>
            <c:dLbl>
              <c:idx val="3"/>
              <c:layout>
                <c:manualLayout>
                  <c:x val="3.3225503058969916E-2"/>
                  <c:y val="-6.513408389680299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85F-42DE-B71A-19131DDF54F0}"/>
                </c:ext>
              </c:extLst>
            </c:dLbl>
            <c:dLbl>
              <c:idx val="4"/>
              <c:layout>
                <c:manualLayout>
                  <c:x val="4.3193153976661049E-2"/>
                  <c:y val="-1.4926388462104119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85F-42DE-B71A-19131DDF54F0}"/>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'KPI''S'!$S$14:$S$19</c:f>
              <c:strCache>
                <c:ptCount val="5"/>
                <c:pt idx="0">
                  <c:v>Apparel</c:v>
                </c:pt>
                <c:pt idx="1">
                  <c:v>Books</c:v>
                </c:pt>
                <c:pt idx="2">
                  <c:v>Electronics</c:v>
                </c:pt>
                <c:pt idx="3">
                  <c:v>Groceries</c:v>
                </c:pt>
                <c:pt idx="4">
                  <c:v>Home Decor</c:v>
                </c:pt>
              </c:strCache>
            </c:strRef>
          </c:cat>
          <c:val>
            <c:numRef>
              <c:f>'KPI''S'!$T$14:$T$19</c:f>
              <c:numCache>
                <c:formatCode>General</c:formatCode>
                <c:ptCount val="5"/>
                <c:pt idx="0">
                  <c:v>323605</c:v>
                </c:pt>
                <c:pt idx="1">
                  <c:v>320045</c:v>
                </c:pt>
                <c:pt idx="2">
                  <c:v>291366</c:v>
                </c:pt>
                <c:pt idx="3">
                  <c:v>293726</c:v>
                </c:pt>
                <c:pt idx="4">
                  <c:v>242809</c:v>
                </c:pt>
              </c:numCache>
            </c:numRef>
          </c:val>
          <c:extLst>
            <c:ext xmlns:c16="http://schemas.microsoft.com/office/drawing/2014/chart" uri="{C3380CC4-5D6E-409C-BE32-E72D297353CC}">
              <c16:uniqueId val="{00000000-985F-42DE-B71A-19131DDF54F0}"/>
            </c:ext>
          </c:extLst>
        </c:ser>
        <c:ser>
          <c:idx val="1"/>
          <c:order val="1"/>
          <c:tx>
            <c:strRef>
              <c:f>'KPI''S'!$U$13</c:f>
              <c:strCache>
                <c:ptCount val="1"/>
                <c:pt idx="0">
                  <c:v>Profit </c:v>
                </c:pt>
              </c:strCache>
            </c:strRef>
          </c:tx>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invertIfNegative val="0"/>
          <c:dPt>
            <c:idx val="0"/>
            <c:invertIfNegative val="0"/>
            <c:bubble3D val="0"/>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B-985F-42DE-B71A-19131DDF54F0}"/>
              </c:ext>
            </c:extLst>
          </c:dPt>
          <c:dPt>
            <c:idx val="1"/>
            <c:invertIfNegative val="0"/>
            <c:bubble3D val="0"/>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A-985F-42DE-B71A-19131DDF54F0}"/>
              </c:ext>
            </c:extLst>
          </c:dPt>
          <c:dPt>
            <c:idx val="2"/>
            <c:invertIfNegative val="0"/>
            <c:bubble3D val="0"/>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9-985F-42DE-B71A-19131DDF54F0}"/>
              </c:ext>
            </c:extLst>
          </c:dPt>
          <c:dPt>
            <c:idx val="3"/>
            <c:invertIfNegative val="0"/>
            <c:bubble3D val="0"/>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8-985F-42DE-B71A-19131DDF54F0}"/>
              </c:ext>
            </c:extLst>
          </c:dPt>
          <c:dPt>
            <c:idx val="4"/>
            <c:invertIfNegative val="0"/>
            <c:bubble3D val="0"/>
            <c:spPr>
              <a:gradFill>
                <a:gsLst>
                  <a:gs pos="0">
                    <a:srgbClr val="0070C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sp3d/>
            </c:spPr>
            <c:extLst>
              <c:ext xmlns:c16="http://schemas.microsoft.com/office/drawing/2014/chart" uri="{C3380CC4-5D6E-409C-BE32-E72D297353CC}">
                <c16:uniqueId val="{00000007-985F-42DE-B71A-19131DDF54F0}"/>
              </c:ext>
            </c:extLst>
          </c:dPt>
          <c:dLbls>
            <c:dLbl>
              <c:idx val="0"/>
              <c:layout>
                <c:manualLayout>
                  <c:x val="2.9902952753073031E-2"/>
                  <c:y val="-5.862067550712269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985F-42DE-B71A-19131DDF54F0}"/>
                </c:ext>
              </c:extLst>
            </c:dLbl>
            <c:dLbl>
              <c:idx val="1"/>
              <c:layout>
                <c:manualLayout>
                  <c:x val="0"/>
                  <c:y val="-5.210726711744239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985F-42DE-B71A-19131DDF54F0}"/>
                </c:ext>
              </c:extLst>
            </c:dLbl>
            <c:dLbl>
              <c:idx val="2"/>
              <c:layout>
                <c:manualLayout>
                  <c:x val="2.3257852141278963E-2"/>
                  <c:y val="-3.908045033808179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985F-42DE-B71A-19131DDF54F0}"/>
                </c:ext>
              </c:extLst>
            </c:dLbl>
            <c:dLbl>
              <c:idx val="3"/>
              <c:layout>
                <c:manualLayout>
                  <c:x val="0"/>
                  <c:y val="-3.908045033808179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985F-42DE-B71A-19131DDF54F0}"/>
                </c:ext>
              </c:extLst>
            </c:dLbl>
            <c:dLbl>
              <c:idx val="4"/>
              <c:layout>
                <c:manualLayout>
                  <c:x val="6.6451006117939464E-3"/>
                  <c:y val="-4.559385872776209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985F-42DE-B71A-19131DDF54F0}"/>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0070C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'KPI''S'!$S$14:$S$19</c:f>
              <c:strCache>
                <c:ptCount val="5"/>
                <c:pt idx="0">
                  <c:v>Apparel</c:v>
                </c:pt>
                <c:pt idx="1">
                  <c:v>Books</c:v>
                </c:pt>
                <c:pt idx="2">
                  <c:v>Electronics</c:v>
                </c:pt>
                <c:pt idx="3">
                  <c:v>Groceries</c:v>
                </c:pt>
                <c:pt idx="4">
                  <c:v>Home Decor</c:v>
                </c:pt>
              </c:strCache>
            </c:strRef>
          </c:cat>
          <c:val>
            <c:numRef>
              <c:f>'KPI''S'!$U$14:$U$19</c:f>
              <c:numCache>
                <c:formatCode>General</c:formatCode>
                <c:ptCount val="5"/>
                <c:pt idx="0">
                  <c:v>90596</c:v>
                </c:pt>
                <c:pt idx="1">
                  <c:v>144183</c:v>
                </c:pt>
                <c:pt idx="2">
                  <c:v>76261</c:v>
                </c:pt>
                <c:pt idx="3">
                  <c:v>132073</c:v>
                </c:pt>
                <c:pt idx="4">
                  <c:v>71186</c:v>
                </c:pt>
              </c:numCache>
            </c:numRef>
          </c:val>
          <c:extLst>
            <c:ext xmlns:c16="http://schemas.microsoft.com/office/drawing/2014/chart" uri="{C3380CC4-5D6E-409C-BE32-E72D297353CC}">
              <c16:uniqueId val="{00000001-985F-42DE-B71A-19131DDF54F0}"/>
            </c:ext>
          </c:extLst>
        </c:ser>
        <c:dLbls>
          <c:showLegendKey val="0"/>
          <c:showVal val="0"/>
          <c:showCatName val="0"/>
          <c:showSerName val="0"/>
          <c:showPercent val="0"/>
          <c:showBubbleSize val="0"/>
        </c:dLbls>
        <c:gapWidth val="150"/>
        <c:shape val="box"/>
        <c:axId val="942565088"/>
        <c:axId val="942565808"/>
        <c:axId val="0"/>
      </c:bar3DChart>
      <c:catAx>
        <c:axId val="9425650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rgbClr val="0070C0"/>
                </a:solidFill>
                <a:latin typeface="+mn-lt"/>
                <a:ea typeface="+mn-ea"/>
                <a:cs typeface="+mn-cs"/>
              </a:defRPr>
            </a:pPr>
            <a:endParaRPr lang="en-US"/>
          </a:p>
        </c:txPr>
        <c:crossAx val="942565808"/>
        <c:crosses val="autoZero"/>
        <c:auto val="1"/>
        <c:lblAlgn val="ctr"/>
        <c:lblOffset val="100"/>
        <c:noMultiLvlLbl val="0"/>
      </c:catAx>
      <c:valAx>
        <c:axId val="942565808"/>
        <c:scaling>
          <c:orientation val="minMax"/>
        </c:scaling>
        <c:delete val="1"/>
        <c:axPos val="b"/>
        <c:majorGridlines>
          <c:spPr>
            <a:ln w="9525" cap="flat" cmpd="sng" algn="ctr">
              <a:noFill/>
              <a:round/>
            </a:ln>
            <a:effectLst/>
          </c:spPr>
        </c:majorGridlines>
        <c:numFmt formatCode="General" sourceLinked="1"/>
        <c:majorTickMark val="none"/>
        <c:minorTickMark val="none"/>
        <c:tickLblPos val="nextTo"/>
        <c:crossAx val="942565088"/>
        <c:crosses val="autoZero"/>
        <c:crossBetween val="between"/>
      </c:valAx>
      <c:spPr>
        <a:noFill/>
        <a:ln>
          <a:noFill/>
        </a:ln>
        <a:effectLst/>
      </c:spPr>
    </c:plotArea>
    <c:legend>
      <c:legendPos val="b"/>
      <c:layout>
        <c:manualLayout>
          <c:xMode val="edge"/>
          <c:yMode val="edge"/>
          <c:x val="0.33983620088610061"/>
          <c:y val="0.92265250607234295"/>
          <c:w val="0.38677834272760453"/>
          <c:h val="7.734749392765705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_xlchart.v5.0</cx:f>
        <cx:nf dir="row">_xlchart.v5.2</cx:nf>
      </cx:strDim>
      <cx:numDim type="colorVal">
        <cx:f dir="row">_xlchart.v5.1</cx:f>
        <cx:nf dir="row">_xlchart.v5.3</cx:nf>
      </cx:numDim>
    </cx:data>
  </cx:chartData>
  <cx:chart>
    <cx:title pos="t" align="ctr" overlay="0"/>
    <cx:plotArea>
      <cx:plotAreaRegion>
        <cx:series layoutId="regionMap" uniqueId="{3B8AC5D0-5D2E-4A2F-A54E-9BEF768205C8}">
          <cx:tx>
            <cx:txData>
              <cx:f>_xlchart.v5.3</cx:f>
              <cx:v>United States</cx:v>
            </cx:txData>
          </cx:tx>
          <cx:dataId val="0"/>
          <cx:layoutPr>
            <cx:geography cultureLanguage="en-US" cultureRegion="IN" attribution="Powered by Bing">
              <cx:geoCache provider="{E9337A44-BEBE-4D9F-B70C-5C5E7DAFC167}">
                <cx:binary>7HrZcuU4tt2vZNTzRRZAgiDZ0dURBnkGndSYUqqUemEoNQAgQQAESHD4E/+RP8tbNVd197Xvgx1+
sBQhxTngAGzsYa218ffn5W/P+vXJf1h6bcLfnpcfvpPj6P72/ffhWb72T+Fjr569DfZt/Phs++/t
25t6fv3+xT/NyojvE0zo98/yyY+vy3f/+Ds8Tbzac/v8NCprbqZXv35+DZMew38y9i+HPjgbxidd
2ZfXH74jGCcF++7DqxnVuN6tDr77ffy7D9//9RH/9LoPGmY0Tu8Po/RjmRRZhnNS/vSTf/dBWyN+
GU6yj2XJEpZR/PNw+et7L5/63+byHx8+2/7JqKdfB/9pUj9N6enlxb+G8OGX/7+u5A93P730ytQq
jF49jz98d+2fpI3w1Gc7mfHdegIM+cN3v73t92X/+rD32T8/aTAM3K6tev0f/31U331QwVY/P+Nn
G36++slO3/95i/7x9798AZb7yzd/2MW/mvl/NfRvV/GnVZM/LPtfLe//7/q/DIb/i7v+7z3it0Cr
n8an3U/h+Qen+M9Hf/Wmv9z6pyj/Uxj8GmtnLxDFf4j69wf8ctfPMfrftHj1v8fmL9e/PgWIMEIg
vvM0LRNasCxPEgj/+fV9BBUfGStyWha4hPgnKYMhY/0of/guzT/igpbvvynFRYLT7z4EO70PkeJj
yQpCS1JkpMCM0d8S4bXVq7DmNzP88vmDmfprq8wYfvguK2Al7ufr3ueZJ3nJWEmyMktySousSGD8
+ekzZFu4nPyHErLxfadOdkaD6O48DpReRLxkXSR8WZN5UXXhGuJ7jtPGDO1BlFu3VOJ9uajkrpzR
mF4m5Yq/9uss0nHiPXNTqPMYUtE/WDEuZb4rqVrxwHEL3/mnVk4E3+S5wETyflrVnDxmSzlE81V6
XcqOLyhZ5oVvMpP0S670nNeaqGm5TYPJ+nrupyzWyzZncVdsZb5wV5jh0yiTZuYt0VHuV4u327UL
XVqnpRSXrBudqgjt+oTblLKtijbKF5EWejjYtsXyjLYSuXPCFGZVpIm1fAtthmqybEgd88I0LR9K
EseL1SCkUUWpyYb2Kx0Xt8hKSL+xY55MrL2nNhlw2OmYz+QWuXUpDqGjqbgYpn6+06Urw5GisSuv
BzWXeCdHs/Qcdp3h/TxOzBz7wuGqU3Hs9olZYC5akmziiXGb4MPY676ebJpRTuXqjosrzcIL3W+G
O+sHciArLUTt8tTEA00DYxVaRsT6fVEsbIr70XfBEx4GKKjTrs8SLLbTgFRsHG9HR/FJZ2o5KxjK
NPcJ8d+6jsi5Gvo89LtB9XLCJR8Ttclhn2omVl2viBAfTiKhrfYVFdQst6vDubjuPYztG4HowvOy
W0zCs40YcK5ohv4Sl8oKPjqfzPselWvK6dR1rucpmTA69k3MHTexj0XVJ4gZPqOicMeepENfJQwP
3b5jS77tStvGrlJhKGO9rWGYT2Jj4XLIioAOeFpod4jwnOU4jywrbkhfbutOa01i3Yg4DFWIRZJV
89BnpCqT1XxhbGU3IrPtV9eVY1FJViRf2IaXpGq73F1vSBcD74Udz1Hj/cUq06LguWrSnJeBri2f
MsemeksYLTnRnbkfiyjpGZZOvOWSteawknwpuG8ExedNm3Sh0u2y2BrLoNmRFSvYVjZ9WdbBMnTF
kB0yPrezIhXybWlOmdPyYWndnOxG1Xu8y1NWTJWnVhGemTk0e9wv4bnbMkGqLSLbgbv26Jq4bDSV
SMTUcm1wGfZLi0hSjcSxR1L2U+ADEyWuSjYbwwVK164qimaIPGsz2LNcqAnzopdMVrYVFOYlc+T5
Rgl7CvDOh7j06K0r2pHxtCVC1ThP9MxlP8+6EuM4e+5DgcR+EKb9XNp+muquUDY9t8siv2o/5ISX
wzbOFV6UErvUTeUTWvJ8qDsj02GPPGRMbhvrDxk2jd3lcdL3me1yUnUmGFVBtG6fDAvDU1sMidDc
EFyCS3mwr5h3WG40njq1DXjXGUrEwNeNsmHPkqWdDttULg3HpRuLJ1nEvjyhsPVRc4stgX8UYm3e
zV4HdjdF2+Krxs1B3xRrlo2Rd3lj+ros49jbnS/01DzNcY5LU4lmRFPHVSqkfFkGyBIQWNuwVTI4
k4m6ZKjcsqtCqm6hdaY9To9iEkn3Y9CyMMcSJQPlqBuDv13Q6rOdbGKjPuXbZLtH2bVFunK3uHG4
7WSa69rHVr+nXBqHXpxBfEL2hnxRbGuxW8rE9vUSyLrOpx5eom2d+6AmWeUB8veuMRTlJ1eyxt03
bWT0UIxElpeKmLGvYzJm3cqVdHZ96OcsNTdFo8vIyVh288RRU1B3tiRkzH/MVTImx/fU2ze7qUCq
FbyNeSFeegSh5fm8rajlax8R40gmS7qX3jizUwXt8qp1re/qdO4p43gerDsbjSmexlYlX+OcIHQb
Y7YtkE4nekMbNs3X69KTJ7mhrqi32XVqN8Ulkl3akUQ+kJ7gsF/nZkqqOZn1xiXCk6zllM36snBo
nQ8TSyd6VxaTL3bUMrbwmc7iliUTudOYrAtvizUU1TItUnN4Q95WeTEsnndJKlYux7w5180yK65b
1IuaEtdDOXHJHDk2mRsgIK1DtadDd+NoIvtD6rf5S7SZ9PtyoYM661otS77NEQJsKgbV7JJJLqGm
SRfzrvI+z/uaZM2QnjXalhQcyWMX+dg48rXx2hTHNqIMHcQA0VNppQd/CKvAmi9j12iuJ9NsPGN0
2/js+sbupwaVCZdGF2AVafVnqVWb1RlVfo/pvIjDrKF0VIPxQhyNpMNwlneW3GWEElqTAaXsggQ6
UU6iK9JDmurtrS+mgfGs8eQR/FgFXgSViNr0QoqrKZJ54yrvm/ZUzoO7mIlevyC92G6vwY7d5RoL
nO2avCjlyLGSJOykpGBrjJUuT1vvi70YBmsOiWr9ChlQS1ctIgWAdGu6JOvA3yT2V4aNFFespxK2
Bcd427J2HCH9U/I2Fa3uuUJ6TmtMWVh3ZnIL5a0X+bVuY9Fy15dZtx8WEe/WPoi0pkaZ29h69igH
4hs+ZEwu1diuS8flZmCP8sWRZicoS5N3dMPkrgMM+NkZ341cJ30P+a3wy7ctaUyxT1CT3pDFTelp
cqawOwKoiu1iEvLwCXDV4q/KfoNCXidbJPQ0lMOinnQ5hNDtxoI0RcPblvXzl6WdfXvoiG2eN4sy
W2EVxN1IypV8EvmmzOUY3TA92yWf32hDYEujTJiutO6QrPXEssgnOoyOYwAyZdVmQ3ZUfszcIfR+
ZLVrU+MrKXqibxq6dujYZUrl+yJaQH6bYcxeEZH2cR/0vOScBTPssxENoW5Un9QQw76r0tksmE9q
VTnvrXaad/08DZUtmHgifcS2Np33/ii8RfnZWNLuq0u2dbwi2uXuc9Kvo79FEgV/IKn1b6UO27Cj
JmkaruZpxaduLpTeuz4xeSWVn9kOaDFbq7UMuj2pol3LJ2WWsudjuhJ7vbVpl+wUQj57MGkX9HVS
4Ha6zVpAz0rxufexW9EO9Q6ggDzIwju7TAdmYRkBYhelkyIQhVi2KuuquIk0nDdetm8CZXjlosW5
PCQraTXUZp9sHA12vHQebykftNCWozbPG06KZfV8LC1cMmsoiSeZ+iQFhN4qffSB0QuosHKrAPno
hqONyR833XU3gK6aEWp1OhHeiKbAZyl4FuNDWFdXRZbQr0VXFL5aMps0VYeZAwxeAnquwuSKJ9fI
dOSFHamtiLCoBXDVo8ihwM0XeYz+ajKBCt40JD4BalmXvZJSZ9W20uExd6u/y4etw1UzDeKm03Oy
1JY1ZuOM9FuofWu3r5ARh5HHUuJ+1+a+2TcRQSXuU7DrPlUyf1CzxhMkJkpbwFYzyviU4vYtXWh0
Bxf70HPbUn+/LGk3Vouyi+RS912yL4RXb7IEpLCfhhSqEiuLojiSLHei3vIEfyMZmx0vpmYdKi/M
emt72xlI1lP6kuskBwIkZuyqnDmvKm3FEDjOFdR34bXtKynZdhR9FL5ihkZ96DAiCmpI5x9WmxhT
4cSywJE3RleTHCiISAt+bZtGR25VPvldq1uAqRTFaeLassh4CURD8j+KLX+igc8WTAsk7hdJ7LeP
/7j4VWf7SYD5/ft3Ue33T1fu1dyO/vV1vHhyf73ynaf/dunvSs47P/5N1vkL2/5Znvs3VPw/Hfzf
4+kEWArQ6N8Uun/i6lcgfdn44Wyc/OQ+fP9hN1pvx+nDWdBP5uWPlP+XR/1C42nxsSiTnGQ0owSD
K/xK4wllH4uspIxlQKFTmha/sXiafcyyLM+LDKeUANEGbe8XFg+qIAW4n5egDGQgAOLyv8Ligf//
mcWXaZbmMIEcY1wUNEngTX9k8W7tDWRDzb74jLyYqBFn2IfKt7K7sFuZ7BLWvsnBNGddkV9uEHL7
RvbnI7Yph8x0McmVvswUADhXW6mrZUxu5iYZbkLQw2W/FssZlJrxM3ATA2RSZ1e47bMrHUXJ6daf
h9hJnmtAItu0ip0oy/XTtDXPGqc3uWtl3ZvhoZcEqGw+0jrH4mUlSlQLgEJeFu62X8VZaIuvJKY3
zlF1TFhwuxmYWtXnW8GzPr0Ruv02Wf3Y9M3C10K1FZ6LO2/zwAlBhmd6HHijNwywfNO8XNvHstvu
k0F8ATD1aEUJ1NMVZ0mPniTJz+ik36bGDrzF9FJtAopt6s9SO3qeJuHH1TvJE+/IQz903xQp7sJK
jw6ViGNAFdUS2GVD0QlPOdqlxqW8NfKTnIKtEU2Kuhk8rklbZJUimzlgKK/7ScLsWiB7fFnwfSNg
moCA7yamGSdIMW5SMNZg9FuTOFyPJb7HwJwPawyhIisZd7mAPzNtX3IUBoAssG48KHfVJIJVTT4X
tc/Mddighq4jwDrc23eNA2O+KDMdaQzN4+yy5kG0udxPOE7XOmp5HbWjNST22gEs5XbRc11OLlTB
C3oqx82flQNVVRg6tyOszKoWODbPN+y+scySh8mBB6hcbBXdtNsPmw81w+oFaXpT5uhEZlh0LlVf
ISvfDJJvQHreFBDWKqbm3AL1qTsHJhI5DVz5qTnDy4qOKqJlB26iqrEU+Chm9znvgIgGR7LjuvmU
T0CAwWvpcFoXWD7EguRdjBejVoC6jaG1TeLARbLex0LSQ7So4JFEf9aOa3cqDO72Jqj0R70mgQsJ
DiaacNjwfN8gvQL3ibLOSH4TaJNx0WTpQWB2iULMLpWjw7NBZgD5ybdcOHojJ+N20A246Wz7MrfL
fTvAvDtntws3o+VLPw0tH0fwIjGtvko3c8dYTHaTfpeYGDzFKXttfHrTqWEJfJlhF2k6hrqEosKN
aO6aof2GNndrJth924INOhfK6iebGxeATpDsBhET+VCMLW8H+Wnu3DWe40Vk+pwoYuttM65qWoik
3OYZsGRw9jCCd2ZLdgDpS/LWgutmBPwRoVmcl31xVhpAX8ia6yHN1c3WsssEdpP71T2gJdEcRaBF
qc2OdrS32MD2LZt9HMJ2L/JV8xUn980IfrLOBvhgX4y1Gs259obulZjUwSkDbkdbxl3oICJUEe4C
7vJdkePmzo2QX9qhB22oyHYa+Z2isHaPpwtR6PPNwXzztbwLibu2EfwJGP7lsMGa8Axvl7J3VZjx
diRinOs8GWNls/YNueli0DbUaSL6aliSWLW4QXz0SFU9G5rHn/KfDT3j1Oh8twrFKo/Bi3Sz3SO2
JhUeQXTIYJMqNgDRIAT2eNBLWUHbJ6uYVt9CQm8wyhYOrSd7ZXpDq2LLlxqrDHJukaIdRjjwdNCu
6hHsiPVkAY+KXQKgpAGTWOCoHFQmfbaNheEgXGmeD/7BEP+A+oA5AIgAGHYo6mU1t7l3AwdgFD53
7xvZZ2yfgWa1Q6ovasip9x0D7zGhuGsiVAEMk+G58Q8ToFLpmifK5Fufzf7M6tBC3ozj7qdnmzTp
arxlZ3HK75puEzs/4a7utu7bGjUGgaoPdRA2vgNUt5ezkXyc04OR632j2rckqLzaGkxOZZwvBoJs
NQsIWW0yVVmpz4e1Ox96uB+q5yWAvIu0aZbd5qEsFbR9NNQ/+KlPTmMhCcdou3eBqcpFcMQkK1Yg
ENMgK2Abpd+bErXDvs2RWavQbv6inDrwNbxiPsdEVUssLlOX3kTgRgDv3G3Zm8cBtV/aoZkgF4Av
dEMp6nyCraVAqzmZIRVlW0frTrNLIoQ+6s2Mt2nn8l0ytq4C+WGHEygHyxQe9DB3p5m0L45ogPLT
CALDhNZqZkkK+mpUR9BKlx1gUXJHchAe45xm1bjRmzntykOmUXkGLHcnognVHBzsbcPurMY9XzQQ
+xmBv4RRvm3R3G7UXoNw/7jAtKpVwMVtpr6JFW4ViTlvh/Uejewy2mE4tEnMj6oA5JmCeFCPwj/0
my4roMuQngr0WoIAVGuRn5lSP4IfPJgFnDqn+V3Zl88Nki+4yJddkmyQvdWMebpuzedmMde6W++F
dg9NWGPlltZfpOZdLgwpFGWGXqHSBN5Z9YYwGvdDb1Iogv0jQc1pdUA4ZylekHg3vWWQgZy0XJkE
8Rm0xGV2LVcC5kjAzHFtyjOUr/eLnZtTB0RzZ5e+vUGdgFJKxCeGJbqb17XbeephCln3ohfxti5i
P47ipZsgyzgrpyNy2h5X12RVKmF2xQy1blagtRhaLAeKt2Q3QL8D4hM2FgqWfCcDtO7tDEZC7Vup
INo8gr0jM9RAxSBmyKS+xRSd+gzCuezR3ZRBKp+msuBb9m4QBsl5asH3iVMgx/YzFzNkA7OCfoyZ
H/js3y0oo63jKBj4N7YWZPWsWS88sP17IsEaYoSkm81OrjWovd+yFCrviPS1MymtMSaVT2HpJajE
PEXLfaemgWcdvN+ZBNJR19xJim9GlQVebt7tigwCYxvy9OD15i7FSAL3WsorDR2G03umrKaw3CtT
NE8+MliMDg/v+C6oPlSqm82h3Ui3w4CtKtB2wMIJpJxEDeU+VxbXNkCebXBjOAIguEu0Pg8gztm1
y+o22sfeqmkPuPkwzmOyi0a8qC6A+0G66jrI/hjlYjcAieXQkLLHbGX+Ats83a+DT3aSluGAUsiQ
oNAYnjhwzZwumrcUcjeKPl6CpAQ0M8M3uM33qUjIucohakYwJjPNWk2zu44zzG/FGvgjsx3fVIRi
ECBHKgnmxqn65ntIO7qHwruMGeJ2hTuLEdKZIMDydC5vI0qm/erBUTu6xCp5ry8sFS/WdY9iLtcq
vkNs4KfsYkyVqyBldbU0paqapZ9B8C/uCpkCnGbG8mUjZ8I7X2XxsH1rfBJ5m67om8BQzKjrBx4Q
BLpu6HL2UzJUVBY70SSnXmZvo4nzrrV0rQD03EfXjMd5ScKhbNJup2IHZTfT5T6O4MEJyNmfhIH6
9p5YxAz7DwrXCoA6v9sC4OUFOj58UIzWKoEmxeChErXtAmbsWHrCUo6H/1OE9d/S2v8XySoFFvnv
qer5a7CjtH/ipO93/MxIk/IjzTKGC+gbl3C0JIHG7c+N5QSax4TQDEghzoCa/oGRoqT4mOUkoSXw
RJIXOQEi+QslRSn+yPICQ2DBYZWCJNl/hZLC5TC1P3SWC+hPp0lGYZJpykDMzPGfOWnI12LAC4hW
4xRjPbRdVk3GK8hxgPTTCV+63n8m1O8o4IZzjZMRyPp0wunwOPTxrGHxCCqm4BmW0wHa0fvEY8kt
dKqqIYduq1ZlPZXljRpH3pU/NsOTbVwloIs6iBYqybuYzX6Mo4eGKB0vI1Z3K8g1V8Cb9vmYtlWZ
vxRD+hz7BHM/633Tj9de6bM4to+CllvdNUAINJ2WezOakhdpBng99ffNzGqZe+A7DVBKiKwrKAif
hhHyraT23Gh1YChcsy6fKyZJrMywnZkcJh8TWjvaybqxpOXAFV+zdHtc47KDVg0AcDXvBxTfhoXN
e/2OBMX2re30FetgWVCj9AkE2DrL20fIFVPNUr/PpXlDWwvHc+z04H1/PYEYUJWAFZusfM7UOc3E
mZL3CxriY4uzocpH6FdO2QZMYxZJpVeYZhxX0B6FcOjOtMAyIjDUcZj5TPLPRfeOr0I7VO6dNGTD
9sD0WI96oQecm1qnaV+ni/yUBkgV6RSujJpvaEyuUlpUWzJWgdiLrsxbEHTN180TwAFuOZWdyKsR
m4vMNqYi3isgehYKUJfgPZqb9rDl/Y1s3U53+hBBFOdig3aOvkh9f4nK9BS8nHiO3K2f2s9i9bJC
Atk9G7tqhlbVM1qaa5Sz05IXoV4HuLjQKbD7cR0OQEyhZ1WmUBa3PqBPECt8ghMXfGP2GHp9CR3Y
ikCr8Z2L3aJCodvOl4KbRmBAgSW0FiZA/1R8op29hRw4dHwYvim94CpbUvKGGpfwaWXzMeZlXoV0
be5VQaDJkUqxt0qlZwk02qa23XZ6kU3V60FVqw/ArbMFWpuCHhgL1943bwNJL9jkfjSd8bW3dOaA
866UGpLzlMo9YLl8X65h3aMmW6p2KC+UX4+rKvs6G/OT7H3Gx3W6XHM8Qpc94r0VBN2YLX6matz2
gwZsQ6B9u7eDfOjsuwJSQMrvFLTrkczOuwlQty6/YKQvci3XvRywhxBMlktq+jO9ZVO9Tu3XeSJd
3fgh7nDq7gFfQTQm9nJ2c14h2vQ7AVwobacLYnNoweSs3akUH8v2QkNLkjeKzmdjK1AFNFlBm3Im
CaeL/QQwvq9CYOuBSmhSKuhM83wB9CoL/TwT1XOjPByRGFFWj+30iXj1hZUi1uPcH/sBDjDMUta5
YHBbuzyXpjuPI/S2ZZPhvQuoSnx/ypeBI7QMFVHJNxOTA3CVroLzEabuVdrDu7JjqRZfd9PKR6F3
Ul+pRA87BwEixxvToH1ZPrZkWMAV2mcxn8cpLetU+WtJxwma+lC1KfXmfIprTwH85eI2TaI7Qh9y
OGeIhSorXb+Dvl/YQ1dNnhGpz3wT46Nmbt6vpCEPc+lvs2k9X8XaVHQBOEeNyC7dCFRzXTLzbCeh
+GQmBsdk0vaMogUaAuZdz5/htExfmtrk9irdlgugb6cBmgpHCsLOKRKzA0dw13OJPq0ufgq6fNny
eNe2873us8r30tb9gl4Vi+VO9bjZYdFcCeZA9UlONK6fglUdZ9k6AZppK7sWKbzIomMYO1Cksnk+
BJv2F8maVjmCEwpKAK6y89GieC2L6bIFzb2C5pM+ToC/uRDzpykrTqFDSQ1HXNhxK/H51KOHgY0J
T4YIAnqRFryAZl3lkqL91pmkP2EDBJIsS11sfjnH2pjD1IuRhxwUhjYs2T4d8v0KpCnL9dfOf7Zr
eoRmeAK9mAn8iOrdGMXMt06vdw1Qbushf09w9Od+ZUm4AH5yMvO22yZzkuv8zr7TArT97H9S92W7
cSPZtr9yfoCNmBhkvFzgJpmTlCmlRlt+Cci2zCE4k8Hp68+iq28fKa2WUA3chwM0GtXVsoMx7dh7
DVsjiBlXDBubMBfvQ+4FA52rH8QgfE5GmqOR8bVTjWDXoGNdgWWO11XWjRuIZK6H/JmZgoRuaUEe
m+kqm4R87m31M4m6dtvQmAeic3eNoru4dCAUQjatyxlwybDqYnmx1B4eTa6cJHmc3USu4z6/MI7Z
Jy6Cr9tUYe+02B8dr/ype5k8fwzrKLuU4An3TALHGqM5DYq+CkxfrAuCN6a2x6TzHxqJ18DqS2mG
n4TWwRypwLhd0Gg/PlYReYGU4oF6el6XonFB1+MwlW6Wb0CAUmTNhQ0hLTKbqdMbVVTJqm05RWJZ
210cq2TDG9sHnR1uRU+exmTelF4RB6psnsGjdEFBEQBQE8tN62TmqBReoH4enhJPV9XKaynd1i1q
DdL5OOi+bpB4z+4mdSxo21aSHSuc+es4z198abMVHzpkFlWO9wpCM0gNXUio3LIP4mJML7IyTr9D
k9BvxOwU+EEvdkNv1NBdaVNCAZTY7yTm+X6eBrNzYmG/JAL4ojtN5dOkivyGGHetpt4DGnvtRhvQ
ZCi61AiYgtxxR3zJC9Pep6Qfgtn7UkCDsy91LTZxJ0AnDVmB1xxB1jFetwasna3aQX9TrecDiKnE
KiJDHoo63rSqvBgJKVdF/TK0kh809Ydwdtw67Cf3OU0V1E6eu8+pQ+7qqPvCJom3zLvVnkV51fMv
IiqBZzTOEXUQ5D2sLgBXQBHEayiiqhavZWaqbs99spkgOhhNHOgyuu6K9CJWZG9HiOlyGpSMGrDs
9S7Rbth4UP9Vc2C88pCn0OMl0Upk7qOX1AetUZmzLMhrtdJDqzaTpu0m6xMetBB0TYbe50qUK6jk
4lUNpVsFycR1x9k27pb7KCFpy72VAUlHarlOUw9vZnkg1lmP0QL74DIoDcWMvYsY/zaVkA5NI97W
Zj8kZJMI8dBmY8DpbIM5dUKwBCuZTuVK9d7KqmwNld0VNRbv/BAAfglT2QS5YC+szbYlOxTEDxM1
rSaLAt5EO+GeoiL5kbHqcm7BgUubB/2IfCnCRYAYw3Oiba7tTifVRVmzbea3AdKujZXywuk6f0sV
qnNUW2aTTJEXajHfmkJe8bIvF+a73kbj/FBSSfAlwwJPWLur7fDoU8lCMeFB6yYJ9hXzdsn3yJOX
wAmdoJ3mXz0AtqQu040LOYUu2l1Goz1P2DUONVK+pAzmGUwR6vKhlOssFzuwA8fENt+b9tYhw10l
ZGhaHVb8riyzp76KvhQl3UIGtelVs4fy7ZBHzt6rCQR2kA45aROWacbCcRghDSXJZmyBmYHB+FUa
/6ub4alCbDCyfiq95kUQfelCGQSg4NAm2XZgduskYhsbiAOTamvc4Wc/5OtEDhe96J/meqdItC3r
CNl8s+G5OnBzpebhWz+xQxsdiLiN5HxTjurSgnsWot34cbpq4uYAiSAubw8VBkUgK8fmshHIbabI
Hq1JniVyXTOaPGiUj5ypKr6zmu1kCz7EHLu50gGJajdUvsG8Cvw1E5G/CoODjWxaHCbphd2sjpCc
XJe8uYHGZoP4cZQSP2D8kzvmQDBveesAO8gXLCC7Bj3RgednR5JMYbew+IODx6QmJRAeL96r6WlE
oqZl9iVJsqNAouq29BKS3keU9g9VIZLVHEEOB1ooyCgercSeABI/JZGbhcB0LZ4Eu5ssv/amHz2P
Qz9NV/PYTmHhO6tmVHtbqMdOInmpO3sxNWQzMt5sLXduek4f6uqrN8rDKNUPnKQkzDtzyyBAXvUy
1isUI9F6iIfvRTyrtV+B2suEOBZTBay3ynfzyK4gqj0Ncl7n7QSWoJV6pe1gVrn3IhM3WTV2ekwc
tVQUceDjGYuWY9mrpxG5UoqnjBTOIYNIYx4fwH9uKwfcgasSoOyivy2SPpxIe12PNIiYvTR4A2MH
MkrR4wmwo7vXMxQTUj71/bXKqqspAhLp+HfK6tA0/KuAIoIi7OHNaJrAsurBzt+NfIbi92Xml4nj
nohcyzoC+GLim2lyd+1sj2Vt+U0Dcmcsk2NJ3MecuoApxQSUB8ohfF2snSt3SNbG7y6Y6NdTUv1S
tLyBTGhdVl9Z6r3EvN3laXEZJWS8iqi7igd9XdWeWbU9v8CjjWptXrEuiUMDBsaMepNQu6cQxSSz
/FnU0G/Gbbl3Sg5EOfNY4AztMaucbcLmdVTHO0hkvhnf+dJUMjBTOgL978zabwDuOXgasnzYg9a5
chcgaXYQbDjK9FXSDjQAa+wHuhjWDmmiwAw9+Ne4+uWkkAoy3WCbyK2B/nbtUUTzxOu70APEv6eD
3+B/lgHPwCpU8VOVGyRbvT1ElF1Vdf3Yz1kejLwYLqpc6kBP7qPIZyBupp9DztPv0B3flQ4vt0Vn
nmOGXJL7Zb1FZvrQ95O3YrreO/nUrqzTfO11/ZSbAmq71omCNh7zwBvSHzmK1qABA3qhy9LbzNa3
YFjk92gobwnU4yG1/qlJ0xp/m6lWU9leM3BIcySvjCDADVMqV3NT40a1M1Rmi04mbRUw6zp6ciTC
gNOKHHLweNimwpUANMd5S/wp2yR92UKeAjAuVuMAzWxaXGQtSbHkif5CaXQf1x4Q3mQYl7/NXhtE
YmD1SJBZE2+wOT1QZBdaUwYVtm8hU+PCXkI2OEPoG91kKVQtA7st/Aq4pFrrpK1WmTtA9ly/cI+e
sgbMflbSYPJ0BgQkMtWmAZR5hOISxUSd8hCiRCcc+6nbANlUgYTy5C7pRbzGkkJwP+4nlqOGBFse
jOV46rQBZiN7fUjA7ECQXTnsUtiigIAKmHeqhiJIvIrumYGI061r8Kf+mO+lA1WfN/6IHNxtkm4m
gbNhvK9gXw+Dg0KpZRfSzX/5eGv5lH+LNfF35VQaxOl08Fbg4b7lCTjYtNg7QqJ0j/jF3OJpm5UA
8c0PYHXjHYTkl0hNs5VErAqbPAnAIq8qRxwkDAV7j5b3llZErafMxRkfnHiPpwUMGyoPqvH4uQyp
cOlvvIImzzQb6Xo0EO8o1NbbqAMGM8Z2COK+ivU+STMvX5O5z4LGn6E8xO1D9NCXaaSPU8tBRtaz
DCJwk8jr2KPV8XcLTJeO9LL3iiuBk+i38XOEo1Z4zj34TS+klVlr8EagQTcxRJTQvtK1C11joycN
FAbPcpqXYmW0Afir7boQcAHYaCfpcBk1Nlo1atpU1BnhB0gacJrFJaX8KkWqBonbRTMkL0IB5YXC
WSV81+fxpai/Z1I/jK0PoLsPBHM31mcXXmNXUE5D8gV9VdK33zSw6DbLvzdmuKqz+DKbniLPBmUx
3XARXY+T+eoU1aEy9c5F0iZLEI0quXB9cuOXacDBwLcN1IOFMxxEmZ54boAk2VPUf6nH9Dat/BL6
kXnt+tVXoApi7yElRsJYQlCycgQgAuDlmwwcxCZLp+TgxEhPdX1lNVuBrpqOeuyvM6ZucC3DWLb3
IoKIdXZeBPK+mdsvQ1xDSdWWl0mR3JqRqat+TOVjbSGRt+UctjMk7EkGi4jTPGU9xBTaQdwt6cGB
Jm+l8U6tBqku0zZ96NsIcFY9jBdtnNxoXsVrl9TRyhQ1tJMsAeEz382Zp0DxmcCMzpeuoNfRqL2A
lQzZ5SyKoGjqr5GZpmjF6K2j2gYZUfbIgKp3cw0IIquQvlu1MT1bmYhyZCjxr9Y05V6TQR0LVU2A
clJuN6nxd01iTtDu4Vn0UezaTVv6jyKaH5hC5OxNPl3q2dtDXX4EMKQCByp9PAwc2k6PpsmWESQ5
rEqNXbtRtI/nGAWi8O4i2DYgKPza10ip/39B+f/btGfuhyaxYDGY/tdt8uNfHs7Ff7X8mb/wfMdn
/4CsmiEfochllMsBzf8/pxgQffVPjxj1PfdfCjO4y/AHPA683wOGCGbuX3C++w84y7ivPEYUfkT4
fw/Nf4Plg2cA9cwXJB/UAHEhinyL5Tv5bEk2KbMUCkDkfAI1wFBmDUqYfCxBbk6ggeKMXTWM+WvH
kRAMlwJ0aZ6W303TVk+vmJB3fGv0reANSjcKxQ04DiE4YwR6j7cfBPBBCtP7EGOMYM7j1uf7RrYq
jGk1nArbJ9teJupQMjcL6onoLwUIihtghPP9x18iKbbsFc+BtVHKdyWWxvcYlhxSvjfaO1nWWRvX
YCqBv9nV7OcONDR9uS+miF4yqn7C0YantGmA+fhyolsYe9pLP+49eBA0OcxuQU+Q7BfBNHP+lWnH
3dbNmG9mWHcmW2RQjXVdFiZ5ro6dF40bwKBgLGZyW7vdD3AU0brMkGQJcAhHuPniq7KFylm5HpB3
YPP+qmyAQLZ2dG69uCyuWO65l1B3dStNK9S/mZJs0dDKbW6A8GSuKY7Ia7ygtNllOQB5gmqmDBIn
t9uBix95pzOY58w3fAjfOW48/ey7uYAizpkR3gUPIi+6FVkGhXokHrMORhrgp+OzoQCrx/gqy/wu
qAn/4TnmSabkaoirh6HvvE3tUx6wIjkaSEG++in4zqyi8Q3UyzGyCSywaql7aEgEHpjW03pom/Y4
1y7Sx0GPGxO77UMxFPAoqaLdt6Z0V21GOaop+EGSUcBZVjBom6nh12ooxQ+/65O1W8ESt5qQO9b+
iJTQd2Dhsc5wA+kGeNCS6xivApleijnCA50TWDxKSHOChTa3AUxcjXjOhjrJLnB0Dw6NE72gdEie
5wN077u2d0jg9I+o0b9KD9tXRQBA8riFvUXm32HdueBt/AtO8W9A4Lu1yXgMzr6D4q3LyKqHpe8y
Ja1EOecX4SizHwqioBDOznqlymEPg+G08nu3OxbQim0tcpxVP+EVhz77kqQqfmCJj0dJdEA05t/Y
GQ3ikn9Pld60IyX7mKGCT6DGXw2cZfeeAphm4voQwzkBecT0M80jua6GXkCS5jRb5gwkaGT8QtMK
eVvx1bQzXbEUzHJVmWHVmrTbaePeRWNpAf/UO88h7mr2/DyAm3NBhRfFmO/Xe9IR2K7G6lZb+P9A
rpMAwn1yqrIJOnLra7WJuBSnSEcgNWDGeoB4F1taI5WcK+IkkLHr5EInhF6XoMpOCe+KPPAnrwIR
0MpTkRX9oYDRbDnJzSDWlWdQs6Hkc7LQwnFkAgiN4svfKsSEAUIrigomMWan54QQc+PUcou0HGcQ
yh/HO0LfxOl68IwEIKqQG16XvRzSIMmB4QPahLQCiMswgR4cBQE8HVcoU29ICXx415TNVG48d8Tn
iKHKIALxzfWgN6Mbma/FXO7dNL8nSQUqowc83mmrg6mDnt+AFghmd0ahjoLsgovBvZ3SuQuiuSw2
QCwcsIR1AzS+ZM9IROgzAp45NW4MBwGwaLLviSdgVDWT+y0X2nkhsWdvYGoi904fFZBa5fDvau3V
P51Sz4D1DNx1XHmrDFIUSO2q+NhRGPbqcWQ7D7bCdeoT5CYahaqXdfOWD1luQYDFyc5X6fxlynGx
hpG0D1Mi1dZX/Y7RdtixIfF+mQ7PR0jo0D6VRV/fxUXbJUHT5/JyaKoEaEVFhyuV9vG2V3CNQsNR
9SEUc9MKSsRiO9a8D9wJB61hDXQevhzNbYEThpiG43rKR7d7jA0Q49Xcx0mxsa6T7onrafM4q0H6
9ymnub8dqd9088qPgZC/zDBtaYhwUqqvABemoHTaCUN3qVxznM0M8alyjxXMkkGeF5189EpC77VX
HNikxbVJdHHyoZiCrTFKAUcYQb9OqMoBxYkhaIrG/hgyagNoxvkenpkhHNJF40m7fltWquJ4sVKw
FCPqutS2FOVTIva88pKtKaAXwmkfy02t9HhhNfSjq6FcPGi6zOE36lsUxxDIuNOKNON4itzoGx+1
KoJm8mfEiUIfauNlD74Po2BgE8t4UMD+/GPy3LukUdKDv8wfT4XbjCccmfHkdbE6FGUVV6u6iCG7
bCG+hRMOD6+T4IeUn7n7QbdNUPcIGCQCTiAiY+/ggxl2LlH5XTTl2R2Tzgn3fdjHWP+jFXYC9apJ
c4xcCHqS1qHrCDE3GNIs2yW5zbGJRfQMMiTZjk2PA97P+S3Esn3Iay5QqGeef1Ap31cDJ8mKm766
Bw/LnyZGuQ3yUdHuLnFqEXR0ijbQJKYAhupOAjsp/QaStUZURy8W8kuFODSupC3TY48lBo+cRekK
0Hl7D6s1eMTaJvoW/1RvhybOg6Qw6jBAyHPDi86BcJIwG6ihkTcFGH+UHJ3TwD9fF5Dg1NUMn1nt
reJe8C2VDs/W0vDsFtTCmgE5e3DL3I0gZCoRBvqxu88n7wBLCxRNKSLzlKBKMnOfr1VGNe5LP4Co
cAZr76cmNacobeabAoAf9FucbHOZzYecVs5jW+VZ4DCydbSAt6zRLmTY8wDzmamfshlC0UmX/Il1
JZy1NlW7UjtwIZq4uG+btH6KaiKPcU6q0wSh4FXqNGojI2G3CMsKa4p7F/m+3Ex4NpIV83jPAoFv
X03UHuGV54haSfq1gazp1sIfHJZkaNbR3OjLGdjYHYHFNA2kJdB1VJnD93Fp+bS2KQpuFXvQl1NY
Rp9UO/oHPdT3pEir50RYnMPRU6i7rP9sJoanzknL+NQbJKkA0KHvGGED3E0QEj5IyKBn/CiTN7wB
bg612pR/SeeRxtDl5u6FGztO2Guu4bzySrz9svObUMLfq/Ggxs2F26K3Qshb3v7sxigKTSfXtdeY
jXBSfWpm4W8gqIc8n8LxqkhWHQnz2M/YKIeEv+8gg7DyMMSFBLonIPCbunjepXiuLlNt0xBEO+ip
rM4W0mUMp7jPLsZEVfBDIUBESWIPqVL6ac6gnMk6pa8qkGEcGRzBTdOmSPYTBQkV4GSVa01GAryq
FyS6mAd4VqGNy9h900GD1/YJu89sK2Baw8qOKlQgT7s7XWfdz6TvEQqkHBBm/G48zdCvJg9xNUHN
ptLYAzvgSNw1NHCAnwNAooXwTY8w/2lkdRJiwtPvZ7kGU5KvejjwfxVxpA6q9NufRUsUeFUeCXpv
UoK1pUNJIEtsGojRgVz1GhbvDjqQGR68cZNH0XRq2g56fp8OXxWUvQHpI32Kc5mrlV2Se+itqyde
zu1RKxCzgajFePr9L5Fp4ECmLsd/w6zMOW7LUD3Fym36sASfDAw0dTEBCOIQ31SNbCEeK/kjdnPz
S3Ij9mNW4I8JOEP3fh6NgLpHOp6IIysY5aB3h/kM5xOalpmGFApMQMV99TTNPTn1yPy31YhWCkAW
/BqkJnpGrNoU79Bd3ufDZVP2c7sWBIEpmiz+rS9sdFIp5Nu/lz9SvboWbv1XqfLPdin/rJr+6v7x
2pb12qX1f+7LHP85d3K9+ZH/TRI6xlCN/XsJ3UORdC8//+v/Ns/f/2udJ81z99K+1tP9/uN/1d+u
/Ac4TA5NHOMUqrX/Kb9d+g/UvkxAG4cQJvir+pvJfxCU6ujvhOqbUrXUhv+U0zH2D8mpRIBC/xd3
0eH9nQL8bY3pYUyPMwqSD1UXWeR5ZzWmyqFhYSkL8S39xoAL2iPLkH/5ArG7aJP1TlW9VKqvesH8
HkVwoQQSOu7T30X3q14wPh8SXjWWhYxA6eaUA//mWFvu4o4kByAQDtIL2YRzF/PHbEjL06u9eWf4
pWY/G15wjAqdO+pomO3eTjKbk7zUchIhXnMCMy2IMJR+gOaayv9kpst6/TnUok1EKOaEnQ3Fsyxm
zEFLhQzkJxiI+0GCLwRYAZ+y1yar3oFBBa1NPoEt3tlGrK8rPGwi/oGjrc9rm17TA9vPcgczjFO9
yrVyNpXW/V9q2X+7jW+Fl78Pi3B97CJlRAKeOJsc2g3I2deuGxInTg4TItk3B+PCTpOLAzHG/vh4
387AmN8D4r6QBQbxBaCms9OpqrqkdvB4qLoemjm3y/cIrzSCzYOVDYSCjoYcyOTexjImfw1z/i1B
+r6pClo9fPItyxKe7Sy+RSxAGrz8KLbfLnGbTJ5H4wjS/L6vVgy87DQm1zqXYYTOGLBbgW0qdXt0
8c17HwoUC+v3tygdohAtH+rg489550i/+Rrgc6833IctJ1HC4aHrsDyc3faZQD54QcoWKc/HQ71z
tlzYTBUBJqYYru/boTphuiEam+X2tGo/1uYuq1p2+fEg784HqyKQzLhMLi2rXs8n85DZFQWoaoWb
eoFqiAejl8Y7M+vqk1P82VBnhwrkLNoUpQKtF7wYFasHL4Znq2MXobHBx5N6d+UUx7IhvAI3PAPw
gIbPokVECquxbSDaIPUl8ib/bx8F38cjIhDXfPjv5DLfV8HVpH0nKs8vQ1dzsi/Aeu57k+V7bW37
HwwlcPiJ4p5QlC8TfjVUjG1CqxavCvMh7x5zyCl3gCXZY9Tq5vh3185f3M8CLxMHMn0eazoUTHWj
SBVOg1dt4xJaFpk14yc7tByrt5caW4Meauz304C34e2EJqlGwktahXi96YtseXpoZ6kCIlsC1Yik
3yGs1LuPp/bnAXw76BJpXq2iHT10utJDFUqIqh59EPIBoEoPmgHgpZ8c9j+P4LJVcJfjGLrsd1ry
eiwYskbhAsDGjgFaRcO0+qIWnT58PKM/HwbImcG94fTBjE7pmSKf06XdTu+2YUEduuNt5e0I3hGw
ojmWkTru1cfjvbNtLmVoV8c8z2Xq/HC42eihPQVF66sWIuAVkK0BFuWxAixcTBd1Ku1aaagrPh71
nX2TiP9YRLgYwA6cBQ6vjCOu8hg9pOCQQCsGCHsztN2D+oU2n0zwnQWFzn4xX/gIvGj68faIxHHd
j9HYY4LE9tel29g7Mid+WCL734hY+eMnc3vnqcUr6yLTRN7CsJFnk2sj046sTiBBRie9FWs7OIMY
SGxYwQf0G9NgraFnKxv3ufLQ6S5oOtvdKDrUNwmMof0ngWYZ7exeIu9dUjUf/cTQzuDt/GHeNV6e
dQ06U3HYscYug+iTdh3aQMVFVN+26QSt3jRKOgdQVaTik+V454AhLuMwS7Ukcgv99frawBPJ6BBj
fKugKuWFU4XZ0HZh1tJn4BnxHgV/98mc/zheEmUAPDRL3CMg5c7mPPjQ83Zda0NGi3SNihqutNJ3
oOEoXj4+yH9uNoZCOweJ7B9OGrh83k6v6ji6LLa5DQd4fDOYdpne+gSWx0Z2nIRDPYjtVOp0jUZ3
AiSzjr09nIsWLDKoiPDjr3ln3hyOTq7g7MHsf9Ngr8LhUGRzZ5kDb+FiJvAcr7510UrsvkZnvE8e
lT+ulSQc0AZD4bQcc3YWeefCn0CC5V1YkTJeN0nqBZUTjQ86BsODitn/+vHU/oi+GI/hVUGLToWM
+dypJJ1+6TaDiNHESv0wcNptFNzf+49HOSMKkSZjGLCEvvhtzwLz93Y70x4o+ewOmFZl9CVtFYQ1
pSkzuDUTRi8gkGnAgsCUkI4c7SvhYlp7ZkwuhsrvTjk8rVBn20gcZr9L1h9/23sr4MKLjrPGFiL5
bMUly4DtFBwXGQD3Rc/5uJlL6D0+HmWZ4JtwIQkC85ICYQhJyXLEXh2hBK3EosxFt5/JJFUMTc1s
DslsIghMa8u23CHpsUVIDRmAyJ2bKOV8cojpMpE/PoF7HvZhCdvqLGJENV06YPVtGEFkuqae1GEN
E2kwgCmGZhTth6CogkwSCBXawuE2nNrB5rAktQYdthq6q4ibfvIsv7ssLkX49Jbc/TyiRIs4BFgm
bpYuk2otKoJaYRpI5wV4zMyOJEQHQ0+yi6lA94IBOnXxSVD7I5BiZ0DcK9SlEpnjgqq83pkm8130
U1yOJswr1xVWYyXNZPYWzWt/zQ5cAp0z00+uOf1zVGgK4FFEMcHpUoq/HVVaMjpRiU4j2oMQvbkq
yu7oawdqIQHdj4NerXLPJbrExNNlOm/6wuy597MHzQ+ybuVG3eKP+6sR9b8tnt/5Jukj8UOo8z0o
DM5uQqzoGJNGTqHbcHswQ8uuwHbUp1kghXDQQgBiWq/6/vHF+DPg4UgqNMREjsSJd56yTHUxWLSF
IGHReunl9MsAHRxhA8LTlv/dJ1MignO0G8a7KQWC3ds1zwcB1Hw2c+imSXMDfYZF75qiuDNZ4+50
loBRRUOAi4/n9+cJXwYFSgbIA+8HX+b/6uKD9UfnYGgfwgQ8WxgzmAeiuYUefaoAh+eFn+w0AU8K
JYKdrjpWzfuPP+DPxwvjCiRMeFg4UIqztCmqpJt2aO8JPB5caoxK+VJ7ZfuElp3sk6H+DKUcGaGU
DFuJFT4H0aq0WvKxeQrHzNU/80Inj4XlTx/P589BBCFAd3D9IMqByuftglZ6QpO6jkzhNFP6gh4s
/EdSwIHx8Sh/HkuMggKAEAHEDQne21GGKW5Ak6QTBLNNtpetqOgKLc0QrtuMo3PepPy//Q4tjyOa
EsjlmUB37LMR0Ye0tKSbQu1TsgNh4xzZ0LufRLv3Vg8xZ6m0hEeQT5+NQqLGcogLgMqYES2a4Imd
09xsPl69d0dBaqwgGWKU0bMzN0OEhObZUNsvpN0mb1N5adNo/OS4vbNHaC3mEYSPBY/xzq4WKC/I
/DwfOSIb2b4sa7nPHV3fCgG/IyVQ03w8qz9vkqA+oGiAi2JBxc9KntGAHU1cjJfDEXvBUwc9wBsB
kf4qH8fPXsb3JueD5Vp2CZm2f3bMWzT06uHBsKED6UWIhp3blES/CElPOD3FJ6f9nf1CSYUiYglS
y7P09lTQyG9kPaEnUd3UcJWrDrQx1KO7v71+y12iBLJM0AzkbP1K9DaNIwdu2VRELzn8rshz+FOH
aLT9TwYC+YDSFNjs+SF3LHSetOI27G1d3NZDEQUDkK6Dnu0nweidI4HTAJf/8oRLoINvF87x8z7x
NayCUCJWJ166fO0spmz0ROef7NFvYP5t/rbA2v8zFns71ixiFvno7hzWlRcd+qZCm3GO7qUjGHmq
b9CBqZdoIE5pG8ChBE0aKN2x29YFutGHfGohePc0h+2vg9kPrtiBodsrOrgll93Yzbdj0YzFPXw4
1Uvj9oytJmhovTCf0Uo6/Hh/fqMt51NBD0BcIYYsyCPny4b2nzH6cPehi/67aF/L26Mdu+7rhN/U
sXbRZGftaY0myDk8iAc4kfVu8kT1HxzHZUHRt9AHeOadpTt2Qj07sYUVFRRWM4Y0tyLSboEeuZ8M
9c5lXtI8JDr+Et3ds5M/dVXpSkTzsM5qcwS7KqBqipzq0DB0vqliXstPYtW7I4JRwC9KoASH5uyw
uIUHn5Dp+lAANdknXFpo8iKRofOapkd0bIpPH+/pOyFEIE8BvYMcCXTdeQiZWx8bPqF1iyrL0Few
FUbovPjJyXlnWvilECCQ/N85gFr+/1fZVJcJPfVoPo2eGugRmA6ZvahN2uxmkjTobjHbT8Z776Qi
6OP3TQBdRZvJ85QmT1kqWdmNYTShV3U01XYzwy266dO0vJ/qzHnO+QAvpQ8G8QYSIvXdt8iBPrv7
ywE5uzBI4YBd4jUA6rRop1/PO4pKmaGTNgQwsqPrxpjFGIIwEKAFgoVeJovRh8PvLycWs6CUpYRO
Hs0YBmdG6+nMVid0V0YDWm8SUOmWOVqTtXEw9VEZZhpXER5a0FSzz+wnT/Q78XGhowiKCuJDAnF+
8FG+EFM6A6QMU0JWhXTGnYJJ6VQUw/Dj759AnHhcaQVVODn/dR5qiBxC8kVUFzd6jX7icNNAVrj5
b/bOpLduZE3Tf6VR62aCDE5BoKuAPodn0GBLHmTJ3hAeGWRwDM789f0wM5Fl6epayNw1UHeRi2tb
FMlgxDe83/P+g6vwMUt6fXZAs/Hxm5isSK6iqWYKyU1yhg9XQ4WHkvjrqzyTH1Iu8AL8k6gf02J/
+uAqNdmEIVPsID39NhUtUttyVdEBaFUQXdhlGg17Rv6duyUp4euy29qvx84uLiI3+GFPYXn2iUqO
S6jTW9/D7mO3UOQ4I3cdP/z6d90ikX9Zm0T7xCmegMb65JucMx/EVM1zp8axXixNVl4XUMoQZibJ
BkhnYM1pvC+/vuizCyuk72pTigycTZjw8wfRoooZ66iet8nMe8MAz962mWPFoKU8/PpK26f1L7f3
05We3B5jJYzD1FypGgGQoI0sXinkSC8UQp6/H488GD29DJ6eiEMfpAmVOMjQUjLVlA5Q7qCT8GWK
COXeP7glNIpUPmgUR0+/ylxDorYmNjU9aWczi9nMIOzmhVt67sFtZdMw4HOk9vckggVUxIHhd3Ps
TdNwcBYQNLqZlxcOuuce3M9XefI9asfuWsdtWAjkcu+GGmucfq6XD16DBvmF5/ZMVZqhi61Cy6KL
eHZPvsrJ8RY7T3s00sswxaknx3wHeYwR7bSU9xOq98sZgv3D3NjFndC+dZ30Q3aFMFAGL+0QW4z0
dF3SOGP9S0qLQfBkXY6MZUSW100xik/AgdacHdDm389OaE4qqH6MbhZXQ5ZeZn0HanzOQDEg/vr7
K4n6DZU7WM/IYJ6845wpP3te5yk2Uduc/dHpd3XblS+cIo545l5paznBFqxRFH/y3MPGk3VY88hB
8oZXa5nqN5r49TVnbQdeLwn6S4j+4SFfdPXFkj2MPRBgTBs77edlpCL0wkJ4btH9/Ps8iV+9BryV
N09TLBOsIQbDA6Cd0Rxqgc7x7z9hL+IQoEIv0Dg8ecL4DpF3BLxmZ4FCP2EuEJeNTl/Y5Lav5Oli
2qacyP3IOAGn8ec/xVVmmBigYKI9zonZGRleS+1tw3+ueOPZuqygRRXNtb10FKrcBFDNP1hHtHkE
RWACSI6Sx9enZYsPQ+pPca2i8rLFRWLfaBhpv36WznPvLUBlRSzF//DgeHwZ0So9AEmZY+Mu6nMh
fBx5wnWw3i9j5F859dwxop2P3WusAtVXX0cw9NMRbQzcWce6n0TnwTJBKW+dOsZm3pVwx/MXHsVz
xykPdlMVhBTGN4Tdz6+i1a3NFK6NMl7geFOmeCTYUx/erlKWZ6ZMmRr1Sv/9r5/Mtlk8ff9bcOlt
pSHwddsH+NP7TyEQC12ysS11kR0y1d0OFkOsGF98dHrrw68v9tzBAK4dKRhhFC2hJzuXqIdgtgFW
U2cexKULqBlvNH/4B8cPmkXpUtgPUbpta+GnWxod7YdlxnN0Z0wuGIq5XfvRvPv1rTz33YSB2Ppn
tNwjRg0fXSTzFhS79kYS6hkTA29eWod00gV1fNN/SiwvOuSJi4jYnpwX7u+5V8awJDW2EIg+8d3j
S9OlG/MaoVDsphAAVGbUZdswfXUoA7zKdqVd6rtf3+yz741O3mbdh9zKf7LrtbUYRn6jOZ4m3Lh8
pMKxNWb58ddXee4b5Y6Q0/kUviiIPr6vTBmGkDLE4ElSOq/dbo4u6cf0TEphvffrSz339iTiJ9St
m1PhUylkYbzA8h29IEN3p9c6Et5dEvbVeTapdSh57xeplU0P2Ke4/+BRUny1twIph+fGtvx5cTZ2
2FGiZWy9dOfsQ1Yz+MI8jfdCQ+e5F0Zlg8oU+VBICvr4KmuRB9lYuGx33QYvi0Ci7SZRR/9k95aM
VNHG24SH0ZOl2HAUVwFjePEawRCIwLuegqVp41+/rec2RjqXhJPIeHhoT55Zm7IijTfPse8l0ytm
Ugp1gLlHDdaODPyDpbTixC6mF4Quz5YAIg4lLh3SsHu6SpqqT3vbIcKcBs+eNtJTeJv0S3fH7hic
E7y0Ljp0oKcV+72bKVJQoNf206/v/dnIMyJQ2ew06H48DbS81elqUAozIo9EHAsnGpnytZvPOdN/
p2WtvG+2WN2PZAvdfi4YJQPm1sNnKvL1HwQkP/8mT7a8HLo4fgcrYT1Wl1dOpcQxj0z7Qr/8maWL
cJzDgcoBRf6nAYHf9F6a+TVB9rr5a4ypC2gX7Lfzwtt95jqbS8mm7KAoTYT1+BNpSkdAQuud2Fdd
eT3n9Xgy9HleeGbPLF06vYLuGMcr/bEnZ1FlV63xXeXEnrQMm2awfC2ht5y2qRw6gakP3xrRw+nX
iybid39yqLNcPYpygkvS1H18b7nA9QRPByeeWiXeDBrTi0g4816LSuzx+jGXaw7x0U7Usl9109gv
3PUzOzlaGWqPKNs33dCTuwY9pbRKU4dR3cG+LUmHDlD2l3fhZP349Z0+eyVKYwSO9IJYMI/vVEbO
mmLShi6ok8tV6w3tYdWt9c52+5fOjGcWDHIZRru2jq5Euvj4UtmE0WQCyzRe0Jjt5jCYIFyoJP71
DW172dNXR/6GyiKgokIV6PFVpMEezvieE6dtiJwpCjp1b3dAyU/2MOr0VVqBQ33hNHxGpEO09NNF
t/X0U8QU6E4FfZSJeCg0JkxaKXEaPdjEaxYlGEaUXnVyB6BkjAEzALTK2QGiHXgfRGZdyaQ/1Bkj
P6mXdl9//TSefebUfXkawibbfRKdDu6A0ouya0z+3V4tJY6gJNz9399ypBthT7JhFTY5+ePbx5gt
pNUhnLiYN02hhvGVIRx54Sn/obN5/G4J6pG6kOnQkyfZenwdOxxgjHbpQIy4htM5XNb2YQWm4znr
R3ep9rqQRp/8UdKFw3hAva/DptZxh90kMuMhqV6nVgVZua8T1zqb1en990NmrPSGna56NQ9rOpGT
jhhEAjGR9mVbblaBGBnJ4CJ1Rd4cM2PCNA7SNGuOUIeiT8ncZAZYXQIzoIeRdaUTNS/ndcXSCGxl
J9LrUqkFbWPEOb+b8DcBUWusRUP4Q7IVh2xiZs9ILAoV0PIY6jgi7RDRdAClZiO76OBMRbbunMor
JHzIJL1e/Ga9m+oVTGJarVx/lm2UM3mIueRBTibpsatbmh76goVWolHaSvgp2IDsBO+KQu+gpxRO
RIKDXhvp+qMx6yDOle8y79w5FO72uAT44cGMqHl2negaeSqcBQh17dXbmIua3OA0Tnl4wigjKi6l
GbrlrFF0tkgbaYhdMftYpDECIXwlRq8J3iUz8zOxN/cT4HsZZdO+ptaugaDgb3fnptns32nZrW+E
P2FYB1YJIzuSOqs9qiGjJkXIubH0M5HdC8oZTBu5YwtazWoefIwioOOE5rJZmCsAQZ01NcgA5b6r
KI5oBPRLa11aI7EYNIhhPTcY8zi7PF3gMtJsl+HeT918vCqgJMFLwzvpbednXh87UlMQT4F/Wyfg
4Drfl8y6X+dBaPCxSlbBNCOWbPeA+nMIv752X2fpAkEwUpwjF5SWmGkNe9GJfYDLZ3vdMrMkjpjc
mjJO3KG9itwEAZ9WxarwT2IwfO9gXdye8atshhsRVtaHpBnHB7PARoZWRl/iSg5V8GVhxX4OZDXd
AE5trmS5ljS57UnsyKLsAB5QPr23vTIiwfLMdBnWkhESRDzA/zDk6/sInW05ZyzxVL62+y6yzlMW
pfPHQcre3+WLcEHT9v2IkUZflHlcjLb7Y8bSVe0s281Po2WsH8DAJm/H7E4+Hae2YsXaVbG8ZSMu
osNareW9X1bYi1Up5Zg9JUf1KYfiBFUyK7/XncluJ2ce85sEG6d7DIwYUC0QPglMgZWyY+m58ONq
BvQ9DGx6t8X7pSu6izJcOkij/pLdV6AdNXqMKcHMRGDYGsuBHhPUr8x8g4uIEbYG59vsEjxpPgHI
m5pz28tSH8I89e8Vdp3jyRFBIvY0qtwbrebIp5U6q6NCsGMd+iJaAT97Cx/lWJXlcPB01OCYbMIi
xb1ljW40BC+5w80ZJ2nMO1KMfhq8l/Cldr4Z0qjXVeSOX1I8gABHT5hc7nypvXtYtHyKEvQpMEms
HnU8o3QxB8RYDuZJ2PTasEMlwSK+NAHA027NbgXfMu6pKcKXzQ8iYNwfExVo3HlRXeC663m7DCsP
Gl442lEVDwQUimJuo3En0rzo3gyWoEUNcGHw4tbGyCmepD/mrwIIHXiPrYz076SlQHtZ0QherO1c
ZWLSoupBTHbHMO1Y1vlpiQxfp7CVLNGVQ+o9mykYID2IbOCogVqAuUeV9CjHIgad51n6uGxOrQAe
vpqSVnowwdxSOptiXKPbapcg8oX/tUmcmbQHN+7gyDyd5sBAv6LZFqyX5dhVTh6XLUxrvBz9Lizh
fmH35XRf0OHh+fHGtqYVqGuP5YZV3NWzlgA2ihnsjdr/7woomZDIsOKxw8GU6lr0zmcreu8LY1Gw
a6PuEGRBcZm3YDZSB/NdETLjbtpQ3C3KyfljGFx3GDRDEQacZ1UvxJ//ojjFLVzQu0JqRAsAmc6T
/DNFPTniJeqBb03f8bggdDgJZHXDrHo9AmIWIMFiN9HfOJX0fshB09Uofnf4YLn7Zujufo8j/tYU
8L8d8UUm+dfo8H/9/wbgIob496PA/7dCSfr55+Ff/vqfVhreb4RVZNT01Lc+wubT+Ad5C77WJohm
xBelJH9H8icVsyLqP//D8n4jjQl/H/7YRi3p6/41+2s58jegLlRXkfmQ8wCj+TvDv7+Phv13sCTx
+OAyCBi2JhJtpKfl71rZPQWc8Bjmorc3V56oLHZlA7ujOEm3IK1gqufd0m2+zPm89hezFfnsTG20
fEutAGBfxVf9uV1cRkSGTs8PZlXTzeKPFhsoZm+xoOx9b/KQifSuz6fXXh8oeVUM6E/3XjQGNNAJ
dL6OHBZmh6cWXJuBjmu+b7Eqo/iQL4ASCZijd1gXsGkgcbVn7LrqZTyMxIHuKZlkGt3bmYVSbHUG
733taxi+oOuSH6m20xK/g3JeDhyIE4NdXZF9WJa8rbHdzbhCmDX5+xAj+3AfWb5fx3VRwEWamZ7L
49HYcx7jiCC9PRqlut3LprXHTRLUf/CmLJ0vm0lX5aHrQrh4AF39CDNcehfpK0ub4hTa4DOobSyy
WUs8tUROH6lx8+qFFO1xDM+LZCsIuPXIixBL/UuNaGqaFQB3cJHZVXij7XC6x9osal6Irh8ngvx0
9KBSkO8h0KNYErFof05hoqLCcUU4oES062LX57UlzKGhU+cxXbPs9qfP6PaPZfi/qqG8rcFcdP/5
H/TQ+Xk/LU90/KxNViUX9Anpn+q/GGXUTDYMX5jSYUqldXXxUEVh+Rn9flef1wx56mVUV6I9hF0g
tja9ihhlWFYzHdScNVd1ChJ2x1j59DE30sN3nZfWdt+LfpBO/QAKAreNBnj1LfJDYFLUoqSN9/yS
yCt3cfppF3Q4DjMIBUBql86RoUHTugVm9CBwLl1CWFyPy4JADoPx5lXkKKu/dXunvpfekrlE270L
Np3q9mFdQVTsC6sFjjGsk1+CY9+8P5MJAA8MFc+F5ByuGK/YsjGxN2Q0FuemN825MO60XIZ4IzSx
1ZSuc/Tzevhmlyp8WFhbGs66pBRVLd6ozl1mB+dhNQvhS+Zb8uT7hf8dUzv/cvKbScUTEeK6y7WV
jVF/aGHMzkss2mZuRsAVYskrQL2Of2PCLQ8xBK8dtvNr+UXjeQgjvu1xxehmpltij0AtPEV26d/O
FUHdZRZk7rRzaegQTiqtv/Qp+KdjADRvc2wJtR2HvpO0YI1rYLYJ8zOf0S0uE6TecnEgjZjM23XK
SspjQb9RvF1XypV7WagQb5KmHl53qOz866DniIfcgT1b5ye4xapi0NGVEQVqBUCuw71iWA+ctgkb
oPeS3/PSa1w8CMA6tdfrhDvWRW6s4b0pfGjbVkrt44iltXu/jqKTu8Rsdnoil0F/UBh01TDOcKng
rqQmmeraqb/scW8pMaWI5ncNhlh4daSNm+3sobe93YJmaD7NjreRPsc86fatbCeEB0Qp4aXLhNs1
yRbdP+W6s3Wh+o3HnK5N1pzyNsDsEZsCO9vnU2tXh8HJbZwf68z5oNMRJn+66O8K7OsKUmBAw2rV
a9BeNqkpL4ywBow3Zdcwm17CBevp4VyTTI1AaogO9sCHX8N8qKpL8tLcOUo315crk6L2Rnf3710J
F3uyZHNZ0hw7oHOcvs+hGO4znqKIQ89AlWXeI6vjFOcEsStWoEr7BtOm7lCI0dwGoEwk+Oi1qvDa
XXKxcwaYN3FPJe2md1bva8Azvi8sK/WvZBNBgxXGAQ69LMtondbUKGCH7dD7+yRLeRsFlLkQT8va
oKYQ1fQOQHc5HBtX4nLn6SXbDD+qihL1MEH2Qw+lj/0Uyos+WNsfBRsMVKe6mhx6Sb65W6VFLR3H
SfPeUXr+7g8TNQLS1e7Cnx3I+rTkDaYnnIffeYtoNJMlneg0aUvhI7SMNSHxEiRvmGVy83O+NiNU
vXK1OpxJyEnhGmdMD46ill/QfRWvLMhGDs7FjfwxM0dwg2K2+a7WujEHq3X9ivmBguwnbQ3eJAU+
DSuGbq6+U+tgXhH3zz+Gkk1vN1tl8tCU4+aYWCkmQlOnYZtanUm8i7yuebs0aFF3fERbqjtEEOCB
hIc3qa1FiuviZMJj0YdWdZRLk36tUq+5d5WGot6HK+5GxhJFFK/S7TEpACKJYZ8ss3PnrqNzrO06
epvga4spTpjZPLBxHvh1F89u4yqx27uE45E4W3vJ92D1AyZG6e7hMBoV9rL3ilFe98Kt5fC1mit8
1C3MbMpdwnLl70xdKa+VCOo3dkfBZKew8DDnqCjtwcWuBQ/Kk1tXWqxXiVh7uVdDT8q22r41XrYD
KcCusAQEagaGQS+zPYThjrQ2vMJpBTcC5myaN2JpoEq7bANjLCuR3awhBoegqq301YybRHhoaI18
0qldyrO1FNX3LEhdHziVWu4YGoBKTuGDAi8EsuzcV12H9yHpfhXXaS6kOVWd27zGn2MI46CrMuhr
ZoHMWei0wWWkrYPmUrnEAnGidJ3GFDtxohiUtD8wXup8N0krv/mlz1Pt4fPeIJS3Hkh7BYs8sbIf
lCJItiH3t8PlpEt8eagVegt2vB2AaiEHHyEbtpM/KvQe2C5b2VAfJeIdaMDLTL+9SMTcHgoPxdtO
YvMEc39NyFqnGWwy5ZTAE7sxCcgjRobk4AzR/XivmtT6ihmy9zFiQvVmDVR4Xxtjf62SJIFVpDqI
n6G7SqokAmPGbUyW8VjH2KMf4+DSQpDkuXd7hiHze2pBFkipKPWz2IP/D9XdzhMbNnLpt8CkPfeL
Ckok0j6CV0K4RSA1tOwe1gaMURjYPTGWp3LPvvLL2v+Q2n32rme9mw37rt8YLdj3m8JObuY+2uym
+2GlFJHNlhMrXUwfm3SE3jpYK327ZUqoqHhlU176M1/XTkbKS2MOQX075R1cr3mJoE9nWvW3DjOF
JfVip/haYsxN/Ykw6Uc7DkAqYUh9k9ouOlw/UvkgR5hh1OMsG0u3ZHMIEmEdfCuU3xFFzg1aUTfq
K4EF2Ry8X00RfO7TIf0IAhXiHLhCCO227toevH5OQUakq0KLblFRgTkfEcuMYzVij5kED71h1z5G
gMFCGNOFbufiSk9YY+FvmqXISfzRrn+UzhLCDfUYPJv5yj7VTeh+9ZnNW3EwthJscYNVpXFeuq2O
y0KH43UjQ1C8uGQoc9tBXXwYSQKoFWY6P5fOSqXYm1r0G+GoAKPO7Vh0xzAZdHGI8Exd912iw+qA
3aTGEtpvC/DiTbY6ALbmNTyF8Fv6K2omTXO/pG7i7Wcrs8a3s6qicZ9OEx5KlpuI1xCx5vZsrHWj
wVWemA3ZRr1iSLkffa+nWtsExne+VEmbohmzRbr4m1MdBn/sQO1S+cNJtzlNoN3ACKkHvqVhYoEy
EiHlZes35cZD7ySAOupPk4/JElb3vPpSmzX7kvlKeeclpdeLe06S+Nd0yhCcE/MJSkNEjWNS3mLX
PDXL3iKMEPgU+L6qdkWhdT7tS6JWCwIarmbWLZhRplPlEFkJA4h2t6pvwuAHc6RDnYe32igfG4Z+
ux+ZVFnmHYqFnfHClqONU4ejZm2jJp6qSOzBHdUZpB+B/1LdztyFn0mAGXud4Wlw6sKhze66aFX4
duStzIcP69Ku9V02KKqLRacxv2bsBtLMTrtrFlDI4kg8pxGefMPOL40UbzKKWyLcIRI1wdtsJflI
95nCT0/tqOxyiloVv20849MMx5EdsobICR0gajFOCHA9QEGxhgectzzcrVStqmv6dRjIdGEb9vWu
saTGwE8B4pAXiWda+2ZoPV/vcb9wpzdNQ+3q3VZbDl6VJi0ovrnL+CGyVvY0RyfU4TUsgGvwj2tJ
TRSwC2z2efnROQa9ka0NJhP4A4niXKFDeOicZkgO/hyNV20AABGcbEIt1HENp2ElO+s9yL8B88Xc
XoMDPlu5Q4DXU6KnmIsb10R6Ye/p8k8nuptgaho5iQeFarmNDXh759wqr1gPuI74zUXkq0jARmyV
vW9RkdSH0OXhs74StGxNH3Ykrd6yYrgC7nq4aXvwvIc+yUd9WAwhOXBmpOiXuVum2SGPmvRHvQEj
cIyrKObXVWfe2n6Zreel80tx8BKb0H5xiv52li6/WX2Vj2XqcXSHCTeCooQ0YfIIg9tEleCDpFe8
nRx/+CryyP22kvemD5bdZg9Fgy0EpiyJxhucYQcGZzsz79dxnr4JexT5bVKDkjv4QoUto5YMWHLr
9YBCBtfhXcXS/m5YEpgQo548S7Oit9VG+iQT9lKQeUvfzBejCoe7GbTwB59TMN/Rr6kow41ZEO5q
TEPA/ddYHnszKp2TwulZ7i2y3Ww32ZV/4+SY4DAelKbvbROUH2mpmGAXcULgRJE3bnFsFQBDvJfw
u1zDHPUvlWXcguoOnOF+tGcAqMLP5dc2CdM3UPnnJM6bFc5EYBh/o8bs2hxKOcAWPhFn7o//UzTr
l41A7yFg+vdVs736/O3nmtn2t/8smrm/UZQC8opeEmUCzcK/imbub14YbHQSag+w2fknf9bMBH/C
pBP/bOtPByyFv0pm4W/IvmHp8f8he0LLHPydihn/9FFNgvISvxZKHH4o4rBt/OdxDYQsa/BaJ7gc
LFrgOKk4STld4EQRNRcyUdTYiT4seweHvNTv3ahWb7Jk+7wJK7D5S1oIsWyV0fvISX3vHAQkaces
dBd9hePfbF/VVd6+FeG64vCaQuc85l6LbUuBoVaPVlGXNBU7UwlzpxzgJHtCPAe3bc69zI3TJvWB
k/VFsOhlH0Agu/JzM3VkNZO2y33uroYPI7DHs5eliYdHa6v7Ehtb6tdK1tWtyhqCWEJuUg3Ppmnl
uupE3Qq/6xS3msGrljjQbUnZrrbT1zPFcPv1RktLph2/lX3NEIp+WJkeKM+66J3gQVYFviR9s8bW
3ENMtdtKbNYSHW1Kgwvf6yaEsW6K5G6o1AKQr0xC0/k7a/URhbr8iFiH1uK+BZewmtetLmvrwZgg
oc+RRunbvKw6SXPUpRSh91So2uIa0+7Sx08uLd2byiip3trWMhBE5wk9sG8MVeTfW2LK3N/LEQvt
eLQrL32Xqqj33/qW8SpiRFMvx2XFGLFx2fIc9BEuzr2m/oLTzvKjJ+tpCbYGetAHpgWDG9SK9rlL
mlyxVSZlduw6f3gly2rNb0iWKaJYnRA3mAnCoCCGxr0kTytnuZPQa7/n+Nw1b4okUIYNd0tdDwLX
3Pct6oBLWsEkv8jcz7Y3ZrirYg44LQ5GcT15JQTQbuaoEjQylwkyHLaFoVfOxywLsZDbFQ0KYG9P
oRXOf9SqKKFcNZFOUuasREcEr4q5pO+bKjSsV7UbTTgmBobQEc6uaBcHh2JpGqCqaxMpjMYst1+x
ZqogoN5UaQkCcPA3E/TZq4W8wk4PMQ5i83m5SPGk6A5NPQXW1ZAFZXGak0DeiqQPhst1znN1CUe1
hS+Nln+MO5I6c6TROhRnSLhtddHVk/8hmFqCDgtZFKMi3WnsmVrZlUxq4gbbBM31UuJNYJVld+wp
uOPxF+HjOzDSVVHIXa1XibJCc0Sst7xbzJLDYvOXbVqnHt+kcGhvONr9WOhltl7Lrh3eTHWF09Pc
iYpIGGDzB8eyqrNQNdIFxYChOnTo4U7eOOCZ6CUGBHUdDXxCzPVeNK3w3swibD6nNDM/Jiwts5dE
5jmON1NT4/C2rv6+qFJrARpcu82F71YYWklyDJwtMA7GOabT2rrOB93fB4mv3s9L672WmidtRtEm
XY+ZEpqq9q4fpjybvykx58mqd0nvqRCjiLa3+JomAqKp7cev7AqeOxzob7fwjefcZSh08zucB9Yn
R6mOCnGKTDVL58SB18/hQTl4fn5i/rybxJXqPLt/R1g4OnvanMR1+BBaOezxZDZrXV7oqKuG+kdj
JnfMCQN1Eqo8pkSTTdf2DF458XdNLUeD92fUT5AwZ5yWovIqkUPLXIMM2pl6ID3e3juaymz2N7M7
eccGG6ioAAbIw6eSa+v3cA75NV+5U4fp6wdwKhLLV08a0EoYb6rCPmVVBxVxlzZe2u6DEYHpDnvW
Ud3VJI+QmGE2T+qzF6Vd9YHksAogIHu1fi9FMWEL4Ay1eRXpPjOvgoROKsmMMlhL1xPWt7dGzWQG
ucnxMu41dpmVcSYAWcYPPg+tX25pWxuecSvyTv1mAlfXNiZUvNzNp5MeOU8/JiCHsj8WEHqXaqaL
UpQAhctcH4OZfWERPq66gh/0avVbc4lRtnyrqpa8dCQqNZlr0OtJOVgnWM3VmY5D99F1J7Ev6SKb
neUyqzkCzD9mwxjJHeZkuIOUUfFBLT7FoH6pcEOoMa8SACNjt0+ZsgfEfFGRkt0MQQMr3Qh9ToIq
OFEnIvto6Hbs2mX2P43LgLv2tLGahwnwRdTRBVBjfR2xnVu7uV2X9xpngHkfFX5/KKElx8lYFtNO
QBI4CVAkWzVCwEd1TY6tnHLufF2+XW0y0Toth8tmsH8EnuW8Dxs3dHc5lftdxdT5RaSa6kOx5EF5
tfCsT4kbfukd3ZpPKmUnxvJ6HNtvSeF29asmq0lOdL6ht4Mw7D7MYlT5Xtccth+xUyBzwoyhRsNH
ouMlr2ZTeOk3nXX5501kaD0EMy5p1wYpmDwmeW4lMR+IiN2JJbPrUhGO+yjNJrn3so62dbg0p4zq
6rJDgV+9DvQ627FXMf28EzKslmPmJZiwkQfJV0h1uip2UBDs2nLpT7noln1resDuaZRb+xbfm9ve
X70VhspgR/GM6UV0EbRFEejDukj3aJX11vBVPsXusT0VbiM/+QMiPdhdkNpsvs43ZdeG10mug7e9
odC173SUYsDtVfMXoOjTNelv83maSaXA9ff6mFgIgg6rv+h3M13IABmj6j+jhOXdnyvFMbPL10yv
XztFSvw60ekUHpeyb+UpybLlyi0CcV02TFyimaGOuYSW+rGsXrqcurUyfPSqH2gI/U8I/WcITYPt
FyH05/K7qevqURjNv/gjjHaC3xj/2Ph5lKrp725E1T96z3IzcKJlRozlImEAkfRXHO24NKxJ8Ymu
7XAT7PLj/sRO07CGbEXrGRo1umEbLe9//Z9H8KM/AOHPA6EfdxJDus0C3ydGcLZRPyL57c9/EkPW
unOwOUP9YQ/Vedtkr1oXC/HcWpc/EqxHV37URXwcr/95JS7E04Cc4z1RlOIpklNGKeKikgIyWOtT
cPZsugM4UHyB2iZeGil7Ovaw3VrAHCM8beB6yGYf39o6JJPyojxWCFZOpp+RUeU99YiFuQsM4zJ2
bo4k6neziV6a/XnusdL/jRgZjFwe75PHmqBoq/GQjivIXkXcNZ7B1t6B5RjbNdKjFx7tc1eTDD8A
VGAAyHmKPJtV0ldeU8eNQyn9HlETld90koTwUzO04x+f+b99kc89VylZlhiWBSDlnshdMkZcMQar
YxPm5clDvxX3mD5iTYUdK+E+nfncvdWC//z0UT3Tht4WyH83oX9fqsx/gpVg1//dEu3x+xwDXzca
uu4YbNzpls4lPg37PHC/Evd1+8WigP/3r8hQCcsIuAqQiSeCXEEVykh0f6ldTSiseunFURmMV34j
1DuH4DEW6TS8wEx72m3nRhk7QtyNoJz/osJ+sngg29XerMVx7C26GgtxXc5ZIXDAHNhJvk1AIl/h
DZ9E5zARfnt08IW/UMmAw89sp0QMtCJQdfnB8nahiwRzzJHud6dfxzs/d3sixsxQE+4XTf2qIFq8
djuwo3sN+fkLfakgwnBKeLdWFBj6pqJzyjuPfmy9Q7zYKWzd57TG0LGlthvMiB9jPMyWG2/Kx7eq
3ygSUuYVSvzct1HoAsk6FGnTXFqiJjXWeUEBzM5C2tOFxxl3wCUpEfGqwwGPW4aEALu0Tl1fyZQj
Lj/OZunLo+gp5DLGWEaa7nS95PlIQOQFW9e2RAkCmghDyZwYkvo5ltLfeiDFD/SVs+CUOZl+yyHe
BW/GqPGPE8XNKm5UwGiXmtYt+a4iFFouFa/DkIQC8eCSjebciKLnIyZz3ujAOj9aRbh+Gms/U/sQ
3B5zRtS2PtYjfIQjnsCFv5MG17R0M3kAmsTairGecO6mxkFV/v/YO5PmyJEzif6VsblDhsCOK5B7
ct9ZFxhZrMK+BAIILL9+XpY0pq7WjNrmPjd1y9hMJoBAhH/uz0OlvCAq4TBWuyKopL1Vlna5mc10
uHGX2XLiSgXOEcFz+JEpPSzbAbH/CzAyijmHjWLdEp71aFUFNXkoWkc7L3aWNvRLzSmwDI6SyHwr
RcHLe9HmwEmmSy74LbQzOKrR0OK+u6HTXC1RPxliabfFrJrspawVIgLbQjdJNvPQpd090VjTOC+y
qNyZCZ8qKPQoNbUyb2Aq2W0Mv3YeurWMhFNGM0r6QxvODPK2ZHuHydppKVbKBlBSG5hz7GzInXoT
y+CvfdRiElBFMc3z7DLbXpzrjJ3rGik7CNlP4TE2fCeSJh1PV4KdjPGW1XwftHfOxsCwjJKQy74x
WIS7vFtpXi1XgY/n4GqStpr2w6/9J1N6OeEFQKhPV3yVg8aEEvRclxvBHjD9Tqd8Kx6dYE7sXVAh
8S9Rd/E7bdw6m6e31bRAjHShiX3Pcnsneef56vsIJBcz3MUfUAjqofV/jpXDbAz+XBnGi1gnHkca
t9LYHPySAYo36afal+yqKbUjUmDnKQ7P0nOWt0yH0xMDQZczaVcnU8yIOQsiqh+MxzSYpjdsDPJh
dHhJx2JVmaAKVncqCqoyua783nu3YX7v61Ug1CMWLdTbGICnIg4Zzo1JEysSWDszfnFQnIaoBpqS
XaXB3PL0FYt4zCD3Ptc4ab4bBK8+wr6s3uGlT9+lFc4ju+IE40FLe9Vdigvis2f69FUuCdtVK3F1
bFb9OOxwtGsk2nFhethQkHbvyYyzXuu79vf0Qo6mh7lxHpsxw5xtZuSoNnXryyeszXipK3nJBSQc
tH/aVuZiM6MN8oOh1JrGqWu0Kna0SX+wzG2XE6bvJkwzjtppinfBwYf/IirL1zLbKbVBXrFm27JN
SJNkTkm3dVO772so2yyWYwlivnaLhIbh2exeIH0K1DlcGSLKFATDzZR3Nb4O9G5OwFiE8JdaWHIp
9mmCy+h74EiHi9zkYNfRLR4APyjoxrSE2i6J3Z6mEIcVWqTIn/DyrwFdRRgH4j7X7lsXQHFgRuun
pPgSI+Fml6H/MGBeaxhjy4T7nczzN6Wpot6aJWUOO6do05FTE26mrctgqI5q1dTtOSkWWV8H4Zpc
zGykJaJepHTlqtpDm7ToZlS/vEXUD2ZH7MrU1+W4aid62sOMlAU/h/CfW82y3HX92OdHW4xdf5rr
kVq71SEIcMIXJLy9sqbQ2808bQlm1o6GNpwJthNZssqv7QFf2BNJSGPdOaZTYfErGls/1rlTMXmQ
Xk+LJdN77rsJy//GKaaeyZz05or0NRPD7YQNWw2RMp0s/RF2Og2fU4A/6VVmLuW0W2mex7znt+54
HopqvQwM5yr7Eo7S/VUvg6VmpoTF6yik7Die2csk78pu6Jwza66f8yBiteU9PV500NJQ3fdw6Uq6
fytyWglbwelidzTN5rw4Xe1c83et65sag9lknkgdIa8Tx82Hh5ImJ+tW4xVX2yBnqEXPl9/rs6do
jTxl5low4zDCHBM1XhyZftKXpMWWhQA3SKTGxZ2OetJ2uxk1HoFNl0/5Ixb/1T50LH2IEtp6JqCu
fjKqyR6mKYdY5vc5IZfWML5Qw9RBBPUM4Ua0WbEv5gwitFi8y5PHybeKsH77GKU8ftWO8kNjisIg
7c9t4NYmA/JLw7RaS3fChC4R72DRUt0hcsf/rgPZyZgjr9oLmr7c7Vy7w7uaKucl95oko1ypD76r
pWlZf3IlP6eMV/kWrUnaFMGJtD6kZoBgNM1N8uJVC/xdFAQkpd1UJPMb8a8Zqj6K9NkuRpzPypzW
6tiZWadul7VaT7z98cBjqKBZfOMV/XhFmZRar6eiEeLRnrPgRWH7owWZhoV1qzI/UDHyq2bUthbe
sMGjP7WP2qVJ9rg6cHA3RFRKHUnIEvVJ+46urxET0bPRK4b6Ne/TlYF9648lb2QK6CJAR8jX0xz6
XynsgDe5DuGHO3jGTTqJhis5eAS1yfW8MTzwFmrvLqmVtbcbb8uouLV3Q0qVajR780BsrKRACy+O
kedxy4tpjW1jyOqoNIXbHRxWeWReHh8sQ9Vy+VpB8OpYedDdY8Z86Te0/OU65yDGhdVsfiKbHrNv
VudZ19SdkrqQbubMvNPLltEuVvsvZ63VVVsyUb6WIFEmLAaZb+wYms7U3dXQD18nLGrGTuXK9j7n
4GK6RNFPqkPCJMXYY89YQ9pKMTucFPyI8jQbAQsnGwyZ7DAnqXRnoGtSf4mA6Z4lzZvtE1P5YLzq
y1lnZzMnfZVHzqWSa1uPKeJZkbGVuMTleDCG1uBURKypKLnzZO68QZJO6cmZhyKMSdqrarOYfqMo
fa2SjI2aSk8MgXw7HpCcPn2sDj5NIdbChjRcrtdFB/22T3gVsdOpy3AnpmVBDxtKluFiznOBQ3C0
F2PT0bEJYcrLhSRe0jq9FQNuSJOfhd3qfm95M8+kmWd58VqHNtFfLGZOFnynJLWotmQphheyku0n
vms8/Km16B5dkChdTK7R/GgBWKwn3CJ+DsUys37qucpvBmTUd4ISaGoZttrpIafCCi+2AfsvxpXE
0WmYBnc3IxHv6U31jINfqOymwdfxjSFa80qIqqfIHs3Y24y55q0dUBj6bdGzlcYJQDRsoCZOJzTI
4KcH0fs+NKib3zHP6d8lFlInJpFhGpHnDE59tVrFcpv1mg0g629qRMtSpuUGYBGPu3Iq1leh6dzN
x6Uc9rpnrh2xNabnuWqV9bHmxfpa0QbRxAxC8q9AFtrZikZaXEPTna4zKRXhhlIGHyMWYJxw0nCB
8SnzgBG1aInmJOtdXjeMDaiTNA+r2aIDkGLCpqQSYXxmkyuPumtCCpUnk9GSwdE+xY5YVh+jGsM7
Z7JcbEt2vWhp7HmXZ0db4bHcMLexW7ZcsrApQurr57XJJ7kN2TH6WyzyCNGDJ1UaM7us75g6Y+LA
DGq/tUM9vXYgml+dKilv2JEJcnV2kFK1XPTviz+Gxc7ORYldZqievFCujN2cyV3iArGy4J0E8iXK
JyP9xnJld1uyQ9nblIgas1HY+ycc7sy8FASfV1GM6l5N6/o0pCUvSUiDFKKGdExMRPwWCytV42a7
rhdDGcGPtJ+6BEMRk0GOW+cimx0MbTLBoanycAwJ7wSOs094kd9XXZK3sePwZqzJSxN+ti1CY01a
9XnssHV6GqaRY0DIhvrGDJe62YnW4xDX2NVwZRFNa3mwCzzI/68L/l0XvLC1/50u2P34j5cf/deP
PyqDl5/5uzJoXBrkoIyQGAIRA5Pc4aT/j0J4y/0bbBxIK6QJLpN2fugfI3bh/w0YCjN2CiMEsP5L
58p/S4PO3wJUr4tRH/AxQBjxf5EGL2P8PwguPFZ/7zvnA7DCkgP/k/yR1lirXFbgaDYN94jpmv+Z
qNB7d7vWOelytb91y5JyfO5ta9tlkghrSCBh16RkUVpRnBAlPElZfOthAqmUFdWVWd163eB8gLqy
zsRVa0b3aPcMzFaLMS470uCNskfjlpHblG/Kpa1fw2QarwwMIXNb+TTU0f166EVovI6yDdq4aBcC
w477WZiO8QGFzE6iTkxbkE4r7ugV6HillyMK4bQpPSt//sNF/R90KevyPfxTmLooi+TbAja9pIQA
ndiXTMgfNVRYebJs7J/kCK1n28SApyo5T3t37JPYSau6jxpRZ4cUpgbKuzd+d5cwvKgfPuZ8I03n
RyOnBjYqfEu/mNSocTzXcx8XRnaN0tZV6LGmZj/a97wsxTjm26Z01r8g7fyPfwfoViIeWDRgtni/
/x22hi3mTu1Pedl/Epv9kdnlsq+6grJbCDIsUu1X380OfvjU3qc68x5CAj0ISYoXid8VcTKk4jOp
En1K3IHobm1eEWq1jkGa9eey0c6d3WQFs+g2/wv+/OWz/ekaoCkHISUfF9zfn1HcPaXNlKKlP5s6
qa8aM3CugpT2gGXQ1tXlvfD3Je1/1UD/5D65XPOQ6kfCMDwYrgUC/PfvaiXkvYSW/2O0KwQR95k4
sNi6XTEchrapzsk0IX2Rt4mZM3Pvz/VfSL72vzycfICLNnnp48MLjJvmt5uuxmmApt3+yNfKhNle
uBB2UWnkV5s01s+1SiQgVKWPnjG4+VZygP6sHYsww5q7y8ckZKa3+BCCq2q2buHoskUY10p+04mu
oEosPl5cc+gs/HBGftaB5TXbVvjGS5sbWyZRpUtj+5ANUdrbD2toGOOhrvr0laaB9MFIsHBGYxV0
fwEv+EWE+O06Yxb95Ui6IKEgC/3pz3bsqU2zbPhu617LCBDdcloMf3rrZ0lhxEouYdfaufkzM5ky
4giYnctakKibKqg8xA4yymwIFV9ZObXLzTg09HeT0BlfPZzNN5nnrCvV68G9Fyj3ZUYFuuFf9TFF
UA5172N7bLqsv8bknj+x57pHefCP/349+Zdbmeon7mCfhxAUoPOLEviH5YSHo0117352EgXMTbAw
VoQdIpEKDL8FKsG//3W/wKW/f6WgZOH9sIDBbsYh9PudJGk8s+xFfo5DOL+R4HG3lLeUm6Ya6uJI
2MH6sPEzH7SxnrMhwVlbJurB0hfXtYXXGjt1qq/ITxj1xg8b76BEU6ab3nFI4OP6PxpmIO0YpXsY
yRYRMFkXS93D0NBPuh4NM5L5NKFFuOYtxp0tIa6LpNP6dk94e7BIQtjaZmTfn0Ismz95/AU2Hs3O
sLgEn//9t/H7cIPnGisZyi20NvKYFKVchhB/+PJrJwe9VK/fJ1Ag5BV7E5mPKepc9NkZaS1SvF7+
4lde5Pw/ff9kUzn28R4BIfznytAMc9DgdvN3pDQi5CXxa6sCW+GWSfhXq9a/LBoXqxwMNxYushcY
9X7/63hX14bVq+9LqN+8vsXa0Q2qehdNEhdryFnGS6f1UDKA5IJgOf9GKqm8Xhxvmv/io5CP/fNf
/euOM138g7w9/9wzWYZUGmRW+Mmow3wvl5Wt8hg6/Z1V9FgiZt0hnOIe9p+LZMJpbzgpEjAMUmiX
lLs31F/dGnWB/WUxwuSR9NLHMOul34Y6Z+kZsu57I5qe/M/ayGbLtuXCisLPzO+q/f4vLuEvkNnv
1xAeM88rxkeGfrDIfv9izXwNgGR7H1VptSn9iLP3Zap+jXse8lu9DNirmSJcbGqkibcdz80PaCFh
pEhZBBs/5dAviV2FF0f/dLO287AVnEWDjctf8cHUn7ElQg+yG94r9hCr9chZWd2U6eK8rbOtX2Sb
WLeswtqKCnEoE5nfE5TABuIvgeaE1QYFeTj8JUgNSYuHisPGe1mNvdjil3s2u8E9e262nhkkjlei
8mvOOLqYmQW5BU6uVDjFvaAKDhAovRBHPGmG/Iuv0frX+5PyFk48Dt+C43Nn/P412npQE4aOj97K
zHcHB3ETC5KiCs24ZrqnGkKEGxHO9RkZez76uN9jRkSE/3GkF5TPW8WD0q3cXDRaSoU6jZXQslKM
00nzc7BztTH7mtK8cCbiERmDau9/rR//n73/z8sW538/60Qtl+aj+fjjSefyE/+wEod/44gTXAq5
cAyzyv7TShxeTMamC94RWxhFCf/0QBicdED5WGBhWY4hpF32OP846Rj0csMwMlmuLUCu/9fybUGY
/vf1yCPETtGhgxnisq3jXfj7rTcFQ2r2A6cRt19nDTm1V+WnkZV+GTmVmEyK4pmbbfyEltRbYzHb
y5TUVcF4N3VFnm9caSxi04JVqTYpX4J5TWAAbRFlI012mnS1S3rVqsYr7rwyPJksvEGE5qeGZ3/m
wHfEEpy+5qOY1cFblyG5BvVefSCUyjrGMwcBsDZ08GHbdU1KIxzvkjlwPnwshFveyOVbjkq+8yYv
Q/PMyndHN6QZ3aT+5KzBS3dmNWFJL24I2OZvycwQ1hfgSlyc9a9G47LYq6rZOnKs7vqKnasvxMAZ
aibD5SyYJfCIZXckLpOcOGZINmrxgKNw1cqOCczC/nE0nCdr7uRtT0FNvalkm94zmAzOePDcPYyP
+cZvWlTOtcDkihBCGiXT9g0ZNaXjQF5WTaneQysVMYH9gQ1XL+4U48Y28qHF7FpnbRi0FMQNgZ/N
e4KSNYQomYiT6Y6DjjqvDW6Vn+SfomGPl/jVk9s12bHJ5vQpTLsOxIsM0oPtTcF2IXXynGuTn+sp
72Ginfzsg+69pngghtYzYZ8oxhNoJyeeFoR3Owvdo0HobE/GvHz27GlnTO0may9LlL2mBDONytiA
pXZ3LfDx8wAlfs8FMzYrI/bncpDiNkvEdd6WzwyzeE8tQR9uLKjVBIL65Ew8zcGoiEvvq9eMuw1Q
EAdhX6g/hqqyaw8ANtkt3t2xX/hVlPHZyNYIr7tVSs+nX3SVmQmGE7U4hI9j0htgRizjMfR0FoeK
LCILebntGq/d44RfyWXQiT0upntKKmvA46eXHVHiLcmPkN+nbryUGO1oo/rOZbFP/U4clY0NOtD2
NW9YAxt6uFyF0rtxZWOfzYwEW1EtRpyp3toPlYWOZk3dU1MwfE5At3xhp/MgdamxPjJf13umNvmW
SZl8YTJuPvDG7nDeBdl3hbF2o1bQRRgE3c3QmMWN9AQ3oGGRMJ/zu9wO1FER/4ozY5Wnhq3rrq8R
Osu6I2eE549odmES8WcwXlgMBGVpdVwE5rGM7zxUYncZt17PaDkjP/nkuIF4ABtv7YsilXsrX54t
5MnIYeEgUNhmtD0FzWmsXXFeySBvGkt8m2ynOA61nT4kRTgtUerQNd92XrmZqm6+DZo52+L0Lehr
p+qqCs39upr1LZMWKjbQK69RPsNbBR7spjFwWJN0Vec1N0lLdsxxv9rUsWOC1tNRyTk/yzzzd8JX
b4Kp37aVZcDxe2muC8GR17e9l5Tz4nxO0xDc0RQWQ7CbufSnFL94HoVy6Y5L6jyR0mOAHWYkkQkb
zW/D2ibRmi/bepFc8gz06Ldgtqo4KfixATMw9848xO2a8mzNoiTk7d4G2cz2ogSq3fQXTTolBRAZ
fV8ck96TVCun1SuYIfskJ+Gcy9koY6FK+9SKZGv6/Zely89cdP6dXMhj1YabMwlfIDKppsUrWhfr
su9DFscQemN9MKg5ShsMv8Y0fiqcm/rygLkDfiTY6QG5uyZzNip1xSEkTPBROksaVwPkAlk43nWi
NYaYAstzxh8oxYOvQr+LSGASM9qW2hdXq5uy3li2clSU1ly6+5nRU8ABrEojexItFQnVzm7HayYe
B4wT3YHY35GI4a2xjlXE1Ks4kHwUe0Guq8yXF2KuJwliz+N3XJm5phPZ/3QuaTIHpdd3dsVgWjHx
4YNZZTds0pNYt9XjYA/zxTYft5XcmLKK+H/3Spg7KqT55/ZQeXMU+Mt3J380E1a2wH2Xq2COZ+5E
r/ettq4Dq981xQq2od7aWJvbIjh32Edrpzrr2j4nc7tvYc0ka79f8cwvBfA91dwEvRX5tFt0OtzW
KZJest6S99tSYxiHYcaCoTHrULQj2EMR5eo6iC7qBLhFEuEjdgbE7sEuZpYD61Dy6iFodzXhGjMc
DLUGUxnIDE8saeGlcE7DgPMYZaAVXZw1TTmTpx69hfbCyY6SkWGSVWf3coJioIPmVtr2FTnvx5JK
t77qYZkW/UbWpsVQrnJuqsrNvgyLo/yJ7bS4Fz2v18woqcUOEu9ZWmkfbktRPvu+nwH1YGhXoNAC
KPGWIdYsn7t+YvruhhUwMVxnMZNVd+sO4U+rkfVe16EZr424IqvyvSM6RB/zBP8hIzmriZUew3n6
TOZiIO9gAqodcUyXOCJuvbltNpKTLZJ7e5qDsGGTOoxbmDLEhgvnxEJIaAWGFEQwYPgmcVKGvYe0
C29bn9H5OIzZpmQoB4QlBcSf+HILdodnd9Bfydpei5xtcVCOn2tj80SEt7W9WodkCvtd6rSPrpkQ
5a1VzHblYyi8FLohOoqLmzkOGbawau5I5TG1NW7EbK5YTBgpF9V0r3kThm5jx3PD8lHN6SsWG4iB
2j+NizqlibrH3HIlySishq4OwYgKG/Rm/TrVv4w6ejoMyKSMJhf/YwJ8fKqwRu2TgTlQFIZzvrMv
ueRpGMV75hS8ylm2FVaZcYvpi82PBtlAaNS68uq63royL9+y0TTeJ3+95t3BLGUkixklbej8yPlI
XmNax0GOzZZVb4obkHckq51vibaCbWqO6HUTHOVo9KtmP2XBu5hTNzb85HGqQk5RBesdOTYHdImG
99L2yN8Tpog7zyKUBVpkV9i8ivJufU0o+4lB49yW6xp12gW6tCpWPSQMrv2VntbiVKme+b/xLvJ8
F5hyjLNA7bIZ7l2h7Ht3ra2burCvCGoAzrOEsaeKlJXCMn6qbnKu03XCmF8+jG7YsS/BUC+6M/my
nTEiMGZh+RP1G01kNTw4hcyO0nzdFzpsD6XGoZexMY1CvXhs45gJDdJcnlV+GYVWbL26BbPAIOz3
QNQ/3aSA+FYXwWHpurPnd2E81fLVK3I3TjUmfihSmgRd3e+8rqR+QzvEVHdB1nfXXTJXp7WaBX0D
0xMxA02Ywvmg6xEUpFTrsSTpufG1jA0tHjIV3BakEojASrFc9Zmv7pRPQKgcMoG7foA1lBjevgzK
9iu1yObHwoT/IMwhJJXXJ+mHqxpkoqACxpCntbJhKS5X7TwP9y3fWET2Ax0UW+SLBYYJht9kb4rV
or/H0PzzOMnVOHDuri86vEPOQrnMZEdQpNuca4p3SurFPFVk12NJtgkMZyY5DRdNa9+DmKi+OUbK
L7TW4BZ/f39N7AkT0jQnN6k3r3dDV+HvqDn5TzHRtOZaAVH4Zs6wEsnxiWPpU6pXVLM+EkzmRrsM
stkLBFcGLjT4KnCIrn2jtPd10MkdW23/NPvFW1EPmjG6WMVeaUeclUidN7VItjgEE2jUwRU65zVG
lSy/WzOmDCAVPmcw4oeymOfmLh0GswMG3Qf6RcwQRPfMx30WbcObTmvfq3lvwt2/6VEJzqMQBlwQ
MS+mTmPVNr7CfdKu4mum6vmA5yWbr8VA+BNXV/CQOHk9HUIseTXwpJl8ZHBJMbpDIz40qbcXmuRX
HRvwZ686nE1kdhw9kOLG9tN/2UbpedFUGlz8RVhZtQWmVNgnc6xz77rFht+cWat7Y88yzgDdyOGX
YEqB4AMY0xnASOqBkWpkLmYy7HvPKcydhSPWJcXsyfAV1mygHqqs55Jkcz8bD7MqYDuRM6VE7hLE
y0cedo/B1Zwqwz+tY95Zb+WMhfPQeWgfce8meARH5Khv89wFKkIsyfsNAM80O/q8dqw77awDiyu1
7fBXwfniJ5CrRxXv6omg44FNCaInuHQ+HTOpn6Rl9Gj1HivNo9Q1qAWOlrymfemV0xU1PEh1ob+U
Esed6vUHpt0GTTgZnfw+q8OaDFNmuO0RN0rQH3RewWlcdD6fSl2CL58SNtg2TuaWxki60XrcY+AA
BmTaxuDoglf0x9Lo9EjKs/yswD5skJj0fcLw4EgwyrvL6oCw/bjmO66PERe+CuJEe+RmjJaWhICw
1B2Ke/WUp8Gm8rOY2/IYuAZBzWz1osIg3UR69Bmy6K1d651VCu9IZYR/kDB97EK1t7w2uggBmVKH
rH8rGB5svVHKbVtz95ThuPOVwAqZ5wND7ja8KSddv7Vt8JEoFRwcT780M7jRmoThZnRaQbZRZo+J
6T1WuDmjvsMRMGbttk4GJGx5CikXi4txugOQt5m6TuzsyjiLsk/4uPaTskRcYAmLhKpeJq/rdguG
oi1WQhGbrXO/tPY7Oc4T54IkZjCFJ7Br91Y5/Bhabzu3ywv9ETfTUrwm4+Lg7RuxQKGlvXCp3weZ
3ZGj44BnyI+qvWuH8ug2w3cquA5Y+K7WtXYP+ADfPVz1wRzGNbIwbp5Ye5MgTyePhSTAWGTGi9WY
D1KZu0yLW+KWuHzr5pSE0w8z7DCvpmF7YxnqERQCGAyzvkud6aFc5bWQ1hwrkLDx2unrOVH0JVt3
A33dUWsOP0MLKUSWpzKZlyuCluxCNdv3lnyrgT86lfoet8kbBcHfOI9PB7tMiEXZS+x7nIl4DMH2
7y8vwSY/1PJngVHR85K7KuBVZttbwG87Fl9NY6n3DVHxnI0VGaxQb4DgODsjKfYrBwxw558ka9mT
L0cmsO8LDrBGT/n7kqk5Tqb8uKzJexUU3wEdW2dhNt9QPI4QGygGqIdNvaRYptv6ZU4tczs6ej+a
/oeRZNWGsFWGJzifdtoEiLvYLWATWiqxYvudo2ESWOvH4HA75k3B59Zgg5rROY4zVg55yWQxWd60
io8MUhWgavMOB5tQKUfVKAiqrz43du2QmZHNgh5bojiTtMSlbMA1EBRqgaCiGVtocopkqv3iuSnd
e4Kde0n1zn0Osir2A75lcNZ+mB8tdrcBXtKVf192jr8PhuqxM9RhwKza+c0e7tEj+cIbc05vinJ+
YSKWPFdU21f0OfvWemOHgJtNjRUqOGXaPLb0+wCPPfird+h7WV2wGdHsV1S7qGZvWtNZD8mhT5ZT
MA6c5svnyjJjL6i2wkmPTdg8WgFW5GSqTqLPN0I7+VVoitPQib0JzsFWxnPSjg2I0/zH7ChnC7fO
3pvOcEqWZpta4YO9JOqQLTzgvOdl5EOIkDTaRDz4cbX0dwFs1VvtyVuUkyMizVuh8q+EjeHKK3oT
4J+7yW1nvDInja+lBo2dLfY57KzmgAt202esGIVuBJ4sOjtJA4R30Gy6SBdEeztTeVvOUS/zTIky
GS04vNNcQmod6ntAFRYCQXfOe16/PSlzrHvVLRCsR/xx26AwosJT10GePLnMQtcpDB/GFF9mY+A6
XDrkZ+pWZzvc14yqfHSd09o5J0GZpQtTxCkH44CkY0ZtZWHqdx+HlfvW6WLebelGGvK8ysDZAVSr
9wgd97CnT8hZnLvRJA8r/J05MeBh6IPb1M1emv7OmvDoD637SYfumzLCk192WxQmHpQc4JBTNjc2
wFl6RI4yZbkqMd6mnn/yL5SUOmRT0x2LINymQXVgKmNcG/0NQ6KrepIl9jrOdBcWkiOCTRmGceMk
X00uI5OYEYl/RhXZsCnoLX3p047UQ/qqWps7Vu0Vr+yWM6PvOnes1/iCe+yaxcYf2MfXvk0DuFs+
JEm4q7BSLsND1flHvL3PdH1s9Fo/WHzhTtgfAQccqoY9umBLahHR9eH3m1jIIp+sPLgs1+Fsvk7k
1rmjplJ+BNm6TZf0qZ84iue4+HYiNQDqGHCQlAm0u7V+NDUUALH+BCQWgy7MiRR7Fc90cvkFFxbl
rJ9yX19jCgUHJdlBV94DYfU+CopgqxooRYyOZZT78kvLBhzY9A2C4DUVJruBKhOvWl/hErwLCmnc
BEBX33lIMU0L+Gq6o5Nn27jDeWnk9cSewx+hQLTOy7ziL8cD/lrU5a0WfeyM6txI5wZLqH/t1qwd
boKI0ZdeE/lJuvUW933pndvS7W+aBRIFU1+cwWY1xP0gjmwkXsh970z6VXAmvKOgHWev3idjXkVl
ktrHJCEhDosglh7irmVwJJxHLMlJuxnqFB4X/5nIK+frYh19okD5I+6dd6jY4Qai+o7JzYLvDrhF
abungcHVToCqAKFYf1TUe+JvpiJzHsfgSOM8Yqpw3p2ZDaXs0mlXOYjaTc5RcNH40HFi87VkDe2t
Zc5kGkU+Dyd/P3nqwH7wvVQGgZKs3wJgSzZsSbtYq/C+LqrnJhnD6Q0IAFPLE4kOSGnQJCH5AWWs
8zbBiqR8WnaCQ1CnRmU+1iqrK+hJAa2NoxH7eQ9MaLyAtHZrUFvdxuqgT+3IyyQPKiPjvsuJnrRn
pwC0tKdY1nlea2KeXA8coltn8sRT3VVZTYwpkxlHuLZ779mrVxQSKPIOkM+SrxaSuN6V5eD+hMrq
P7Srnh6kGZS4/kKYiNHM7smPVAA/LUorZ0TT7IwVmnXad++TnYoy7vrFaDlJBQ1vunoqb2CqGw8S
uOibuwIUi/uqJSdnLdnyFmIG4ZytCDbtSqzPK2hR1gmspUH+bMGCKPH+KRtmiT35XkwmYU0O5X+x
dybNcSNnGv4rjrmjA/tymEsBVcWlSHHfLghRJAEktkQisf76eaC2e7oVY0/47j4oHC23WKpCZX7L
+z5vh3npEM0CHyMKRE91xyZfg/5cRK1v7fjYnXk/lP3ACL8JjeOMWuvNFq6+nUK1frPmMsvjxqLm
jf+zZvtdUrgBqP/5mu2Y/7Jj2/7vf/cZIwtkRIMheNuoRxB7/xATOr9B8wytKCTOl0WbuSn9/qEm
tH6zAtbvJv/41Cebx7Fv4ZTCDfoN5zHYH8tCTsjsIPL+LTXhT9vin3fkRBaj1+VPQ5fIru3XSGHc
myPjvu85pxD7K2litmKLa8fCcgrjUdECnXCnmIgt8lmmcdObQGqWqGMUvCytPK9zh+RE3QViiZU0
nVe7NISAeFC73YW1Kuz6gtUL0BHaLZ1oxLDOTVp33njRg/xnJlmLgS+WowtB4AV9cHlaiLrejCpl
OV4yF6qwZfiDToq8JUZ+iCR/mtMIYZ5XaCTHCyfzGOfxb/SDwT7zNs99Rye9Nj9tGoTsZCxMr2Lc
FdQB0ay751I4GLBcpFz6EmqJLM9WIXvvOyDMxbxeu9WWZ2E00oP5cCnpCy1CYGKBCJvryGS4FwkW
VOetQLF/BgRglglXHeQQMYyhgWG79I5crdWI9Ea5Rzgs47AP1w3n1lUY/c9QkzfZ3qsqlFzSGriv
7Wz0T3MxOT0ncup9IjAwLj2v8e2dAZfFR88uumkXmKv3CMySddTK1O2i9TsR7ULmwe2ZB9jQ3I9D
3r2tflF/NwWdXxyGnX/MUiPifs2W+i5ap1XtCiAlqAPxYj06whKfblYTx220sriSZlgjoJID+8MV
99CuMJlInOY1I6Yga5b0c2AwZOCJ9I1HI9VMX4oqZKAaTSbyfYFMxjvmLWzl2IxSdWQzR85vk0Zp
t/e1q99dAYYtlq0I7k1LzBTahZ2Snsbh5sdYXMcN9AxQ7GxcosDeOXWoEwSvDSiZzFXvLHRYiK18
LhrAn1G+LgBW3iQsBWwl+GiBuxT40UZjnkEQmsjSdnWmIBM3YBMPjWFN5wyBpyVxGs8dkqJsjG/Y
CFcjxphAX2DxZF1OZVbYjPbzIj+nrAdV7Y/sTLeOmXcPjLVh0zq2ZFP4ui8xrmFoK+IsHPIbzBri
3RmLoj+HaB18gmF313jxbP0ON7R5UY4/9HsjMvI6mVjLlfs576ZL2a/tex20wtnrpgDyWoQiQM/v
FZ8AR/xrJghZxXixnmVs1+68wjoJFYhpldUfhg6I0YJpSA9YVDWgJ2gnAekKbjlvMlsiG9Cma3BX
rbaeKy+orlvXITNSszpqmKM37MTZjZb3UvXeiAvBb+XRGdJLf/T6d+R9JX4TsLUvJBBPPiW+v0Df
FrJgk6WV82WavcDEaeYB0U0rcq0d4R9wNkqGKwCyTCJEimhkkFNEaGh3/VKlKoaap+md0x6HoOUP
2ZcyS6NimmnjoxnWmg+0MPvuBFJyNY+ZA6jxfCrKFCUvuho+kozRaRKVdsTXTY3qfm05Q3chrlqQ
JMw/Czg/vt7K+nVLfoiKj4oEuRoLMDLDg9IyrOJSudNedXCTwPWmxgUOguYrzQoypwz42h9pAP35
ntXe9BUExfSVd2Yf7EgDIh4O0Dxr96EJrRcKruDFG6axjVVphU8KM7e3n0zUWi408hufPB+UkJMl
vopc2MUBYXX0ffF1kzOnaoin3qgFVwRxZ5/suOR8l0qb98XnkawI6fHqi7rD275nJWjQlvGxnNuY
CWm/lFzI5vUi4201PONWhna0PGW1G74olHtjso7Kh7EJEpYVf+rT9QRY4WKSa/LiWEXzXJ81NYTQ
O+0g3HytiCDpLkLHDM45NVIiVtpg9GOvbZ1w19LhPeNvD6trJ6Bpx3qdhl+0LPzlmkF7OHX16lxZ
JaDSY1gW0btlT2FzyPx8wbujJvXNkmBhdioSzSHNydnd8fowpbpOzpnW8MMIAG4h2iwLrPhwpQam
RVl7RufQvJgRDfMCr4HMgfmMmZsklnkO/AevndM2HnWXfStGMg9iZ07VXWNUCwRJ1XnrXnRGW8fU
nO6tFASD7MYCuX6cazo61s19EyQFfAV8rk0FCgPqZQ0RrlH6QYQBDuLQ70sGEgx1r/HOo93gc29P
A4pUdtu67j64DIImKSwvq3m3BIxEL1NlH9scNOvBs1w22tLnUNtpvJRkVS8q95PIaFO+0RhZsNxa
vQhebEztnJKBa+gr3FNTfp7xfLJklqx446llHxGDUKIb6uk8npjF23I/sKQrLyd3GZ8De3bYY4xm
FR5Ky8LRVplS/MD7nuFoI78lk6cxnXvraS5rYcczmyCCtyB1r7cSArHJ+ITLG3/4qJ9XQVbukfSj
lYQdgAzGvAuMCXM5buTxlIEgA9TrZKQR1TndXcUm6BY82/I1h0Qox25ed34KRLmr39Dg2GcWM4nh
urEMq3zB7Cuch8oy1pKnwoSD1HjzsOzbDDACcE8PeYkHJ8Cfxa3PzN3dhZM39AnftVP93JDNAcmt
sYaHPsB5tXN4JIqT4syl0a06+LKpDtNo11rgwYEe8dJxuq45bzb7EFh91GvnYS9S9he4KZ/x2lfv
PZ5sFrrGW8CA9UZpFRATICp1n+YE3J4MaXHksX5oXiQ/aYUAN2Y4SRLEzMP0Jex1eY2czvugNWvZ
X3Wuf8rwmJkbAbRo+KEq/U/VrYvfq+5NDvbPq+7ks25/qO+6+PG3u085vFf8j/brbzr//FsMl6r9
s+ht+5N+L8gd6zfH9KgLHduyQ9TEfxTklr3V6lAyPSdAS4uU/Y96HNsPGTTI4WAz+RbUIATKf6/H
DaBAmzfDiXyK+d9r9X+D/EO7T6/wJ+UxoZk+scD89O0f5NU/kxL/JHambxwNYzPVFnz1oGoRZUCe
xFAssv1qzR72eb/Iqtm1Tg2pdcEXh+5A2far9A2OScsnLQ5LDwKTHUalMk1QfOTno45wDbKUqFSS
1utaHFG3BTcEnXbf/WHI7rnSDHPvcHIH+yklyI+JS4W8SKUgbnajI81zz4MXFmNZ7xDoWHnrx2sL
MCkBpVCcXDJfu90YDYxOB6gZz4bbcLArAmMe+yBrkcQ4poRsnlLFxQ6obOMAHUYhh5pGzYWPDm+F
yrD6P/I8nV9503V42ZZ+CTStaauPVAWlPoxtm18NJjB61CZ+xaWykljXOgIXulr8tYpViIeA/RSd
ym5SXYqmq2h+eK63DmejFxZAdIsWgYPZYxuEn5ga6JiLgTyG3mjeBnddtmGEZR9NbaOrnRfZHNSM
6Zs9gZ7uDXZOy47bE6lSE0zdc+dESu4bLTqKx970+FU7lPc6xfYa0yktC2KOlWvc1rME3jAxCZka
wj5IZhDsYsO1QNKzGftJRFD8nKAa3a8Fn9S32ibkg3QRN7ubK2N1GStH8iswQgT6NRTr+byTK+xF
Ayr6eoiWLmvglmxebtd12xn4hfLsQ9FzD+4bWwz3wAZNCntsFQ9SlN4bIzTspaLU4ZM3Ajc52lSg
Ty3Lmx8lDSrh6AHUVXa84tNR2fg0OvPCdak2KH4I5fsWmZ37EQywYTaYusmomvwsBmDeaOkEicgi
9uBOFXZMZkysK0fL8m9xLHQMlcC/Gel5TWwaYg7yywp9VTJ8tcgl4FBlbcnkZT+moXnwa1M6KDzY
4UNfXK5NkJRrerRQEQLIUjJbQPdrcaGcDPMBzRkkk6sQ+CveSQL+GtSiEGSQmuHh2I3BtGGm0gam
+W3K2InihTGsMk8dluefpPbaS68VbM90P5ouv4bIs4qnRpFwc6hGr5zOcayVrrnDBrp4b4vt8vdE
KG8Ve5zfjrhcYdOOJ/qHdEVxFbXmQdqdMfCK4V3siQpqg7hD9NZeyNAgqUWM5GTF6KeCHnFWVZpX
RkPP8OI0LuTV1Wlop1J/cKHUqXCdErrOynwc2Suv8djYefpW2VFRPw2db0/XrON9eTnQiXsvTVtE
1WXDCH2l2Rw6Gb2vmZDirtqYj4eZ3YB7Z9bkHsRE+qXd0aRxmq6lHILxUlICd8DLhyDiDcNPxEkw
sK7HCb5M5r3bAWkkBEZs6ToiVd8EHyI/xgoGdO2pdrzXihi5bD/UnYXOpy98/E61zBPTWeFKZlVB
1SfExC4PcfEEHl4hqswM4jzJtlvC0+L30CQD7ZlxPVWWPrdwc3+6Iz7+qyko0QcCsXVdyvh2Nr6B
jAgpcThm9EGluTN8p8Vd71OBmSPm3BVFMlfMHFizwTTc+2NX93dmwzY3rtrQvQ2mNiwPEGDHW3+2
7YrPPedQImdsEvx1PJiAqT+RukDCxsFOR77NjK9xRhQOHylg7YnJdOoZ9j33k6jviYks7ooSTSTE
kzUDSmuGjYrVmI0WERbemh5M2/Juy37pf6xFOLyQyyV/FIEwWcR58/RekqEK9ltPChG0Fuz08Y87
24pg7mvBfo+gmAT7g0Ix4xe8kkxXgbFHKFX1t1FTKLmDm1wimRganWIKxNoQG4M50cunFmxjt+mW
bzwDvXskyBDaY9m59RUekIU1qM9YMW5gOTaEalbtNx16UVk64Hii5cuWeV0eAUewyoCWPIcxio+6
OvQk8crjSP15UUqxUYGi1E2vy0YjzrWZf+xnn4Z/F7EEvqlKpvm7ppqdAnGp4ZhxhvXmRXej81oF
i83v+ZZ8dX3h004tDdiX1q/6jqFsLk8eilWqN6v2Zz5Au3FxMa15lFR8nZ+sLqKYtMAeIYK2i+m1
yRg5GNpXPXQqYS1XlszKa9gy6deWnxpgBsnWhzbToIo6iwfvzHdGbKJpmLOY8ayhBq4aNMwMZgQU
O8WdQ/hnYM1B7Fp0IjsgK4SwdHCndwFrm2yT8VSQjoQuloOLgJGHo4l4lOCaYdbPU1mNqMSdqtqP
dbigGaiW167noN7nYLoqojlaeFyFa5gZHVma+5skWhJz7MyMvPJ8CB5nJx/oH5YA6YkDeDgH/mU7
Z63RR1zPSG62PMgtNzkXi+ZXozVhUJoaeYeIGhZGdtH7sUbG45+VEzLxpJDm2CT1ymgdxE/P4hg7
fXCccUoFiRYyfLDbks9vmJborsKOCH5bFOK94mbGWUl2TE+869re9LaVpvHCJPFxlCvdYzlV/Tee
CfNNdF5PIS/JT9n1vBvvVDSecZgCPb9WwJff8YMhV5g2zg1L4A511dA4xgOg3fyFdO3oo7LLaROc
+iXNLaIJsh26pUVoi72VazMPz4WveD0lYS7eyVTbbg10LVvAwPQJRYoIROC5J7oVAkBkN/u6QE9z
j/iPHE2zsfIV7ZFUOe1lRzg7ajTaOlVbxieGA789SD0J95BpQ56vIKGQh7tW5sfhZEUvYyTab8Nc
emD3SrAeMYN59c3OKvgAguu62NuzwCkQpJ0+ztJpi3iGJQKVA51utLcZ4ZgxUSr9nSJnuUOk3A7E
+BoWuuthZOq/d+WmUycdJxzjph1EiY5LUqeUhNikB4I6QG7BkJdnAIco0ABsLCuxUSv5zWthLK+0
3PV49MZx/XJU4PAw9EU4I9+bMOr20ELm7dlbT75y5Ic3F8ZzmdrZA0s71AuhnqJ3hrC0w5yRy2dN
eMKQkFPSvaYkINaHaTWckyKQd0RK7yp3x78szsa5X787agi9nV0ZLgswIqR5Rok1aChpTfk0WIC5
kFv1wXUFO5rMqpnDhJws2r5djnj50pk7be+7okuxFoyg2ojK0AC/1+JjymqJvqbo63uyyru3aJzF
R6bnqEzMMahH3GtO8dZNGcQ+dEHNI0qh5bOVi7wRU4H6JFzN6EEFUYkmehq+U76mfH7WpH5wK6tb
hOOYv0fctgjplRRPhVdYXzbZMvdR261nE8hZXnFn2G+jadR3g4HTbWe1FRP1Jad5cXsofLzRWfTe
VWP2vAQVPK0B3wcbvb55lyi8iN0pl+ikHZ/6Ks1JQWLwq8LXmiflag4GC3BILoBbCGfSGFCgcSHa
NTGwbPDx8DQFS814PhNzl0AbnnAh1IF897uO2K+lRFCNYnyQD5kxT2fob+YSEMUc3uALtVF52mpA
ms8E835piH0jPWmF4cSRz+QzLKdnzjTmq9lcqYVzOWgzlI1OwEbS6Ueodejr1V5uT4tdjiF6DL+o
iAeu0XOwMlOsZPH06k9p9wqFnugBFU6Eq++nvGtBodnaeE7nevrBAsJ8EJwYkvHMFmpTUOQ/Lij5
YBStgsymiNwyAsJTFPBZ1RK5Am/NSHG6z/6y9zwNfamUwPp3aWqq9kx6qxvt7GkhRxv4TAllm1Dg
6EwLOEFQK3Hr7NaAejrGWelz1rfu5ptf3LDeUR8bD2mfkvhl/cwaUU761LHvJQicOssgKKsB6Uc6
GzvjTHdA8+YqbYA+R6vvEc1EgjbondF/9uFjsejwRpYe4c/wsBFrk70rQ+Zvu7EW7ec8j360Tyfq
3cQOlUvJukTcLKQWi+9Q2RrW0M7M5SP1aL7NBvtTBM6yJ+UF/TCcwzQg+kua/NA9qgnnhc9Z3jCO
815VaDhZPAxqujaMCFyStgfU5Gukw712w/wpr7MuPATYJ1Yg9/CTmW9qRtcNOKTPlQwql5dkmajP
+05nB74uwxmy3sHbp4DBYbU3EChYZJgMoXH+47AP541KBNucYHmWuSzHq67y84M7T/WSwLuisext
ABYxusJt52LWKo9bD6UgK+0mMPATcdYceq8SrEhAsvHR5BkE8MqDlnIkexJlFYao8CAEAV47z9cz
XQe5leUudI0OkKZN5Mm14ekeCDQo7qsAIqV9IILKauNuNtIW9BxHGfLShWD0apytgvgZ4jTiYLSq
fl/66SZKqfwCxZrDCCtxjIyWNJhWqM+t03JNsafVyH9bfxQw/0pmpnPbWjIZndpvznWINQVaU0mL
IMaFC50lTkUtvqbRkDCLb/BRO+RDHilm+gc2/G15AUwvxNxVSWSUbmkRVVhJySk7Zp53Ha21EyZE
MaGSrCltj70aBBonHyP31bC0y0w0echfrUT/8iGUIce4I51nw2vbMj1Iuo0qho7VLyjJID6dVa4e
HzuCZI0jgQFEXLdRb9sXGD6j7NGMOm3uNw9st/OXqqKAzcnN2C2VhXWT70sesY1awi4JZkbrECm4
hsDoFVF77KAG5gfljwWwojEUlJ1OxfPLuJcQBJBZOLNoCZELjKgw3FgNIwz9kbTKkAAhcFPkwfVQ
vHsSt0j6ZM2Yn9tBngVnGRdze43MSYmzNWRPd4VDoyjOuP+LjO83Sbp7nI+LPpdmRTAacKzA3yTW
/K5GbZsfQqvgY7Y9o9c3lNkTmCUoQoz8nQBdoQRnWF9nGea22DSyqrueiX8i6amqVzhvHoT3M4nW
0trzAsv2UCqYC/sVqlsV68HTal/2xF0kGQ0iKvAJVTCCEDSc2H8j5yLnpZGuvbYkPjKKbKtrIyiQ
E85rh7oRdR30v8hb2FBlYOWLPehntgbuNDYNGjie/tt+tE1QLCAnvYNkWWQlRmSm7RHpahoMSdRQ
DGLg71R4GJ0Bl9I0twHpwxLB8DWg/6G+tDgjYFOBCSgeMC2QJaxZfEyv4E95HneFta7B3QizOT9F
TuUx/p7Kfj6MC0f8IkclkNXAWUH2A9X84EQF3MFBjsWmycFvw3U8YCw4dLS4ijadycmeB6qLWB3x
94/rBQzjafPf6bju2Eftq9nNQnJLfClwjvg6P0O3gKwe4qtEKV9hhiEEg1n53vdJeHovJWknIUJf
ZCSA6cKEmR+BwgtvcX0IkXDok3L6RXOjFgsoNXLUlv3aDZM8+k5NlxnCqWMaJVGjxTYrdyD+YgIr
5worXBIbMhdhFrqXRUwCgy/Pi7Ie+nMu+IEnzVNkfnUOm5W7gUF0x9nOXvIYlE5HBu1UDMgVrQIo
vrWOGTe3w1t5dKLZOYGVG5aEOajfxtLPCvIEbUfdCb8S37FSecZO9rIa8DsqSl/Vr0a9awdmDokv
MZiHfhPcoCisa4Q51fAWasCH69yP4dHmG4XQVa0QzRpecbtvG4+SEF2riVTSXe4Ly0zJb13F7JKk
UBEi6a+hfPDNFrpXPuE+3TF+bBbwNgalpiKjLoyL1grbvQvX5IbxACJqDzf9OaO3doqXFstKvACj
fQ3nGbeaQQbANVucejlgKMhfCkz1T9GIRQUvD09tnKLlf4NxWL4v1hY+2YmQuIiUbSdXxFiMbOFg
he1Km/eZ05IZItc5iy5ECAN2L1dVCwIg/CdvRORZ5W61fKoVi2KLqwQBYLdTQdt/8OU3VBIFqlsu
xrG3lmdV0B+cL4C9niDtjwVvvlJ0jaBXKUXLEZQI07CsHMQVX6ZGAXoeZz1dV7+HfhfYTSikWpPO
GTVSkwMN9Y26QCRrSMiSAuGWNaszDLAD4F1qnOyhTmdKixtlwSK87hHJjUaWDLVbygMOB6kPpj94
zGoNEJbynqgR0IIeAyV/j+WjnH4M4WpvCSCu12YqyRVmxaOXgtBFmTXMZvNg/QyGDJ3ZHxL0ZC6U
8ZB5kTywYDLZe/aYcpdq1+e2dI0DEEBGnfmYj8VhRAw7cANElX9WBU4KcP5nBCe94LiyNaWBy3cw
7jzv6DaWR36nIAYVv0AFquKu+pkC6ubo+/iw/Sy4a0pzmT/xPqRUqIoUc8JIpyLw2iODAZMWpu4y
j5uHBjnnuCjlRNQp/k7S7kzWKTm78cAccUC3FuRR5nR1ZgNznmy7hKVMFET3ngq1pG/a9svhoUxJ
5ZHsiFO6BNRzPoOxHfZELRb2QpHnvlBQ5/2Dl62hQKFrh/mHXRhTDpaQ2te/x0RD8Y1AtcCB7Oqo
wOBVuKP4lvFotHdcSKQy4sUSUiZck/iuYfEQNpctj2hYZ3EcQwfn7C4cgmuTbAsmYYHN9NJwwXUw
pPAT5DNkDfPB1VDYtwTi4Wcasc5nVDQTUWuf5pJ2n3ILLtY/M4yB45Fn7HRsr2kmfNBAE82iPEKl
JP84sprVOHfLgixfxdb/FEitrAsijGaklTIkRRk/J+s85DCkK4esFUERZuCKd9am6Il9Qy73/c9c
5ulnRjNRKBWaSd5valg8q1RFqMvqBGoAycX9YvV2LLGN9IyHzO4lsiQmPjCtEbOk0riXeRuheLck
6XoLE6Y1jpBHkpQyt/nNaPMnsUllkcmYKMO53U2IuadWg8oqvNm7aewWDgTj/zDbKTIu5x2W1eqj
xZv71K/RZCAPDZGyjgaxMpwrvYQYjZH8y2IKCmQXowqwZ+XNDAHsubcTthdZj9w2HH8gBoG4zLRM
Ugym2rL2YpnUS9s4MHLCarTvxLRJGC29WD9o07JDEVTlXYm3FFp7iD5m1X5H/JQQdTyg3BvhQiIo
Z5C+7VaskeiEBJ1tdph6neIJnkK68dmxOmIA5Rq8tTOavx0YEfU54pvUSWeO5e0CWjDb1EA8ZqO5
yjPMstNd2oBO3S+M2O9cGpQW+5HIPzUl4h3jEN6dUavpXkfLwDDQUKQOIk/ybowiI757IJeQU1fw
TUa3WQsyL1U4IORqChiFFVKF5xpoEz2GdNeriLhHNBDzSoFpSOzlbOAFXeOUM/pLYO2Y5b4oK8Yd
Janw3w0kngR7mrL+2vKBPkcnK5KUIVFCVqbyT0bqcX0Xqk7p0RlEc5UVS2Ps6joEd0A1vCQQB5j2
T8YyPSD/wgCPgzObWEPBJU1sixs3dsFFXc2RgYtLC1d80keBKKeJCE81GaHGnvxkLxFjiDRNNdKY
z200ksjRo6r48gBXkgSuG9Y1nvSYr7iOoE4WE3EA6PrNgDOlKl2RID/t3D3SIMo2xemXX6gBfppQ
mgFSS8zTBsEtNysBZyN69s6wHrKsGhGEi8LUh6gO+xR6BKQKkjkzKn12YU25TWhYB/mIlXEtK4PB
B02vf094vfkU6jRaD/Xq5LeOMjueIrEKQXRiU3yUHO6MQ+BcSOY4I+04YwzXvFBSdj+iuZsfLb5J
LiJqq7+WQ213cUAa8y0Q7gJJdNAuwy7rNVuvobLTB1bS6cDA1gGg7RDeDp4+YglyTUkY3sq5HdwN
1sd/meo+wozB3BfVul/7ZjKwMX+JujkzYqTx/hnxsZM8hCGT4di0u45Rjo8aIdZYTutzej/7ns4t
uEgzSuR97wpvTsxU1gFPFns5IFTCQs3qNyvatc5R4rVfW/0l8FGVO7Ouxg8sWXV5h35KR4ltbgNg
xjAsgsKwHe4IxIsMbI6Nc60jb4Yv6GrxQkCaeQvQEwqqK11VnHpe34nkVjTV05CuTy5rJzTkOcAT
5j2N/IKbgzvDnGyqDNTJCplAYOV3I2j9776DlQaybdc/dVGbEdwmq/bHfySxvy/nPaId//lyPm7r
VrX9n3fw23/w+w7edX9jx46CKIDC6wWsvP8hinURxbIRt5nBEs4bMk/4YwdvWGzut4wRfvsfytf/
XcLbv7m2GXEpQUkkOo9ol39jCe/+lTcWWg6BQB6CWOiavD5ibv6KnVEd9PCi9Fl0ZOCOCPTzFki5
4XqH1c68Iw/MO0Cd82gTrG78YTaYRFMK1HvCu4j0Espcz3FEvlZVM7NhyRRrlcjFIw76IG/jfPVR
meCTa29wWdcAQLw8uGoYlgOuZufKHKPPhofJ89InIDd4z0cIt29SNfWpbVQ7JFSWO2Oo1ZpkgTtf
UepE2zmXyis2h+vLQlbZ/cCBF3A4tElR54+Mv9tnY3JaRTiAZJxqsuE4mnBls7iFulKGU/pceG3z
Y44UVsI/ffY3v8uJ/5wyZG9v2P+qjLc31HNsBwokCCkT6cUviLM8qq2lqhePCInKeljbQV14bljB
1yqn8LZFVfVBWFy194GQUMLoacbwkLLmgYpbPi9lNH2tIOA5lbAx7aBJYq9w1+Je2fU8JW3jjhci
rzyHFQYaqX/94v9K/vv52l0CKAmaga0DlWUjxf1Jj8HaneafkGw0x/SvU+Slx8Ze5r1vFOG+41pI
/vXPs7Y345c36y8/8BeaopMiWg0mUktI0+BWZ52Bg8gC6OAM7u3iAlcIqCvcObygpj4YJEZXawVe
wb7AFfbMWnLPsDWey+nsX7+wDbb06+vyTTTrqM4hkv6KxLNVP0888B4Ib8oNwgraC8QQ6f+TtPN/
/hTLDjzf4V3wgl8eFWn0HW5zyaPC1O6klKX2nUPg5r/+uzj/x5vsI7qPoJoFLtqyX77ijlOuBRsw
n01dSHNdtK4BqMhKs0uGmelTPuQW3YDdLc+mr8wn5fkG8i3fFN9LKyM5njRAVA9ulTgZ82eEFivV
eV2Xn5ZdYXh31xSv/DAzhJqJ9UjS0mUbE6R02HI8k3Y0fLMcMCp7QQjPPcHwzQuAV/9iIVUcDkSK
3a+w6YlBxk/9bqXsBKxvVeeziR6eWn5ez53GwQb58235Dyjtv4hs+9MTknzX3//22WxCs2ty4v77
v+7a+ntT/AWU9vO/+IOUFnAfOZxcIDAwS/xxYdnmb7ZvW2i/QtfmPtuEZn83cbghv+UiF4uQldks
LDk4/mHicH7DUB6yMHV9ZoZAY/+d6wrv8l++mYHt8hoCorBgUm8+Ev+Xhzls2WasAbQamWZrdxms
BfgJKV2IzNDA/PUGq1rJ6cs+J6vvjNWLsst56su227HE713Fo9qW1gch68o6TgZtyblGqkM70VrY
AVHspoQ5ZCJPk4oJhLtvAbFG3+cF4G7sV5nVfQsocK3TYqLrYq9Sz4wAhu3meyirdDCu8IuTKIqa
nzXxyUPQBG0F/yN2apmBakHWZQXncEr0fThMwWUJjPDGIXdjPS+G0n1uFZvWZCZzKDss2VR/C7gd
4NdkwdwtfEsYgrx7eiUrC6tUM6WnNCjVZLLoB5jyaC5OlV53obnA0alxs+8XWCRI+NOUXi8MeiyK
kZk3r+hVU/9gV+M4n5GIx9KICIQq3SPUxm6wDiA8knXuIFgSAREOO2waGPJC9FjZoUZ4ZxwyMEVY
rft+yq4qHUVXNV/ze1kW63igrsDMV00tO59iRPPNX6F404QF3y3+RCO2FP1sYR1rnMOihB/u68lQ
7gE0WJEnZLtbxMg42UgsBuTSsbpy7ZYsIoE/gPQiFRQkeqnC2nmDgY8kG4YNuaKXpzIPkwyhUp0Q
E+Ju6Zz+LUP49kTpD71SaWTncVdY2UfDXEocjdS4o9L2gGq5ff8ddHSFMYOGkJLNPeUshZ6X0ASD
QDfiBZm8YPJuK4BUub7EIdE5CTzT6hFQ9XguEdlfzR3xUHFq2c6FRQT1e+asCPeLuYqhHVU/TGyJ
dOp1U6OTIcnzW1B6+CFTps06sazBuzTFLN5gtfDUBNw+cyxrJq2JmubwKysGbP6M6Gd2RMqAxoRF
D5kwiJ3+vh7b3Nxv6UxH1PrMzLrSQQeZ8ZxercbMsClbc0K2gkiA7ffIRrMOA/JMZnAIDLB09Nk2
MJbIlHBIGx2HcKnPlDcgsa7sWt/NjPMHHJZh+zxogCJ8suX66LKWwEVPxJkXa9RKGAcDUk+hNG8v
dQ6HFTLLqB5AjxcfoV14CNsdMT5PGE66REtneRh6f0PJqdS3mJt0GJMXCCIoQVOVfQB7yh9xL8KD
BqFit8eUyahI5mmRX4QpVGFSk5Jw27BpQCoke+O2azwRECzmIoMLex/7Iqbg6nUaN1cGegU+AJvY
rctaY05iKWzg6G5tvZx0XqJuiArHv7VEmT3iZ0O/OfoiPRLLgW8E7YXzYvOFSncmkrtxbxqd+FYx
hiY9R9feV50bGQlNA7+366tgpnUmC+5E6eo8IJ9q79QQ4Ntwg94+Lxuw8v/D3pk0x22kW/S/vD0c
QCYSw7ZQM2dSHMQNQpREzENiBn79O5DdtiS77fC+oyN6YUoCqzBl3u/ecwM12O2zgQjcXbq6nwkE
wy0mmRP68BtzVQWIayn7zaJvzJ2twWkENpvYGw89g0p4Gr+GjZipWTwLTWnfxu2N9kuN9vS1kg0V
N1iR/OhW1Zq96GIhwe18GOn6bQkV13GrRPka8TtganN6uVwa0LbDYJqNxgrotcs+e2zSp31j1TXA
ASSnR3Skwg0w9WDxSbE7FrC9IVlZDj0u5HT74nmifcIKKA30Pjcl1nIPNxsigNJRtDOVLat90dN1
RYpaGxw8BHM2+3n9we2GON6Yo2fm8BdE/C7cqdQ7kFDViwNMvT13HmPkQBN4uMR1Nnn7WjG3QdkO
27WIOzS9fedkcUtDoNRe4JF9CqE+TN6jpPLEZ4A+0wyurKG4Xu9Yfx+rATjVlAqkQ1TOW41tYOYB
k4d3YW6srn5Z6ltN1uLFER1NNKbt+9GRg8JnmE07DE9tLMVMCsK2O6ageMl26HAV8HId5p9olpNu
0Iw827bIVYsd1LFHT5M7jiGF1GaNlCAj3WL6t1KUr7ByGtgs5BcDsDFsaqw6N861XdVTwM28fGau
5j1Wou++LoW30rHI3Adw57PXliYUpM/KqUJsJFS84zhgPb9tiih7aKFO99tG2HWzXXwLzwCS9Pww
9tSHHUbS6NAwZxfeVGoWKW1LDYmRjfCxhcCZ84oUiIpfPnHWhiZQsGy/eAMqCOeUaU/QSB6oAcyK
6rHSZXPRJ96M/3pa6MbqRi+ND3WbmfeAkPHdeIVsADKkdn+aR1dUW0fMw72EpDsC3LNbZK1WWw+5
2Uc37tyMeTAXxQCSJakgvphQf27sdvTNrScj5hOlNS5f8igiae2mBtYp9leMhCdykMHKdL5jTSBq
rCZkljR4lo+W0xGzgaRGWDwmJEykcPHt5z6frXvDLAm+iTbhcnWH2j2OFo1xMM+VhH8HWNnZxwaB
74C+MTsJzFKan0wXKyyDhxHMDuYG5xa6GC8apoF2S7ozryWbKZBzxoqYDhrLE8B9ItE+9XYs7hb+
g7HnzUWAa0bBfuT1xEhcDT3iuqIkk5ayRBo7WvEIopRF24Mk463LxCNq6BmCtt3zBwnavyzeAGqj
dmzjmnKfVTEG2TQxbKwJALrsr94H/CPjBgMKAhFa+OojM9r+M/8Ga3BTmuJjhInhtu5NqrXopyda
VseLdSZkF2taVWMXg72nkgcS7XHIJY8/d2ezUGiYHpbgW8IZHSFq/RoY5pxzv/WWmb0tagKaiceU
aVaFtsVbgrO4JZnU3VmlXc3nIrOGQ5q3iJzzhGq5qbwZawrhK0b9XioathJRmL1YqOZYNS2lL6n6
4yUWugvdNUUHLXMzK999VhCCBt5LrXxE4rSWg4Q7ojZlBxhx3464+3DOt0A+2FHj45gQXcHJxylu
pd6ey+VIkN8tIHsVUbtlwaQ+OAz35EbHfP/BOsq9TYHADztCo4l9OQnYpDtkFdHvFAVaMxRB1sVM
HAfx1hsTk1bfC71PbRZFr93UW/qcKZeCohqONVVcXmvc51bVZNvYi2HhpZhW+72Vpba3EXroyfca
TXQmUmS4p8LuneGywUTGrTTjuah5JaSX1mzTwkU1E0PPyiOQzyQDtBk1VPLe8WX2OpIwpQaoatOD
YhKY7uvCo66W7jCuVhKsGYsLs2zLfZF4MUtZRp6duqq8HvqHdFA4L5eEgebNDCl12eEblvP7aPZj
+XWBK9M/LAyTyFcmk2W6l1HUDvETa+I0P4RmWI6XzP6lf7YXo6ru26ZuR5rozREexMgIZx+nlhV+
VjBOQG+2nY3ReuShRtERlqSVziJFANhrETffbXn+Qqb5cevNNoJag/W8oNXYloXm8aPSAWHOYPAO
6KTgx1d2k1HXSHfw578/ivWjGPTtMN7apKDYYVGT8a1N4jtBxW/qsmU9mG1rmywfS4t8erCweE+g
wsyUXhhL1JdMrtM0mCWrQbMZ9TaEAPHhf5vdX7XZ9Sv979rs5muZ/FCLvv7x39JRvzBHtnhd+9Lz
KVpYt7O/dh+ZUL8deBkoP7DC4e36/KX/4ArEL8SfkGVRUnxzvYJ+3+k6vwipLEl/jYMUz27A+zc7
XfmtMeYPDYpNOPQDNrJKrV3rbMh/ukSJw4RE7Lkf6xhb6mFQjWeXsE015WA4ZJx9O4EPxEC0MArf
WKPtrQmSsfrKax9MTza202e7IJjDe64Fl8wsENemmkJWwS1ls2GQGyl96GOpYePoRQu1azw6QnnP
WJOxFYR9P3STclgrNQaM7zFi+FLnngZ9PBG0Yg7Rw9PMRpu8IgfmsW+O/JPHhdFYFagx17xHFZvA
i4q6EjKJfRP1J7eli+yWjCqkm7pLgeEPTpRhQjNiXJCta8bPIsaXwLKGt9a5HUcSrIS1V6IOGR+o
+fWwn6y6yaEV8Mtv6FiZL0Dl0TJQCYdyPIsswrt2E7wqqZqdHf+E3Qa9Fgyo12VevMfJoj8w6Mdx
oskpPoZxyziL4SphKY37p2EV0LQPwrdrI5ijDlOBzdaCN2ZdjZ8S3UCnBfqNC2qiubMErbfk8H0w
Pb7zwGn63UD7rtwqqgH0ITboIt5NqYE2bvf95N0U5UAvnqVCDy9dqFLeTbWr3xhDY8wrMSPQv/TN
bWTUff3UaSyKB94e5tpMi71mx7KrwnMh0tVApGIF1JZ2FGo/vZJWQdov5x0SZisOwlt51NKwLReK
SujiRu9HSh1F/xWBXuQXqkl1dwOHM4UrwU625zSofD75enC7Y08/SreXywhdi6kk6Qzl2TMxlj52
562F39o54H4K3+fQmMRh4ht9ASHZKehhcfFaKZxBGupnSnltbWp3ehynlrUm2V+ZHMicpXRPJ26X
7XllhynjOAA1G3aRxS2DsLDcMXJPP3KxM2Vko+zYROeGcRV3OvlK1bD7KRXKUodpkfqWBznDS9FR
IrFJ/dUgAbcXbJAG3llsiwTqhDeoOt+a7UAmGVc9boAQVxRpN50RUmqxviHb9NhDsEWwZwykuy/n
qfM2jtDeZ15nBQXmY//QD7Ly97OXRe6mKjKISfk0eV+IA9jP6QiKNyDcxsSUspr4zbR641pHuGAD
n0h7tpFILiLwB6t8GRYhXzJNYSN+UcMzr4x6ksxfkvAd9n58YQ85SoWexX2nPPGpGyTjcCDE4Vtn
UPiV5HXzUZBIO7dJYz+GoVN+NOXc6iM77MjiromjeV8pTcyi8cvpbDqtAY4aMbrA/WxGs7fFQEy0
0OZ+HAE3V8lHt3Jmg8jPBLUzaWhs2nrYX6pNBdoD889IAfrGJZVWU++U8leRhBaI445GubashMSg
9nFxuIwSAiWZjm1TZeW3+NDlsB2lLOJtbTnxWxV7w4v0ku4RYBWhzJ5Q11bHjeCO9ub+q/PtVHeW
bq+jYhS3nN2SS4dgVBHXzVuTsuPeislu3oxU86GahCE4l4Yc/E0zYvwNvNZVX6NZdnS0NzhfgL6A
IadFPLFeO+wsF3gceDfH1H6a0HCj0OUXJo5HllxlzGjdvv/AKBwaNnFTyZ5zaqjGbqEG+lsrJXQR
8MhaE3VG1803XjfJgu4mHgv5rgdyH0cwodwkuYW+IaHpVtlNy/S+Z0APKnU/gqd/g6SDVdNQdWvD
JMH2vV+iqLjye4M4NdRv4oXs2cD/O6WV3icMb7HbzURwDk4VG/1J6oWnY1HVlsTzoYVOGY9X2bSD
IjIgrzB62jdQJrJdGFnOY2HVq4WcgfVq92BdaW4d14tPlMSCUNXt4LNZSzwvPnD9N9ZzbQhr/gxj
UXyUujFr3Ik83Y4+Ls5bvJS4/jOP0XhQddRJs5DO+5u4dqDGZ4AdsaSPhoN93hB67U8auk9RZJI/
WZSmBz0cyVmA3KLVG+BfVj8mjLJfozANn0QOqZFLnZslxAD6jtc/vuaVmwBXBfhsXYp4UNf/WyL9
tkT6++aUh/7Lpx/XSH/0pkjvF+oGGE2x2mGGxMrnP4skYf3i0VOy9j9Kx6W95I81Eq2SAr0YHqQr
PCaJ68z5t2mA/wurEI/1FsNFS1K6JP7NGukbUuq7OZ3LoJUBuIOcSQsL7Kmfp9fYYpgGdM4LVUe9
8yHWg3Z5JWqASc0lu/HI/RqZI7UhNDcQ2iGK0RG+nHcRT/L5uG64TXSqKtw7JuGZGh9u4VkxL1mf
2u9DiwcuCSgSlp24Jo4zl2Ifklzk9YIp3M6DgilFe8wK3QMnTWiK3gIJctr0qq9s7JJtOElxnU4J
BSXbHk7wCGC5Mis322unsOIDwUbPeYtC8mrZ3qtm8p770SPu5B6R9HlaajREj8omGTs7AzOxHZTT
whuVZLRvYjVE7BkD4EfUd+x7NSOJ4++cRhBuBvH1M6DcqM9JZ8+i2TaR1m0CGpdzeTY0LuYvaal4
5VQKjXc/z3NiccfGdpnsgesUamMtIKA2useTB4WgYUhYEfUbNovdF6BBmZ9025orpIMGVHdXWJ8W
Ki3USJHthjqTrH6XFd4J1GlVYLlDzmeNk/YYm6n0iCocpwrsE6GUuYG4qSeCUGtRpZL43LSH/Y2B
v+edupZAzvtc2aXApy0iv78w24JoMfZGuq7w9SKBetKqnkl58sD0GmM4oS8uNGFH5sSyLs/1ba8x
VK2J7f6B06X6R57MnbzQhp2BL0nLXl5NhdcnW51R/8Huewov0p78WwDA3ehWZN3Ir0ePNuJZ1eLU
PeQl0BzVkRcOag//5S7jAq63eR8DW+4o3SrPhdlG1S62+INRKEuC0CFsmcCdU+LaZSaj/qyc0Xz2
zMH0eAkL/mairLqD8bcU7l1FLgpe4wjLALsn7EPwy523Ep7Gb/vJbuEDW7jmMd8N5eI/Y9mnnxeb
PwBxL5OD2uSLIVAZqSKBWhKEk+YVVuRhhGGqsnPY+3Eteo9OVJIzaQCRRU7bDJ/olxG643hAy5fS
PA2WmuQnHtNavmBVi2DX0H5cR2ngL/YgTnhR15aUIRvDcTt1DXOfPl/GiiVFLQXDq0TeUKlMvhwB
gzAVaie/1JLQLRpUtgKbL2j7ILhV+PUMb91QAgc0fT+9pdovbBxYmSEog/+JUFQQBYE0kOKanQR7
YjREt9yx+Cjx/nmb0WzJsSQzvrjA8MbupolZ6gUiFvwwHcio76phbv2938sahsmo213Vi5Bp4FDY
2wiL3CtKnvnghov9upij+1TrhnTsgNX0ko7JyjpSZBSNl/2aS920tUhYFijTH7dx7yD6L3bKxZbX
uT2i4gne8H7RyQVXpOcnZ7czPWJRo1OdbJWDLujMabj3Cr95yVWNes2qcbSC2p35rcsw41JxY2f4
qBnqgNo053w81qY9V4hBxoKWrHLvdYrNDu94a6OR3dDm4ZECryOgs1juCrjs+eS15bkj29PveVTN
YOgroboHzO4ivyqjrgIbNWJk9wN8lor5BVspO4VxBYVnZE4vLXd5ZphgxPdG53dTEhhEKCcQEyg8
OFabydYrWpnbFD1UNKGGYyt0EgwLk8yDgPzosjwbMhNQkz2aVsOE3/Mhgw0UZu6SwtLOhRGRljxl
rFjbK9pYPOOC+zZ2z9QelIRuRlx7LLrcCvox4yWMsQEjgZJIW+4MVfSZBUQ8vE6w2MC9jyz/2UNW
lvFcIlcL5FKWy2wDmP5MM1aD2HZr680nLL9kp5LtmSicTYRxMT2SXHaix8Vs1Q1U/3VPwgjncSRd
mV8yJ2M5J5yhaQ4EFybTKV4Q63iQ4Xcv5VwEMS3xMZhehsjsly5EDxoBmlPWPadtlhmXqLt1f18m
xL1PcUxaZ0OfkogfwIDRzMHUpiy2mAQZ8rHNYALqxl0PmzaSIt5RqA2tOSpa0wX6HXZ3ntUSCGj6
kOYXURjpdPDnOgy3WE1pOxq0ID5lm+ITU5W42WNdncoNab7imkkwFlSoCjjOsUdySZq4otiYuC3T
zpYVZ36l8N7DGbYd8BiGluzVWePRUC7BHb7aOMBYzYJKEjeUiYXzgQRgMR7aOQ5vwyqJ4Zj71Tif
KLs3KUZ3Ov21dZz6BafkMu99P3WvBrqArpidw9RwB9M8AxNS+WZMTJ+oU0YpzCpeLOYpcVrenhXv
XYE/nYfK3qXUOdoTknBIQqT1MMeoIt3wCfRV/SXygTKBDxba2ad9WbOlwAADoApLgbWBYU5QMY9a
yGoixIM6kutotknFC4AkWdGGetNKo8w2Wle+t+kQIkhfAu9IaDCLrItE4tkFY6bGV+Q/h5KcBgbi
PqSSlMlq5nY8Vdm5rZsKsmQBW+LsbLsROu28sOhe606GI6lMxFD4FOp1qon6MSLL3Bqys2thkZ0q
o1mOZgua/B7jbQwvUEq4IH3iVGcuqIkEhD+BxGia0QGEq+uEkacZfwGpwegL7/18FoQzvW3dEBTa
y5oQ0zUlOM0Z8/l9rheYNj6giWvoHQjXnjGXnwj81B9Go2UcTzozhLpMDqeUVyAwucaSqLTmx9mJ
SSXWbRIatFUIcWM7NkQ5ppQWo9A4W6oTMjZPfhYf8R1PEvlRVlCNj7YN4A9rOQ9hil2leBk6YfeP
JU7HHnRiSnANPHYszt5gD+ahpKRDHyHTLjyD/ILHoku83dp1DiMN425Stey+JKUFBCRwOpcCy9H0
l6uwScRbjLn3AY2nItkeW+ZnRsYEnJO873nbVLrodzPf9b0YVsN8ODbu+uKLmw+w7c0vDRoNhWwE
7zivwDs+Q2yweMwqau/YUq4dZbFbup+ySXoUilsxyZHVQnZhdirjDLcUGbCjk9m4E+h7J1Wswo9T
0kqxSclcXMWRBaWwaWrzsSk7C9Rl5bOoACrEOhEqu5VsRh3NJPuGNuFx3OX88liM9VtBDRCldGbc
ffKtqjuTWY+f8VBU91bszGJHQQPO77yuBhreaEEED0MXz8ZBL2p3Sdfpblvyhj21jPneB6Xiy9bt
wvd2GswXkm92fZgHqQ6MzHsqh5KFFGTlRQ0tNsZgfh37gQH9pHT4ZCZj+x4rvwqfdZPKjDdbXUw7
uIex+DjhFhg+VA5lIYRB4750DyJpLHNr5OwV5D/Y234yBLEFcCVbFJhUqzXIFwiy33sW/UErYv6F
z2ALzj5nooYxQaqmvUuAKGEiwN/+G4fsv7Zv/+mYNp69taQRARBbnS1/PCYmKTUAw3M3rpUVF7as
vcOSGRPNgNOyy4BQ7r4Trf9iWvEjJ4ttDsdzUasljmH2OT8fDxRdykvBcgDpRXcMTJeA77jfWVA5
dpHRAaWdLFoAeogKkjXiv5uVrEdHCccizlXMOvrbkOO7IQYMipk6nIzVM2H1ne90HVJh+eXvP+KP
JcTrR/RdiRfSBgPs0aeJG/r705h28I0mHuYbY7Ad+oDWMWDLTHIXZUOFme33GcBffJ1/fSzsao5p
CwyeP7lOQyttMQ9VzqZn0bXtIqN4hlRlXvYNlZC/2gz/66Vi/flaQcjnQB57XqnwX/74wTA5jPQR
YVtim0gpBVN21q2FuRwbnC7MLomvM2k1tnpK9dkl7fxmIAntYvQWQiwIjLx37OcJGsQnUGjzeTGg
bv/DL7mOEr4bNXz78jnJDD0wqLvcUT/+jkMUyQpPMjUpFdHHnvqWI4G+cP/ta/+f4/L/JArH7xfg
nwyXVGz15Zfk+4DA+hd+G0OZzKGYGflrl+w3W+XvCov/i8ngx2EZYXKNoiX8PoUymELx3/ixJYTp
mtw4v0sshv0LSD3qXD0WM/wPL/e/0Vg8b32Y/XFxKMfDOiwopvX4fyEs66c5VNpg+zFl/TRzcd+1
Wu0Kn2RbZiTmGf2C8ozcPscO2UCaCSG+fZTE2aHTSDHte4i0jnoY5MOErYZt/JZJih8InJSgg8kF
CAyF993yUM/T3myKc1Vc6C68rPqBdeUUWc8yOktxbxmf8s45ii7cyYZ0GS9o46myvtSDtaW6RYtj
6WLqaN8Mjf2ErM2pbPAru1ajgyolzNTAFYxpk3VJR4ZOuJWO9zVEgMA+QqSxTYKMeGMKagyGN0u5
DWzVNJc+Kmp/ym3i2IUKnPR68pp7tdwn8MI3ZJkfYnBr0TCe9WCcCf9vVtEZVgtUsKwiFtaRg+tx
SJsWA7KG0pCYrtGw0Uej6w+NoK6+zQ+xMi80MMNweB3codnSfbIAB1tbXKMvrEjpskmvRvuqwvNa
NifQSMQHTXAPa7fmQilHyyohaPsdmw3ontE2HimRSdc+UihDa/FhmwcmotfYvRv4krzivY8lBgh6
F5tHz/8S0ytKXpO5wuLf05p0jeSOywRE+wEUSJBm/RWjl8dlcpyjtGhJYNsW7SkSoitJbRSmI9nH
X+N23GDX3RZqRBR206cU7pamGaYs06M3M+iyZhZbhnD1lZmgxSdpdDaKS2GzkFIvLBbw5gnj41K8
pf60pWJi9Cv66jK5k3XHpMYSb2G/lIfcTPoLDPXtdY/rAOAsLJ1hQ/NB4MM7jhVGcmBEcaTMDxp+
sxuFTxZTTuyJYherZ/wch6odrwsWMxhS3BYf+nLr42k/JN5FWVGoZ/inPDLoJY7UxWRDyWAkKK/k
YO/mYdzbI8kya9oxdr2oLDJpaf8VqxdXdNWcJ6fcmaDi5RqBjJt3bISsSIqD7RMO7ZO9pYnvYlZm
E0shGobMfiND74os/IoX2Oiaohz88yurmf49tw9Qc5BYzOhgDTOIbBT90juCI95xlgMMTzsrR29p
pk3cG9vRS7dLdtezXYFEhr0Fx5HnzQej9mh4SW5CN92BHdoXg3Un6OozvQc7gdHRjCKIqAE2qJOx
5ckcWYl7igpRrTeucU4GO0jlNjeSfdl+bisgtLvYfAIGvxH2dJpxD1V26N9aflueWMTg74QCPhsX
NYS6PgW81bPDwchb3vWqPom44zo1d/Po1FRxNcWmjOfjZI73/aQOgGZv7NoKlNlspE0y3ih7ehzN
+xF9LwFaTTiETC5dVAO2Wtx85nSddmusF+o7txJYfTwq78bynJgvgoFQDujvbiywYFRIafhW9nD+
y+nUqfuspR2iwFez73ocnySFzGIvuvNkjw+9Tk9Le1dx8ydD022dtLxM4Ucn8Yzt6EYM0S6hd6un
cVbj3dvM2VvnhuxWnQGRDRdZUu8aumHD1DkxeQdsadxW2UcnFityG4k53vTDhymkCVtxN3hLyVX1
BmUzANm4AZS1bUhHzdNbVwM/Ap1exNxpyvICzVYoFI/F2AETwEoERHLWzO6Wr6HxXmYVGB8V1Op+
cCg/Tu/SNOQRcT2oxL9YpPXCEIVLG7KGFb1Zc9Zv8vaxchSFnq65wwl4WSiY8+kZRmmAWEh8do7P
nj3eNk1Gj8/IY41MCFEcVr9xehxse5/P44Afz5z2MbFcUH8biGAooHw12V23PPveJx/n8DjyDcfl
nsU5eIWRpatJ1xR8c355G9yTobMwcIvh3W2W8+IZl8v0YManuDuYve3dscz+0HbJNo6aj2v9FFvm
Y2bR9VwVpXOiaIRnPI3Dy6VnNfB77Pi6UUl3DXqQ3bhO8rdWxbdooUhovr51C/+VcH+Q4EIzqZPa
SMf82PKuaSh/fQUqmAZG6Vtwn9udHqKDL9GaHZvhJDZQYkrqThCXK5WCeTWOyQU0pesmLOZXPzUD
EmensGivxsXZ1qpxQKglw3VVIZ5b1ZieM9Hv9dKZR21b/a6iQXCzRO29LmIrmBu6Mzto6jikGL5Q
zjmoS1nH07ODpf0Q+XnzKDGWSRoH0VSM9usw+uKZDU92bKY1X+C0NuY8kb2s7lsAo/U5VJReRiX+
3DC3dwOwlkM7Fnj6fWtvV8PRZroNUiy6MPCdn7C31EE6gjhh0N+fcxLdj6GimoBKlYSAOU8iMNoU
4qxJ4njwnmOmeUlMjSKAr6d2FQstXv6+O97R7c4dGV/pyXoMDbzHyozSTQVaEKTqkz/z3TX2PazM
6EDFze2weOMpXwQ2VPuZuWCIs4I+9/3U0SVdv9vYydksm+WbhVH3jH5jLhvPofGiDX06hrmwFvRK
M+J+iq1HoULqB/uL2Y6Pk4942cADXqbPSZd5Wz6BvRcJLl7lnHy3PoFWSsCMc4Ldnjn0mqzmpRRI
ZXToC3kCV6Tfdjp+NsvxpVLiuYZFHmUNlcYl84ZC3xZ1szeq9rlxx0PcwNNzxIQ10sKVHJX6WEU3
ExNriucOrbusr5dNbS5cVIhsMalw4whdYwNBkS8zMbrjglcfisoFoC/vvfD85iLHTbY1q658qkPD
Y2QTTlvognKHw6ClFjlH+aN7M5Fkhp22u+sMWWNwa+0bWnTDBZNFjIIFxbD/gO8yhvySRK+OrWPF
U5b4GeZkVOVNC8vLqVg11NQn5ajRPLTrxKUEoJ7dwOlrcVuG4FmdJG2vGGq5h8ae7TsPEx3MLtz5
TyE21PhEBUZ9FyqJstzKlJc/4kJyzNqEBMBYHugAzNaBSuTmPEKxHjILDhG4Qwodz66BNYgzMQJj
7dusOGea+4hiRsO94K6Greh77kd7NrCXtEV3idFpVcSIt7xShFG5dKQvyZvve3TEAqN9QesGcNt3
HTkZjDuMy/wat0jD+xW9qcsv7d5mjA0d+MQzUe2w2cz7bMECv+nodscWNR8KI1suOhlFd2LkxdFZ
c3lldAu1ZPbnxv+QueOFYnnx1MO/OnVrpnwmQIdo6chLLOvjg9HCNLX57a8deKLbMQ3l1ifQvfPa
1rmrltm78tupuuNXCU9JOt27eThsi1TxlEqbp2y2fIqPcjrGSRihSQOU+dyPgmoDAkUAPKBoFl54
y8uYNqxYttt0kiHrQfMiq6Vx3VtV+VYmZvkUu2syaewcbr2USc3scbxymSN4+HVfBJK2ePwL64wM
DmytD7Awtrkvd5RWFLQOgyuTytNnrE/N1lDZY5Q3z7NlhAc/jKAmIv0FabNrVWq9uvVSnaNcgNcp
1fwBAn71qSD2/IRbKtxV7DuPrclKObdiLLf9HO7F7DmPUE3ivUF+6Og7cOS1HsFfNBgdTrNnxHs/
i+781FIbokkh/k3dA3Ib0ns7dz7TsXVGWHse4b4k3t2i249x9AHb87gzwyG7gjt7GhnAsYSDCRAq
WlKYwd7ALqA/Yxw+JF5IRAfDGfeoH1/ak/0Bg8cIbVpfGeHIBij0QPCocFPSffJ1lcgJeM30LGbu
JYPDBwC9gb0uSFgbMsnly62tpr1MQPIxUf4cJQPohNR5sXr3KR1MFTQTtO9U3QIiaM/OYF+m2XvO
udwSOrsPU6BdZsqbGLgvLJTEyHZptDwrQzzTIsDSNo3Siw6LdiSonY0GUKUeUWczupj9BcqQHO+I
gD+XQ3fbyZYURduzO6DOPWIuefB1+zgP9sdq3bcINimRm50tgfoARipwnDG7GkhQbKlbZMPk29O0
jV0uFMc/46/JH3iYsigmoLOvjGLG9t+rfWOIpyiZmqsisREPu9hPb12/rbcL1+3XVBH8kTHZiYaW
4d2Ii5j6z5m5Mw2y+sRLVq0sdn/cc9O3Vxmy7XWWJOkBOxqG8EJXGXcGyg0TknIbNWsCqsrBMeSa
bp8NviEYcNirdkWXLOyjvEJczkvHaAOmfPNlGIEJBoik5rbg+t6OTRW/tR0Ru1nGZ5qo2/ayG2jz
XmhX7zfV2BxrMCT9vs5MlVw47UTk9ahkvbyQHsx2GkqRM1tfU/pGm167ZCWwk2Nx+simeK3ZnD5F
VU5Eyoj80/8UlV89K8RM/05SuaqWT8Vbovuv36sq3/7Sr7KKjayCt18iJq4CMebr/8gqkhirhUKL
jAqhCE8LP/nN3GtY5i+2a3omnmAy8HhL/nCuwOT+xVvlMdPypU3wy/5X3IUfJUj+GeniCleeRLJG
FhQ/KcimmyojAq7OZtoCM2pUiuJ1L73TTgs78ruv5i/kzh8VyF+PRY53tckgQ2JN/lHdywaaw9oc
tCZFX3T9hHRukwWEpsxeLhwuJDbG+h8O+aOg+O2Q+FRgCLBfNDkDfI/fq7lU1hRpKvRK8xzXWNQM
1aaJk18v//+qrf7FB/PQxlYTv0BB/lmYhuNFyEox4o4jv6T4mlFcAEwSN0ssSg/0Fe6S8h/GDX9x
4qjSWH3hZAhcLocfP1lMkZmL52M1l84EyuwZd2AeQ4LedABuD//6zHEw1xOOxbDBWy/i779G1gfa
EjxfN0Nb1tcS0NcXuxr1kUdOzRCwIWLz9wdcz8sfWh8ACIXHC1cW63DL5f5ZBxHfSf1ckOYA1X/a
DGOMy2Z+Y3AGXb9XT22q/Es2Whcxbom/P+jPF8t6UERGjmhzTBxlPx6UhgQGC1PKtC1dU78r4bzN
q/wfLpY/HwUbPWksXMJI3NbaW/j9RxuI3xk0U0wbbdXDdeKCxtet+/b3H+Xnq4NVD35Jx5GC/iRM
cD9d93hyvKVusMDWymoefTSd20zg82itvjj+60O5glpEZFlX/fnztJSQxOlIDRUMP3MJ8qLCGJ3I
eXyRY9wv/3CO1ivtxwvD84DfeeQR1lJG86dvb0yYmlZtuTCjTuxDPnf6I3SH/tnODOdm6TOLdm3G
z/9ws/18g/N1on+vgyfBl2rb68+/uxwjoGS6pkKXnIzT3eGimC5SsOVsh2usQnNpqn+4/v/iImHc
LBSnD+6erdaff3fAKfVIzheMjZNQezuSwCFOn3n6h9v6r49Cx84aFhF/uq1zabVk9jG49b42iN1b
0XYEQPjvvzygVrTYSk9J3nXix88S5kSmcbAsbLGFPlSZMq5Dnbhnkbj6namsvv37C/LPzw7gDhCN
SM7wwWj6/PF4c9M6LM81AU65HPmW17YXX2+qrn+pC+sm9VDROgh+f3/Uv7jjfLRKJmuWCdvk54SV
g7WlaHBFgmqf3V3Tq2pfgTk6hiT+Hv/+UH86beszSigHOyy8JtNdf5XvLg7t1EZPQaW9cT25ajsR
XdslEZd/eRRmQTShSqj/Fv/Qz7GfxdBmalsFEHxy5sXGKIxpW3ed9fBvD8NTisHROr3GZuX/9GFS
cAw+9eUSlPL/s3cmy3UjadJ9lbJaN8qAQGBa9OK/M0eRFCkOG5goigACQ2AKTE//HzDLulPKLKXl
vrdSpkDeCwQiPnc/DsraH6OQN7T4K/XzDx9ZxMYj+BCOAmzC9k8PcIQNLcgl4O+oUSSKhjjd0pUc
7H79u/zhHuCJxZ+8Sl3spPj0fvxiZsZNQxiWfDEytM7bfFluwJFMINk6dfj1pf74C62XinAxs6Fa
1bAfLwWINptx4SHneJTIbebS2PJsZjoi9r++0Lqg/rDgRvCAyK6sa23gshX98UItASINVDTYGNLt
Dmv63AenTJadtRXBTMKkJyAGkKQJAPlZJP+JH0NpnP727+uz+eC+9xzs3Hitf/wxeF5dlWQBcPZp
mJLzOcZ4fBQukfy/+H3/+B3CdYEe43M9MiHr9v/3D5cVK6pLifBiVNQVvTQNZYZmMafErcX9rz/a
P36HPheAay4wM7Bv/GlXRdTew87JKLEblvpTQPvBSedh+hfL759cRUZ4nyDlEDClT+3HX2iuEn90
i7VBKqQhS+cuUpgZ07/42CLn5w8u5Axjc4bAzLByeX42TngZjURDMDJwSdJ+2tNPW3Z7m56BtwAc
Y/tsMeKRJHYa9qdgmOvYhzDYxjI5Jl2eVp/piAlQPaamYfm0LEtvWjFZDrCNMrcvgUAvb4GHUaqC
EJC33+O40GorgTYAZM46u/2c0IgQHDi/27B1VDMB7ncoB2/P7SkGrQiN122K7LzD48S8mOzK7IEw
1KRuomsWaTJIZ+STouxWpZMcDmMXJr67433WDLekFWc6KPhruV+qyji3NJMyH3dqhUcrqPMIbg8Z
v+BIfLZNL4zq6i9equ2jqylO2jb8dvWnWEZW8Jy241xcYR0Pls2K/fK2Ax43hvWz7qMTBZ5OdbNE
np7Ppm5GRrNimTUHpwOhecl+GwzBBubFRJp8VHV0HICVYqWUjoh5p+aeDvb9BN7kTndTnB7Srg/l
Fuu7JW9z8NvgywVCFDYuJ9oAl2ZN9AhDM6/u2FxtTB7WHh7+TlRPgmZU+1zjJnMfBMh5MG/11GbF
1yKVQLbqEEc2egFY+Y1jewyr0QQbSC0SijC7W403uwXQ8wJMlDlQ1k4i35XImA90dFnLWRiR6tnR
4kX5eivIRd2QrvEfwpSCk5MGlTqeDW3gvi/dMNm7gjkHMKMCuz/f2jAzQ++g7GFQjE16m5g80Nsy
SCl083WOrFSU/Ou3qcVkjHeXD4bGxdG5bNPCh/DgG4Lv13lqMz2qalFgyzeuf0/7RDefdZ2E381i
VuJ339McpWQCs7JIerMjN5haryFmBHTLBampu26VLNuLEXaau68tNdC7W87LWesyzQRzTh8RTJOS
g5lkrdabRWS+cA+Y/Pv2c903JnudW0yE7raqbDgQeyY6jMdOuR9ZIiG8geCOQQCOczDsk6aIxmAn
YAsOb0hBNhPnsCk6CqIVGW9IwH20JAc5u861XYZVet5hvp72Q+s7zYkfgo45+rC8YxwF2U1Y2s07
LksqMiKd9dZFMkYBFmo22IASGxpDezionesO3xYVK75VgzPSOosmmOKv9liK6pgYCK47QXKR2mzq
d9CitMIJFimCcRuwjMDl28qHHgvLowi2S5o1ye1UuAGQkD4aoqupT+sOFa3UbyEP1XBMe57hb2Xn
phJbRlNd9Etiz5fFFFsFuZR6CM/cNEe8o6yaIvQCeMp1PzIPv5io4SvuwkL78tBStIrSbjWN2Dtu
muDyT1vGdrRiYzN14nyo97nyZQTrjmqzY6rist6ykvIGm0zNx2AxtmRLomP/E2Q/58tcaIRC+Mfw
bGVncdt3QZrm+1BOgz71IqPso3dt0g2SYp54G5J9xE/RBfn3pQ8yNsApNbebuqS36OQBLhifvVw2
3VnKiSc6ZVZbuhd1VybyxkTJ6D/SrWyyO+ykVY0YhpJAVeBoCCDQa+QdoqqPHhusz5C8IyshEkeb
ie2YLrlK62bm0ezJ0FB2VWsYignsx89NGxZYUW3trF+QGb/KIeoDag11eo8eiCWmasEybUn+Vtf5
VAE2MU6YzSfKJF21dTpGohvlc+A/jXnqeEC3UtLOEU/jkw7QfvjMivK2M21Fm9JUWNf5nDefWfgD
sS3c0EqOLmZXFzNGh1aelnV+X+cNMrsAB98SRIq97rCEoao/zTHucL4/gkwHUqV4KQCQEC2vPTqw
tz0ZyPAgHQIRWz1RjvjEbJM6kkk3INHcCGDztYN0eKZZL+RJO96KNghwET/3iUnVvjJL9OwXvDi3
IiQD8d40eOVRA6FlXQRd2uLlIP4gcM6EpXXpU2LR0jtD+9/5MmJ1xw5nm2jLS5yBu91XjdlLcDjz
wR4GZ9mlcR8M2xr3Nm0p0az1Bhpov9BBUfQOc2lFe3tITVyPZwcP4IbaAK/cw6tx1Vlj2zESclEo
8dAjFqa7KZBJhMqRkGKcxpLj78RQiD2KP0fNAe648Pe5qINXlrXGvvJ1gLCUeLLZ8rDUFCFmsZdv
UVtk8DKoYoi2k1Xa+flsEizBfJNIYzYW9gmRbeE3GROjodnJGfXZGzRVzlErk6cZIvuIF2AkJR87
A/6ABU4RXdnjCDcxmYSP+8Sp2RTWkd9+xzketyjs5ES23FAwWWZCLqdpgMC6wSePxKnHHLpczzvg
JQOy81kBMseMaPk8irSeWJ9qKyatIahPGWlVB3y2E4qur/MiF6CM5sgizh/h61eHIEU42A3NlMsd
o0b1LkrRlts+ckYi1aacX8OaYOlWSXeFr6LUsLb7SWiR03G6cBfVDuYlYReiONllbSQZr4Hz6lBT
mmQErLgti24UsyIP/mNIi3h1lpWVZfZdCuUI9XVcm751Nt8y9aN+x+9oQWETg+vloH1VXPT0rYUo
GZ38Eiw0SBJOcziYwg6z1c4dzEzhIsU/yy6odX+bLkse8POkHmAdqulw/wQ+8CxV5dFMuH4paXga
c06ctufrJ8Grj0e+ordyMzRtIJg6Nu5bGrQVL8DRZazVDRX+rpA3ATC8ktgUEQ9eBrs2BL+wzZa8
+jq3EnsBrg/nfgijVXUoRHPe2kQXqWKiNHLvVzDNgoRA8bXbkcw7MFuYQjZIpKwZksC82xgoJGJf
N0Gu0NCwvdwksY2TjUquGoZ9EpJBwoY2DONFU9E5RdFKAno/sCt6ZvO8mDCVIWZNn8VSDqD84Weo
a6nkMhxzkNQTivTqfyjT2XcuYqJA+UXNXqK/r1QkCIgnGR3x575rkjrAINJJsovaiycbJDgAWXlG
d5juk0vhAjz/BtqJKqgKzjdqUoRwonxqEJgC5dvacmX9wrYFPFS7dF2zUUSN4p20SnNCIw66I+Yt
3ztliTUrGotKfGpUN4KKNRVuPt4dFXwuqC7LU0Pe3Zy3RYj5pypbFMNRB/MtSb8GAclETrEh0pRB
mqVzdN5Rr5NpjEVuC19nIoOJdUTRjok/TvbAIY2HfIaIdjSyL25tS1Nu4Lfe8kg0JdHswRvTIElh
amjLcTj3uhzYt2CFuiT/J9U2mfEvUuHlo2bGAJRabHlxNDyZBBDAzNmW2w1iqnOw4x6HTWSXaxEw
gCiafGCrQ3eQ/cZtEv+NWb+PIXyaTQeJzG1uUkk5HcMXgOosgLwa4dBV1rXd2gHCeVeBXFZ6ZkQ+
MFNI9p2TqSeiBKwgloVxZWNcNokbt1vVyRI31NeWl/q4NdS8qc0AAJBIQBGPjzSYgItLRkEpYe3U
/n2HOb3YV45DVIkwZk/yTZcZ4ZclaYf9LMJ2OM2lA1qoWJrqHt3StfACwLw9sO0Lbnw7gfZENSSA
ZjdL1ZMgLkDUwhsmdxOGBbW3VR3PXB1xZkMeNbxz0FzLnSzBa+zwSWBKTAn/fi9oy0ggHtY8hqpR
XbszygT8iRv0Xzozp9903jIyXUIHghhntvG9CucaU6DyT8Dc2EvZucNpibOA7raJlcPwClqeVehO
0/q+6Sl0KpWl6GkwAe1FpG3015F6igvUwqncC6rf6aQpsBpNrHT1Q5S1jb+d0gCERWrmPCC2I51D
STrDOrQpnY4H2o/LahtUHv4oUjCi3w7k5todBJDl1lQKWEXEy/QysDBqn6eqsh4aOkjshzoU8bjB
lzV8Whrp3kzgwdxtmErrLlNRau19e/APUWrMJX0M0DB7b25wD1Al9CoB6N0MhiMjW+wcT0En/GbZ
gu4mjlbimHTX10EcH4U0aqJhkoPGLTOP8XvSVNV7URMf2ZVWx9sz83LyxZEzVV8nbPCg9GzZTkB8
42F2YtodvZ5jcABeC3gLaG+WaW4fiCMXAatN9GzNS9ne5mAtF37ENDfzIchCO8fmVFYkOGoxJ3SI
Rm4r+k9pZRU8lVZtd6TU2ADxN4EdB19Kah4exoDHaw+M3BsOpnaLbjf2nveUAMe7lxwFaUHiFEqH
/VLpkFuJolDYBaSM6ed2hotpYdO+DZaFYwhPa8ZNZxs/hYAtJGXsbWN1EB11uHylKdO8gU5Jh62m
QAg7E8FZ9pgWhl9OPLjGNiwZFYaQOIVsBU203xI69+N90XbsgJdS0D2d0ZkwKFZvFtvCLo9RUJiT
qioXVbmYbBAvblHyPdTAdmgCK98SQw3dEWJD/lR7hUuuva+KQ17LzN36YomevMlY9Y3I/THm5EWm
o36FLDtM90WJSPbCZzs7uDjGZt6n5GvjTT4Z/wGeBt2RekAEJeYXYLKL3XIYDgkFifKiDIx3L31h
puPEVhAIx8A0Ibq1GGeoC7rrKEv1gxxUrhg6+8hAtvnm4BZnbfPpm9wEvYk9DsokU/YMm9iQa+pK
6m3b1JwUhm7yTh4ZCX9DPp2opeVMy/2yWOYl8SPc0zq3nacQm9ZVNfOPQG/teVVkGC2/UG5tYxtu
bVzp3HHsHRif0hYa4lHS5PPWOB/j4RozbquS4tiA2SEOVQzVtzIaFlY+VNpp4wN1cbamxwzsUjFK
jifFEbZlA1oCJDWahswxpYJh9LTTMwYJg/aI/AkZnK2GuWs74IS8psPpunK6klZT3WAEb5dmuoNP
5+THpRryhtOzZWVHxn4YrtndBjW34eifAgK8A7MIBs8A+WyngZ2a4RfOwsIPLofSSZ6qNtTxLvPr
mrpdrxT3ZB/LtbCJze6mm/x171ao9iIrDfaMYLHUF7Z8MxvQlHco7aMeD39DiTSUFFmRJfd6p7Rh
d0Q4QQYj228UXJKIdVyqqzaKVFMBU0f39Y77kuVQT1HiQCAoo2RXJMqmwtxQ5N7gkow23SzZZi/2
UjxYTbh8ilUyfW/LButJMmVtfz7Ww/DGfUlpJL77IHtfaHqnfJu9sXUeO1mPSxj/Nfo0Sa3iFLam
r45hAGdv2zgh3HdOvbb9glF3ocPTVXmzb+1+eZ2ajHXHYJq8KTCm6rPcWtpniLY0KzqQhEIcxEs+
W/GVNYeTKD+ns5E8X2BWgV7WbEnMtV2Hs9jlDcVTO71wUv3G4ECVL/BtYJgmrdNROZjUjKkw23JW
v8/ZxsE3qEfhW09UAmfpZ0TFAJtwXC85zyl+/qK7K+iQwwrrTwgugP+z+iqkTvudanJr3s7UVLNO
Ez09tEHOeSUL/OwyX8L4u9cM5TubW/Ncw2IRj0Ncm+JdTey+D9Dd3XFDuZZwzuauVvpzmiaYs0QR
9um93yNWMwVo1CMAPwqqZsj43tCTTqTB8MKt6JlzFWR3B2LULq49ceJzfulKWkWq9lOl5TvnXWg4
dfBWFWJ6hqHU7enjiY5+MJ7TOAdHqnaOIcXx29wZhfyWhHJOL/6r5lGKodlSf93SBLsjj2DdWHAD
ur0nqFDZ+KBBFW71rn9mLOFxlAkYwR5FN3qf/osSuxjvocNnWlLQuqFNnIB43yrziXy+85mTGQ58
qBtsT+cx7G7qSBOxZ6OVP/x6LvyHSWoQhCgijrTJuLme/dNcuIoGjzvTtziAKGwSjCi3E5DdXWdb
098cDnMwRHdBQ0Le9+ny+ElGgKUw9Us90nVgZflVwmtwJ/t5+puSN1dBErGRvJFFMMf8NLzHxykx
KxPgxlBICwVLN95oDP6//tg+bBa/lyq4DEZKRukoY64UKz3m96P7LulbKfqOmvPRKmKyNrx1iLNI
2L1Bl8/XWS/D6zGwOVPkSWM9hLzw3skbsvX59U/yZ1+gY/sM3FfBUwY//SDUakoH3is/yCLMduyD
aGvZnc0zYf1brvi/LNs/V6XpP2fZ7r7X5hWP4j/0+z/Y8fwD8Euif+/BWv/33yxYTvgvX7qreESk
c32gEKB/AyxSb+MwJsFIFRLfXeOR/2PBcv+F/8qn3sZZmT7ctcgqnSZr9N//tLx/EWfj9kIVxRIT
edHfybXxIue2/N1tu9q8AkwaISoeqhNboR9vW2FRwMPw9uD78wphJlp7FYnZdS+nhmPK5dBadN2E
C7y6/Rgt6XQ+Yed+SiX7qS0GEN2Ac7OY8S/zOKsdtAmo5MnigRuvBsA8HD3mOdrmkS4/zyWDxs00
q0ZTlTpnAK5wNm8pHpvmvRZjWu7cPI3fKy+328PsGEnGBlAQuLvAXIEqW+tyiKK7JxNGnnsMoOYO
ezn16zknWCgY4wU9fUHdp/LRDB31j+xRmvnc+aiFHCzQxTsgzfIkPoojB2+iRaxWFoWSYmnjF4lT
st7hG8GUrj7qJ5ePKko70wl14vB7iFZVXnYVfRRXshck0sIIbrE4B1n5a4kK/GL7g7BphfNwoVOn
Fn1ZMpU9NYQj50My0ZNJ+3NNlicqnHdNdoDcykepZiS1T2PrWrWpM13cpB8FnOh+OmSOn+AcXqSl
oTaNa2FnpoEfEDKhxxOLdNvyK2Wz3Pku/LyN7PPl85hlvs1Uny7QhS2b3o/tWhHqfNSFulNmwqNd
m/YI2aB/4bhbMEldW0b92G+vKwPyYNd81JBOZq0kLZj2mK20a7js2dpa2kZtewd8gipTvOzUmrYF
wgjbrsC9hHFH8am9QGlkhPtRiJqGlKPi3WqZP9pBUx5Fwx5i04S+UndTO+DCXkq2UqdssIfubDYW
aYTOKNAppQQItE8Ymc67zJk1ltaoxZwsPkpcO7DaUL5bi3LXYSAnccR+LikFT/qF9JgHuu4yLyLT
X2Y+x+VD6vv1tHPoeAl3ePYqqIFM856aIrDUazgr0e1Tfo4GVlVEBS3mycbZN04+pKdEuY1CRFor
a6vf6mt/q7J1mbtfzh8Vtx1UjGjFOM31vqlbukGtctSc5QaVw9z4rSt3AaVu3Ws9+t4hceockg+G
W4VoP1qPWdn0ZIiywENf99Gd8Z6DnbnLDKetB4qkAXlNNXCJ5zJTTCrTYuiz+8JKR3WVV3F3Po3B
UF5kWS+Ga6rbo/FTC6pmJElDUvVQLyvNezC5Gz/1IsrlOz+3peGlZCEFzdxA3qHjfJTtAi10feuN
K9QFCYQ24vSjmRhsjGd2wDr67MxRIed/vMNm2ZX+3BTXXlsG4aeiapeFh2Wy3HN3oTEHKBhuuyOB
PO898Co0mrXUMgeFv/Yn27kiwNHC+teH5qNjOffWvuXJ7W1F6qigRYv+R7zUSQwAcUvDSF1eiylh
5QLp14s3oFzgn0o7Nv1N9NHzzCGAzmcPI8k6NZoZ/zQfvdBpV9j9mWa0j4pYrX8ryH1nJ1fKhk7p
YuzUabTbTl8Lh5XnNLFYpMhyY0EfdU+NJa2fVom5Hod1eKzYwDjEk7xGbgPjtPEuz5yS3ORH37Xu
JKMSbHyZ/AxGKGd7l8nJ23XTHH6RUQ7tg2+f/6kKuvA8nlZaYUoB5TMM1Pa9mWPvfc6hvCJ1zPqR
SCJXR5riD6x0IAA/2TGzDsMEGLFKUl/K+mbzt4PPEJh7qM/5JmSDyhSHRXGQ1tR/Ehx7BjYHdXCd
Dov9VlM0izo351DxOS+nDJPHIPuO+T1AQOFzBRJq9GPq6/a9txc7PnVStu/zZFFzLRygVTngVARh
BBoe1rTQj9B4QrGi0fXaKcHtA9GJhxSJEUaKieuWU/niAdevl/k5Gm1QISlUhZmRz8Sulo4yVewy
b8FCaLsG+pkw9ig3RYaCfNYi0JjDUsXTl5EW0+bSKTOEHPZ4+XH0YF4i3GaTRgzTNMi4sXSfPBsV
2TolQmO62NCYYkFZrYy+ZBRFiBg5B3adVNxs29QuBwCRofs9G2UOGDIy890ADAhK6mQn4zaJjX2f
pp535sfCo95cW3F0kpjZrgYh3bfWFGOBwO8zk22dvqOfhtK1eRdLVI2Ndov+UpA0rLYIMyUejy7U
12Y04KI8b3bvqdxsoUW5EI42FeZbseWo2l6WNUWaW4aT8y0gGymPfRaBfg+aOGctmif4os7kutVF
E0cpFaCTLe4bLs85v6w8oEBmFhdxMiFkVMwTsq1Jcsz9tlUu96BWutuQeudHZQEl3rjM2c6puiyB
rLhD+pRXjsti1k7JCwqW4PuGIM/AeWxQXEgRQtn36au7X+w2v/Rt2hkPVqva594NE/LL1AccaOPJ
rxuQeI91X46PVWEJYgOUTm9iKcobA9sn2fqa8rcNA8M4AOGcDM2eCWj54PSNoj7AyV3eMWEZ0EAf
W+lZqxQDhiPhJ+qJtpT4IneIoOHsOayjsn29lJ6zy30lgNdhRH8TcaXtw8TE5HYIqu6eQoOKBnha
S9a0RK3g0oRj+IlNQN+CHEqJ5RNY4/VWQ8YClGQ7sb11hAmuDQ2ddDFwrL/rRaxfc0P/Mkn1KeTF
7LpNDgML+uKqtYLzlSog5AzN1nmkH6H9VlTrVylbmd3QJmXlNP3qDvwzbOg7vNz2q0jm7KHIogzc
cJg1Lr6HrB72Ift5lzZxR1/rwuWT7cjA7mqRlyRhyYW9hPCiXhfjFfci0d6Fk04M16LC5Ds5FfrN
CwTTjrLI0ojp3eSC9+Mfbg5+VBDTL1pPPjasww06Y7J+yb7jnDTii8UICBLi2m5gUgg8qPhYoWD3
iEnTpmxXdBFvClBv8gRfnJFa78sCWJvdT5+trKjFlvGdGqAzq+GmEURlUcTr5Lvn4Xo5L+Yhfa6S
kQOyFdgC1ZKdFBvBeSaI6CG/UvRsh5j0B2h869Fa3qxlgdz6CZoXqkWT54fFnUK1cQapCIMmjC72
E/Y3xjG8jM51bXHen8Z6bYu3db53CJjLU1wQx9F1L8ZD0fDIbu31dbqxK4++iMVHHqe60MdLIxg3
tKvUxyxrVuGxHRtZr/g1NR0QsiaGpHAEg4PHZD7fceorrqyk0vnBwaV+J6MqKPZznsc3JTmqbh9V
SyI3QCu7hl0IlXSsFVnyZDEYem/tdCp3NuVHJTcmNcSbCSzLAxu/8RMejJ4xV97PV8ABW7npIXfy
nwFUpDUjhY69bYaFOSjd9Qwa03JOwDO0Y/UV4lNTnknjQtUf6JcYQROHwUsNMfyL0orIvM04ne4T
PlGzm8Df7KO00sWuTIoc8bTvoH+1tIl8V72BGaCMwe3vZ/Od9orum1vgBQDpOQ1PgUa63sjIJTU9
R5CH1k0z+1Q8J2DcptoovQswyN60nZV9C2XpPTuhwhGDHSlEOGWBZZ+d2Kreo8WT8Ob2l+JCs9e8
Tejaw8RQNox0jRvaEkm/8W8TgHrPYh7AHTe2n77ZKSdisG/D8uAg6zwsXQKqIG49RalO2uGVtuO2
fsuzYGWCziMvoQizf7GZiiR0GWsa5uoZQccXVQYFw5yQkCjvNmLuezid5R3iNOH7xEZKwIFh59cU
/fjUTNkpfEF48Fgcwhkb+paiXPmtnjyaMBJPD099Az15Myun/jb2aNPgrXJ0mrYXesGya5PSZ9w7
UkjcgB6mA4RJEDEVSGOb0LOtRy37mKii16WvbVQOL/MyJjf4ffPl1vO7cthUyziCPIg136ixI8N2
3eur2znqY70rsgqjQ2q3kQ1VQMaXoH8qwG80HJ53XjjkxxhTA0MSd2nNLvREcksW3EMoxNqA+WIc
1besnuzvqZgLps1Q15iCwlm97C3DutLlsDgxLbjjVR/6ojgw2eg+K3/OvoEn41ACIGH84teteZwc
1byKYbJg6vF2/kI5qGiQGPr8c6eLtVEc1jfUv2bIH9VScSCyFLfO1rBRvZVVJK5nYFjPZe4jr1A4
C/pcAEB8prRojRLppkh2i5VkDVI0G5cGOHS+DWo3fY00Z4aNlRnPRYNc4R0Dw6GvZZdlr1bqqteu
i/on4szEWQvLCfOtCTzKRdoVic4fV3d0XNcvHG9IslXhaD55reyeIqUQ5cgG8mg8mSFDqsoQscNN
7JUt43VZ5g/5FPkPaMzWqx3hIwShlnlPiwipXy4SwW0/T+Gi0BpSRunEQbNNxXbnah7L8n0Zp+lx
GpLlNZggDO450eO5Sr1mPHBjledBhZUDPMegeopi4jalfmYlZoydPTwV0LJf7DXRQHdbD6MhA4Ea
HkIHaQP/Lkke3mS8bvco8P5DL9x2vIZJCNhc1UUUnhvyg91uBtD/PlpTSnlVZjlvnMNgli5uIhVe
ARqxtkIP3rqAlcMhrRb2g2Xm8wcV7juOnqJwrqcU7Bobhl4/Ss+wW6d9M0KCBYn7rcsHpz3KLs0/
sSkW4ppiHj5jaCG2u4/zXi+f5chpiiruvilYffqWO0TQ6bcTLNugOrJllan9OoYcqgOHJGxX+vt4
zVRvaEdEZwgbNor7kpqW+IpIKKIK3GSJjLpuV/mPgIc+T9D42UthJkIJW6FzmPbGVXfYu8uSiMeM
EoqbZB2XYy/zIKtdfsyR/m+i9k8GS/95oPb/lu/t69dMff0Bwc3/8tsQzbP/RXkmUj47W0kL45ri
+G2IRrN0wNCKOA47I+IILjPkf+cYJWxuDHMURK9hrsgPMVP/e4gG0BtgN1Z8MM+uu+ZP/s4Q7UeP
c8BIz3aIKjiUVxP9sH8Ow1EnCLrawG8PFp2drCa2ni0jy9/I7P8x5vcRUPzfSd3HZUiGReyjICoy
/GPE+PsBM4N5h/4/2I95XAVncyBr7DAsjpDwxsfZlW94EerTAFFpj2lovmF0UJ+m3Mm/+lPRX/lM
YxQm2cw/DcA5N0vBdiIGUPsXUZQfAzAfPyYueX4Ol1ynYFn58cfMpI19N68ETlLZHSed0r5YYp69
MP30PUmL+CoLB6QNj2ji726Zm98+it+XTjvrJ/DTJ0TIga+cImHpcZT78dKVcsaMOgqxX0Ad341F
1z9y2rD3mWtoFDBBA52oj7+WMfSNAlLwo1Zp94iy312VfgtEaJj/QhX4k1vDE5z6XJ8fymfW++NP
pFLWFttUzn5uhfE2E8PUQxGUf9Ww9GeXiTzikev9t97zP16m6ZwewAW+d52WLeBRCnE8b2z/Qlj4
06vwvCDXEKmi5ufHq2i/rhr8vtM+KxbGtmltHUI7fv31l7h+Rz99h+gn67CcW2ht0/3xItBWxzDK
s3lPNY97BVJw3s0r2lN07Ddc6sC3RSSL/a8vun4+P1yUFYRBuIuPHJEI9efHiwq3i6t+iMV+LMaX
OscMvoQchFVUceTVVYxtIy8PXcl7m82i9+XXV//D57penRWEhiOSY3/I9yHyp1PXRGLvD8UNNNF1
BjuYu19fxP1IG//wSzIsCPjnkRoQqaKfA6ZJ7Yw8jZyNGm3Nu9FLxyvwzmB4Fpc965wk6pnKWOAP
omqvWhzNx0WUkjVmKaC5d98jMfUvtc1RZtvYSUX+f3DHlwQ0+akAH3FBbWhxbsJMQVjJB4HVGRQr
YcUGhX2mmtRZmoROOOM/x83q3rRyu0NHBZ8MBW3I9kj/FXZQIQcscIltHkxLjWTbu+KiY59yy4kV
2Ffa+s95rpejAhmyjWWh3oNGWveKyMJhMCCYZr5m6uxYlPeq8YdzWQTVVdEqf8uh0j14H9Onpvg+
J1393XjqysXbfW5U6EKHs2O9F54TX9OMjF3RnVRwYY9FdM5ZgzqpfnCXt0UWBkRzV5+n8ageOp7/
hvA6BcNbqo1hT/BJlZuwrp1ng/VjX/XVI34brMIZZnlO8zK4VKtZIvV7s8GZNVD0ORNRZMofH5IO
QgQgrP4QcTZ+JMTD1FvBeaDPSl7bSYifqyCz8zVxaLnDztONW4DtGGHxv3CQwKlxN5dieOroD94X
DVgtoQJsSpk/ncAEJfSkFEyI5ro5E51yT0FfqbNAMohotWc155TRKKg20xOmuGHvu608ciROTh8J
CN7SDsAKpAqaX5zdMobDGXYCim74Qe/q2X5J+XIInuFXWNwIQIbV3yjFqCoBtLLvbThLep2rCfh8
8RB/ZtDPkQocQmPbh7wNZkwh+rBkXXVpPAeLON7P2OaA4ce1PFFqIDhY5eaynxg2sgUeIM16J05B
07lSsJWsRncvgelP7gpMoZ9w36K2MOy7TMmXbc2YPRYO6Y3cpqGTesISL0sivZss7+6Ur5b9kmT1
GeXH0Y3PtIk5MewODsMXqc6vnUp5e5wrsKJs8RKqk1b6W+8Wl51lvkCPx4Y89+exXT0RqRjOcA2Q
GfE9a++UkKJEEo248LFTeYTqAObQ6Lwh7mX2WTsv+2Hqpj1T1w1zT7xBE4QoKT5rT0Ynxmn2iXlf
ssslFY6wpzlpAT2fcWhJ6kKBbbif7FBdAysW9BjKcq+CigFUntvxRrSqu5aUMW9w/J51YebuTCWW
OzI94gzDIJjyNn+dQr87ZrMZrkSaDvsqT6ZzOi44EVp0jA1VAJy+nK+IAK2TgoFTZN0Np067F3Mz
gvCanjvb1qcwq56qAWiTnrxPnN5ugcGHD5HWw40o7Oh5MM1yxqzuU0OA4KYqPeBjIwATB9D3XrTD
m0cYeHbxcAqvvqFY8ljlNBMbcGqdReyGJH63wzXZbsllPGghLzXu34v4/7N3HjuSI2uWfpXG7AlQ
i+W402WEh4cWuSFCZFAaaSSNRvH08/HenkH3BWYGve9FLaoqM8IFSTM7/znfKfnQIuuPRinbBPb8
WZX1HBt1+MWI7Gj1FocddisIGXZuqyc1jSY9nEu30+HIreW64jv15gPBkJu0lcQHoubdahb5hu7z
g/Gf7NqYLTElx0d3DJa7fjK+OTGig0DoqTZO4cxXfDXY9MYZQR7n6GY2ubQY8Bl7eGRfyQwESfjZ
YYyyP5jkrkQD3sI8ay8+2cW9IXpu0PUhOHsn20uREMupOGARrjZtEB1AvPkb6RuMO+cHi0Zjq108
WDM2jdpo2NxO1f1kMiq0C4dIF2OhMIt4gPfBoV/NR23xVRTzeQgG5+wxSnM3Yv7ULcLYgr8ZnaiK
Gzm8wfuGW9nPH0OEzDmIetcSY4jNDm6US4Prly+wmkk/sk65mb3UffE+Y3f4/2zkCHj+64JMIyH7
fDYb7AAsVub/vCCTWjJL5rhyFxkGkHzmxLLeA8RZbwqPQ+M2caaKvAegy/aO+FXiH0eUkuEU+Yj/
O0kbzRLrxm4TqGkqe8xzwXVBEw0hcxgBzdfYD9HnGg739lZv1rtRq/F5GJv+N3VpBMHHZhjmsa9a
hteM3eY/cx5lX0aOzXaLm4Nyc69O6QVOYTleokKJT8e1cONPte9944Sc73MM2Sl6FUa+eAngjQaV
UX4OrkTzWZpQ8YuLRdKoaxYN1c9p0BtYnCfxxeVHk4Bhdveml0qe3hqM537OjPyeSE6zbAXVPhuK
1AYkT4Eye8baOHoU/WYSxSyc0GqNAb09dfEIm1ItxSHsbS1P05hOn5mBxOQEg798jmQuUhYgL18e
MtNJhp3ZdtLE7sZZK6Y9vQ0YTo8dtnK2ZdDtRR0EZKCS5jsRQSv3VD3YADe7mgebmyhxDd1iKrYY
n70XrxfwSg1blfdMphxWF0/3fJgYBEPiJXZ0a9BRHXB8mTjWS6pKqXBOTCJVrRrpDbEjUz86hElE
nFedi3HQJulIRCZC7xYmKPu4LDtxWW1KmLx9IPAb1AsyLY4ZgFXsnBGEhjBJhu6lrAkmjHVRvk2B
YWdY3jVWT0M1IRNru6CqK0mFXewJxYj5hhhaJPadp5Jj4Kce+SCzDGjiHdzJ36KQR/NxheinoFpp
jo0jz5NkkCmlRmOvNQUb6MHelmk4Y0+PCfRft6941Atd1TGaO4oLwzhU2zQTEBxt+scmvHwjiEvp
akiKFAIK/8g/+g8DKtvH0UgwdTfYLBt3/mKI8jbwujCZNsKte+tc0f5R51uma11y4rJoStxn04zk
jm3gVGhbL69RqA1iV5xO34wey+02ycC77PIgd88FmHEKtyvLmRDZIszxqGqus1NgrF4IU/F4boJk
eho1YjtFcSnaTeuNVAAEXAcPrZ2ZVZyWKXF9SpKVgrtZYu1baKHeyY68GB9gak5b22FMD6YznTE9
4KmTXF1l9+TjKHzPLMt48K1leudHpgMNG0X5PXBw+2znavq05xYwmDl0VH0auTccZzuYmhiOor7O
TkucBeAxJeAWZoWWB5QbfKSt7WFQL2iNBuQS6JQFN8GQX6hlKfgyfHWTD+PE10X49Bs5jgedwfiY
ZZLKn2zH+KgDuWZo7zFPcVSjCK7tefgTwoigL3vs2KP6580wwooe6BxCNOfLRd+GONk+jV73STz5
NsuZa02wnik4N16tJOSDmKWFC7iyWk02RGRYP420sc+u5TGwRbuCOZoadrJZt9m3NX0YDmvbiP2l
HRUcEDCIPXF3J00uyLmzt5ejwtpKlUf4Z8TRwKVuM7GExYMnvklLWMRBHpXeoVfUFhJbxra6waAW
vS8gmKoby8cpdi6yAW/HsPhECyNm0MR0BnM6sUkJPz23m17mjmLRPQYS0mP5iG1kz2PCexUzVsW9
bojTHWajWHiADfjVqaBcMGISbfipZr/cTUY3t3jLG+NunM3kbYkq2z8z00rzHfkJOoJgDmQV2Nki
WjbLlA4cHHIoy/HMdTgea6uLPLpEu1Extnfn6zTafU/Fdpk8tGSqq61Cki/YqXDPYD4KwP7OXdWZ
ewNH7EIwNJc/PF9deyMlR8hYWS0lHH3EaN7xdJrtUJX7e+J1S34ly261hxLfOshY7PyMsMockRsy
HPmHmr0omLvVviBROZ4jL3efq9ExGNw2LXMr+hBLufGCdrz67dx9RSMcOJ7xPrg5c1bLAycOYidp
JqsNsqlzdd0EEy+p6PTL5xI5iYWcI+YYABXbaByRUNyopzG+Xx9WSOmh1TKK7LrXoAlIdrSeO9Xb
iXNXd9OaIw2l1NyMXxmjLxxLzMw8Ul12T9ajhtXtG1P0WDcLoV/pt7QPLpFv32JvaB9CUkDfWHzk
k545xGyTsO4/E9cwT6IMySQJKrLD7USwQGFcn8nVT9kax1FFyzQLvNYLNhGV7bRVMV2uR14GXIgx
iNghDR5c414l38AB3b8mQKBx4ziGvldhY/yNPLAinP68yImnIh2pdaOkNq6l4/0xRdoogrJD+iZ4
8pebzGx1s+s66lo2dZgsza2wOv8P/mT5yAQFXnLlNSlnhjmkQMF3Uwa9aRBRhhrMFktTgI9iwzfN
LpKaWJ5jo9OT73KntHypOEDQYJVPMj1RCx5ccwKCDwjbLeuA11B3iY2hJ55VDpiKtTWAwUjZyiyn
kp7STyftpz3pzHU0l4YsTEDtoQUHefaiPJWyzfLLSu14htBTZSvHEqesN7Qfl4Ok+Bf7s0JXl0hJ
5ISiZUcudHy2cyNd+9aW5nHkOcaFtZ5r4Io8E30ZH5U/UFdWhELcjyoa16xxTz7TDQzVb5h3YxjK
86r6yjQz5W0jzGKIO5p9X8veD69OQShx2wUNw3cy2zqnWG+ktXPRWfVgd2VAV+g0kcWGCkA8r0qT
jkfplM1fUtuMwiAJlG9KY7HZToFiRTcMDUnY0JrW3zpiSv3si8pl519kH4awKApKC0OvgYrKuxnN
sL0rES4eu6mmoNW2k5DgH88zGggHFyet0IEnt4oRNmxH4tNPLBduB6s+7R3GsAhi+xy+GqWsBqkT
zI4kEiwym5/TNK7p94GR5xuHJKYYSTgtywuFRzaI7rxPz8FoJR/ahni6dViQJnDxLbXBKJfqCX8A
NVv4GRWByxD28si3w4xtR7IazxuNaMgRU9D1ezznybunXFZq4VTjQzWAftsFbCCGTSKUaojMK80l
zSbuQDFra+zyZm4/nEDnFOiuDsmLBHhv0D8Ey2AjDChvHHgD+9IP3uJhqMymnMd+b1Z7h/9wWAQ6
z75mqvpEpCPhjJCP2d8gt1kIRxFx8TRZtgCwZT83bBOjG9Jd1LvV34ya3WVjl2Tn1t0LgOtUKInp
oSQ+XdY5VqT/t+70rwXeDufTyAlc3zapvLSjf+Xu4ZqeAjtN1a6n4O7ZJkosKPfL4bwH1N7tG+DP
z9LDf1+4s9xaUnU7EmNDu7Vrze1SRT1kjEhPp04a0th4ds2Qj09irXo1JuunyMPpn6/5v4cw/8Pj
oPV/n8Js/9aq+6z+7X/+dvn3Z/1v/9vm/B+dzetP+OdQxg6o2OBrxaJs+VyQK6Pp353NlG9YeD14
ADEWWU3P/2cog+kZbXfVIXHlY05f4wX/PpRZ+1JtOuWBCqLBhhig/ytDmX8Ohf6jqosNCkUX1F3k
oeqGyOP/+RA50K/dqq460GgmGLCq0SMQf6Rip9/hj8et0pl//N6R+GCj4Y+7mH3cjr66Sp7Nb1ag
p2uXrrag0gjqfZpY0Wvp5l9O23CTLFL3sa9zH+ErsGKRjHkNZMT0/gYO52yuZz/+x08knkOPw1B9
sZG34rlXGCS6IMRPNzFYPc0udAVzkNNr6kl121KY9cig07v1odIX2ETwqhokLbcL2a1rIxeflvZs
fp000Hs1UAo5W/zE3rOxKHpFcJRIlJfRz5wtRaZTbM5TvYuSCgUUanafVGQHc1Fe2UL/FIUK7kDI
TrFfOfapkKZ5JCz4I9IEF2ot1LVRIsDxEzRvxoTviXBvfRigmpzEnKMPKNn/5kb+pQV+rPVvcrQM
7kySD88YGX7g68w3WkaUBYa85HHkl0+ra7A1cihOOQWvjLy/gpQPENdweaXJcHG2/3gbgPX9o8QK
+faPVxnOY3k1V0fiOMsfAldfQbn0cYoxNs77lXw7ef6xNiMrTg3l/bqF2bxFg9uBXLFHdcUhaR5x
TpRXL0qyk403KlYBP2EKvF++VURqq+NNmAbxHAwYlgXdzyV7afIxFyIz9z4P8H0ueNvp+sI5aZZA
IrpkN7RzeR1dnydvwxV3t/g278Tg5XuBRGQceoJis19R7tpllXlkVZ12tcVf2FgtOHGqTOwfilwD
oBYOVXzIhQzP//Hl0TgFnJum3MP64RZZ6B+XSRjORq7G0CKovtq64jc644/oii9MNfbWbr3mtH6s
7M8DKqp5yzVBo9hpxRdBdxoPDH5pgFD9G4Zz9+u5aX5yGr6QasbsWjj9D5Ru/871yKzMRucyALH5
FEN9VypvvK9nE70ZM+yGP/qK/fTeqpKG5F7b2KcgZKOyGca2eupaFVDGMgZXI2/LG0sl+SHQiF+E
mKzwlYAx0d6kM68esVgGlk54KyCO7lI/anCnOmOz54RlcEYfvTtOyGgTkjJaEM4OLmcKMwN76D7y
cqL3zp3yU0R0YMtMUMNlVvQuGH2Q/pCo9Y51UE9J7NkNp3mMej+Oubr31NwAHyJk1wCy7rzYaZb+
otBbtiHizN9i9KptoCMmhZj2MYd2qFwA8frryAUfNgH6XoQxl9EmVXGBW/oPbLydNzmE4yPAEXan
qZ21YKfn7JPW+/lmWfzuJqw865ia8/iI4FPccdWvmpth7erJbTV5wlbHDdOVu55WzHOwjObeEjnE
oL7BrkB3ebsGJew7OlCSRyZFGZcWMupg5pTPFSU0erO1LyXomLuU4P6GcnEHo/W6W89NE0/RKqd3
nW6wNkT6mJkm5XZJnYaH3FmoRaHw827dTV7NGlK72YBwasPB3C5ekJ4rSbxyg37jX0bs419Q3/L9
TMr7RBPy9xD4/aPFo5Jgm568c0XaA7NbdOdDTqF4dzVPtv0zfmFn3I1l3e0cMyELmaCBufzr3tHc
EhQ+eTg6bPeETEOxSC3Gszbc1wYXy302WNZdgVzwgqzdne3acHHsSDabpW1yIIYSZQHGVuVZ9LaP
eIij62RJ66WncP4tQqt5gyOHH90jIqvG7DnI62bHhCLkgjPI0Fv0YSOh49wd60ydEVeSV882sm2O
7e6YqEZhVc2GYycoSmJr52FIc0q1BYVV3uCtMS5+FySPRNmjrZlI3W47c3A3nj8SdegLamrlsLAF
l2Fe/UiZ/O0UnuDMmI5OZgXx7C/5E+SG6Eh8GR5HyL2vWH7oIDMntvI2w6+3vqjtk6VqgS9lKim7
yIIdiffujs+faRJSE7NZUVyzOa/3YRu2L+kIjtKfLO8MEiy9T9PJ2EKICWMsn9MH1uH8JlsSVGM0
0V1fcm7yJrqPphLiA5iUcTN0utyYjQ37Kg3Sz2WweU9dxj6OfW1sLsZ7uSQL4k/XGNwqU1NSXLKI
CzGgNLY72z7BmvFhtiMLdMB3KFmyNJ50McGbGshVuJLbO1H6m3j+pYPfxwGA90v/8U2FITyO0M9O
JriZo0wqgpdh4zU3lRBEBoa5u+A/5+vARTmZG6kd6yab6ImYgZKYPNZtLiiClo+ZKbMjm5KRU+xE
/DRKxlMHGuCt06bYGWM4fkPJCNkDyGdgJRjNGyleehktrzSQhDczxsT1lnDuCKHbPITd2T4rq27Z
Zqc+zHl/NLyHPO/no7cY3gnWWH2bzM1yBP1L5ttOqph0Yk2wBIOzvVjVHVn4lJKOvj0IXsjOiDhj
aLPhhsBaAbIqIHDaOmdfJ9GVk7HaTeRGEOtZqVjvCkqEsF8ZafqIHDnfpd4Y3eRqKX+GtYSsAQpN
9KB+TgROKm3RECodW/xlblhffIFpt5+BXiaF2+w7WqTwp/ZPAu8xhwfOHvuVBvPX6VJKJUNCWz3t
R31/jBJh34QgtR5M4ZOc50oNzj6/EM+Zbq8RePgfvMDBTU8V2KvtT4ANevfGnDGdYPYeajqzcvFQ
9X5zywSW9a6hX6lNlpHLMW8eKTt0yWdbFNTYGFmvqmkfJrKqB1tmF5Oajoc8aChESbBord7Jo8fP
33sGJnJjquNc1/qpHpHAy8IYD0kmrjLzKI0IpnuD3gP6hFBikzbVW9LtiNYOGHtHXLhXV4WOi7gP
3fPIqW4rpBRX8mP3vcMCkJM3xyUb+2L5YgeLn3/Ks30TeX+ixOIyVaGD1mka3LRoC1bF3EDSC+Dk
AYGnDpsbYyqKfWeDsrAiMLZmpPrXZMyCG5409c4aHWvfDJQbkT7WX4uempVch+WZloXuunjWdCJ0
4l772nDAn6Dg5DKKDn0DLiOi9vsXj+y5G039ZHl9cm2RDO48Gp93LgrPXqfOHIuWdc4fQ+eArNTs
vLwlNgYmaaeBSeyy0Zn3xew7qImD++3kYb2rsmBud7MzUaCu+hefxe0iiqkl2ErPxQmgCyE3PI02
ov1oe9tQ+G28Eolfwkn437M1Vfuaje/Wwy++6yNfxnMygI1hgEIpRTDtnYbSh1CHAf7PRsSaMW4W
eYq6E27ps+OpS7aMDul8eCI9flSGvLU4NI24VMRnQDj66gDXvb4zDJ4TYd77L44Sb0Vnj7uFYepO
Mdk++ZxxD55HdjrPZkBXlU+XV0XLtCAtix42PkxEWIAJgetjcZi2FvUPsbH2PuGkX45Nbcz7hXYV
hm2KpE3dcaOhlNzolqlD647DMaQ55yBptD8Ybmv+zFnpH4o+IsDS4yvgPSVxmg/LjWdXy/3EpqAu
2/Y79YXYwvb605Pz37jgCB8W9isHJ5oYbM7oMr0O76SXXaF2ExmZ4AMUfW0+MVy8EmDKyIiktPvR
XXJgYWAADWVM73Rk9N9w8tyPitXtO8nm6FRLzdXVmIt1qjFlrmydWfIcLw3nokhUAMTDpmKvKKjx
Bv23wxNQOffcsbQCMSS8hJKRyqa1VP5ukmi+Ra1tqNZOVLKdZ2961spoP3NJ1wSZxewYYcC/H3rL
2lqNLi6iGpebMBTMcTuZUwiVo2ZR/mW1j4jL9QN1isYHpLwOFCWy6wFFDomPVSVAsCbMdK8JTT8O
3KIomo2TfHlNmRzZE/avXmKuEY5+mU9G3rsvGJspLI98tU8KAvaej8bNTKVCIipkGN6PkTSPgWFW
+Ppr1T7oDI/+Br8A08W+1sNpEYH8cnwR/LBQLChFWtux8tPs3tf2clANVx7OruEAKCp4HSc8Hl6W
0Qdm6sa60E0lTjVVTPc5uAFkQHAgWOBDp7hkpXdh0E0nUtBDY6ORHhKwFziboGAoNXFUeoR6GBPw
zPc+itMmk+KzLGQai77XN+EEUS/IcJJMPhO3VNNNNafe+9QzXhgN60X4DmmgQP+AAcl3qTDZMzYz
D2nW6VtGgi4qPKcTsUjqvILwU0kMD22nAcx2mb51U7O61an6LBlg800PjK41u/HUYLOecNH+aIUI
nAr9GCzyEJZMGnitrzMJ1q09lud08MedHkTE9Lk19pGAPDJp7zIVfX5x7WX8Kv2uvKuy2f21Imk9
jCnxxsguchwJAZuyOU93k2OKI9ufh6Bm7GoV8CtynV6ANnbxUgwjlXmJf4adkJ7rVhm70nFtBnrt
7YSXaGNyKI271G0O0siWO/zm5XEOtPWaeEa38YPZB8FQ1+hI6laX8w/PTmrH6iw8isDdNx1ERZPh
X2VEr0knnstpfhLKE3uSKOW2yOfnuqmZh695ej2+TOQWtita9kNiD7hpRBHcO3NSvxhTi4MhcF6X
QX8kYqnvBy/A1I+6vyViuFykJKTSDj+59EhDC+trwpYD+jHS8RDShGZ2PuF90E4UDS3dC4wtcVvw
3k4N+919uxRPSAynIBvKjVuO5XuFaUcX03JFQUBBz7uvOTe/6nUvlRvOczexSkZJGdM5lZ0LUbbb
ySv/GGVdbJXlPSWj8UtcMmY+c23M6aMZG1Ab03gvPDjwpBPn2yTxjbOvQvLEkGnBt1Nkk2S8/RpW
0mAZb9bq6mIHeDvS4bEpdYlkbbYFwmNpX5yCCFO7uM25TNlNKlN6Z6MMESxcWR3CtCCqCq2QyjPQ
K8WU7MzMnHcMy+VpsSusPmq4ZUzTfE+Ay8p1NAUR14N1GLHIxSqapmc08vAmXHT0J4oiTCKhl+7o
nz+3ps1pP3K+TVau8wjliUnTPqwaGj2Fd43aWh8K9sJbZKDfGUDwCQ8H0zOjINDQLPY+SSKu46G+
KfzoT+Pqp6WDP+ZH9iWnTlDn+pdA7LeT+vu6Lc8Q2Ci4Y0+RK8oicA/e5A3rJkrOXRYlhwoZyHCK
GxjBPNlMIXakcps9U4ZXYnE3RoSjLJfjxaWD51EmRcigp/n1odkNnf3jga5NozCLS4uTHHBcXBqS
ccWwVgGQWdspy3przegtZ3+7VXZ71LV3I0uWuRD/0KYJ+zPh2U1f0ROYj4b/BGULEiloP7aWH2XI
aBcKkgsMc3wnmAncihyD5liY+owRDWoWAKo1h8QNro0BycoOM4/hjhiodKsEiepx2jICY0bXL79c
4AA/i1XXBUaciOlVpp54APc+HIyoPgMikQgA1YtppQdRGcWOqqSYZfvVUNGtxJ5wts3hL/ociGE5
f5BlBbCR9c6zbSRvwjGWB1mYHxDkeFyN/btltA+NZ/0VLl3WUfQ1zulv4Ybggzi5OExIneg3raxT
KNl325Vtb1C/K3oXs8dlUJ9Z044347JwtUkHm1XVnyhf6N4JkDHqtqzyqkzHYa9oJreBaAqKIskK
VCnB04RUcVxWvr0xujY6suJhR+rFfHCrLIYAsTHbQRODNQ5aivPUO5jt3DOoF051hn9s0+WnXib8
CopwTdkuN0XSfvBhPkF6PDaiuatDQLpEvfeDU7GsDqc87XzStgaKQNlVx2rJ2n1VN/61HtZICVPB
YrSeohUFx5x5b+awqxfTlPsmj7ZpIB+Jz3ykvsNMGe6crIJ7VSWHJhLnUPsn0kEQogb2lsSwAQN0
5ynLXytMVsZMLksM6adfOCwiK2pNjAfEpuQlUMToMGbvk9GGsakDnFceDrDFuHA/HPgpj/5SXEl1
9jvoYnjSihMouXE7h9VbkfaPmuhdnjQ3nslGOmqHuCmWF7mkMwG33MBigJrRu9mDYN3aMEJ4tafs
bFbJdZ0WJaljHqoSFllURqcspUYzzIcjcf/0GfDAWhM5fPhJD2eYE4euhbv1Gys7Sh5lhwnc9Eb2
AVdvliEJNxLj3LJUwWfXMR8sSwpcFYyvfmuAOn3spX5BJLQOPTEhZiiVuVVE0g5l3bfVLqmL/nWh
TNABXdEgYET1CjoMwURB3go48Kvl0mDyPw0Ntcw6H4BK13Rm2ajI08ZBGtpFuFDPPkDlvxVY/1MS
eGwCsp4m1IbEtcpFc2YkrC/sVOufmbJcBuppR8XKkp9VgDKMRjD5jPknUT8FXZZ9J0COPpDY3GNV
D/a97Yf9S9cX0PY6Jk+2KkyO5So5V0E5n9PGjYeo/8dLal7ZmZAeIgoeW2vlJPlvXNmN+rtYRnXD
bevtSdTyAc/UBSahP92HA92WPCd6TIbZKhopn6NcZnU4xhe9s+g2veLYSy4zEWfYwVF2n1FNd3Sl
Fb2Xw+Bvc9Mn0qez9jXQWf3cZ1X5mc5le5jCRu2zilXJGZV9Ngl8P+gcpC0f65AfyOwDSnJk0X+A
Qk9iX00hlXl22LCVJpYWuRzDzEGNh6oL9C2ndQSHvsPQwg1XUwOHcRcg4IZGVPKnuZc8BbaM4mhk
/BtgwzmS9K/2Ogu8Y1sI+h7nBSdxkVx4S8kJK5feJw1AVnCOHHgt0KKnOh/VmRWlv6mrEKZrMNiQ
6DvHescdrC8cOmowdLAKZheJYMQyJbgGykdYCfNTxsz1FARt9TMMKnjMvP7d8Txm+cFgXADAOnGd
s43HcbScZW0/+B3tElggmti3Um7uFkWj4wV9Jnk4P0mvB4emgLgjdU0HtjEDMCrM2z5OqG0NJe7o
tmviV4VsXAOrv+lSo3ppW5wWwuKJLWs/u82ayrwdWP9ue99wY1rdnXNK22MRwXltBq8/gTgZTiUD
+i11XMY1M4s/o9uxW/Xzp2VFtgvZXlVlprfSlAwywvoZ9K79CFzXRmsGxQoMTUAHrjgw7Kk8UXFC
3eTGc4v6ROldHstyKW87aOs85lR1DERrxaBamWGLjCZSfmzzvay9p0kDXjgjE7kb0vWL7SiRPKfd
gDuq4HPgytyliW8Rp5YkD93xCRuT2g2F2bKaE+4twNac6kAUcR4VzS7t5yoeUkbg0HvGDay5mni1
Ts95UVmfk8UZUWG43aXrU8VWvrxME7+VQ+W4tcI02FHoWuyTelCHPLK7c+iw3KST511xez8Pcp4f
FfhP2mHx3jRzrdktgw2jA/NBzV6492YKiIE1LOe2Z7BcANbZFQx/N20zsyVfxdUCtY0SU5FtlyLL
H7lyFSwz7L++jwO/KpiZMLAJYrhx1h7W4hMwDf2kMCbsFoY3JDvG+q2E0L3z/SnAGc+3gWTdxGUA
D7YLMuzAjt0e0FoYm/iGd2eRPYSvV7QPeG38SzIBneH1XLDQEwEufedS1A4t52H5x+3GbK9mtzoN
iW4P0gwQUDhzgccveTpG7pn7177XFuFKXdbkCqWiudgbyyMQt2qPeRVXvey3Y+mHt0lNbUVeDiXO
5elLd2YSN3NFQ2NuL+mNglZ6p3Spf9KiJ2gtxGKdZ03rauaa3bkxu/bCKKrYs0Hdo3HttG7V3nYH
i/12vcR2VVuxJVS4N1LD29WjbLbAQM3DhApxg2hp7iz6qPeFV/7VOfh0RXnDyZnkSKlzYX2ZUx3u
Og9vRpbSRlxjKNt2PvqsNDMSmJARz1rW5dYfiaYrng37CTrLpjNanuuENElK1cGLdtwK7Im0IRP1
/W7leW5TtPZOViQxRNc/l2MBlVeBVK79ljuwCLszUYeIlJMYqlPhVZ8MGwE/VuZ40fzprWNWBuPz
wD5ihPeewR6FG7KOyb7xvdtMuGztFw8mRlq2mOcwklItL7jToazzJjV006ij54r1yX8gq+ZjuJE9
sB+wNPmTLqv+gAUUZnYQ5YfMF1aP5VXWD0HpMokiLfVC/0V5tfpoORpLpL5NNci71lvGv8bAJNMy
aOsjkc1QLGFieJnl0h76idZVhaZyv+SYJ60gMFB+4RQXVu2c/GZx3q1llVf7SryGnhborm716nPy
iSsT/ZmXGd3P+Yp0IcB7FgHTwiXS+kW3+geHcHonevYy6Pr++Cq1Md3JnD5lc+l/IvxATHH5IYNf
U+EzBGaOk0e77wu3+L05U1Vbdlb37sJtuHdI/BJToJUioce3EGzNndJ8a8fUjiciKR9inIloSbrK
vO3g0loiMQFHG3vFzaRZ+Isjlv5oTpt9HIp6intsEWc8ntNr0SkKbdkQ/oFbarxJrdSxDlN1HnwS
0BA1xIOlyCyTaXD9O0eGvyM4LTLPzOI/BEHXCzWI7jWQlnm2yiHNUZP5MDHb8nwLkDk6ppCXLiWj
q00+PYZzvxGpi1NHzzLHTQacWM3YiuFDZARmMNUhnWz9EMjzGc1MpOy9tPhqw2h8aJ16PNXzjPxl
uOahtWcmyo652tDM6L7sxuSU5lnObhLv5G+aqR640owVqp0itleBDZOgqo2amDmKRsalY4dM3T18
Q8lWWhysu5n/sCUfNsX4kYqY0hf+dlGnR2yo7X3mRfZVR25ysjCL/hl4Jp8cs3PfW2xNmAhLPtnF
kZThre+XZpbmbcFA+k6vMx/MUK2vral6I57CiQnxiCB8IRPFMXn2Fvihuqu+8I0XMTMhghhBhoG3
IsEAyYMO4oqXX2qqehmzy3MzGlhP3SE9poFwrjxUST+QHkdLS4Te4uVrvmZPOupn8EUrjQd+jbqx
PVq9tmluhq+Yc/24YWg94JpbAnVYP5Wa93qf9Dy7Yin4/7l2UHZVNS/37hgyk3O+WuAlIH3I9A0H
kgI9xmQw90e0PmcjnFZm8TKF1g6KPZe6U33h47GcJW6daQTew0Q5qitYQhGuovqDMXuHHdaU6XTp
qho8bJ64v7PQlBEwrc7a21Ip2mSTKuOXJtY8dnfR9L/YO5Pmuo0sC/+VDq8bDiSQiWFRm4c3ciYl
DtIGQYoU5nlIAL++P0iOKkp2y1Hd2yqHw+GSLPDhAZk37z3nO3X6hp+pmPYq7er8OgcjvdUeJu3z
dE4WMm04ScZ3aKmt6xqeUecREiEEGryiGnddmZPKQHGYc15mXZALzqJhegAnsIQfWp2Ow9bwojt0
QJbLvgkFotoWmBK4qXP7agkiAe5S3iDiGYZiaa+QoUHiQjvaPiEs5PRL5zt/WDj1sJsiwnosokW7
j6Uj02KfoUvQ1Lpjdp6DwyK9u6jxPVl+D/OhdlP/SSu4z5eMae4H65sjygjrZ9xh5XIlR6E8LLDe
cOYlFSyeug9N8QCcyCDhPkNYfUIwFWHGA1sbKL6W+6Vi2d2IYcFnVA/pk6k69Tyqsb8y9GjYhKNH
Vs04NkPXaIVR7qJHhlufJE1560WRGTBrEuCwgX8M1tHliTrHjgb4hPNptPU8xp7btaeHuaw/do1x
vphOuNG5ubT7eOBcxAgSck0cVclhzgvvhuY2a4SaCToaYg39fKbO8M6kRMf+qLtwyg5SZ2YR+F2c
pjvN+CMfDrQ+CE4RVd8QBd20NCtTBytakE1WR4J7IdDfxmOKE8lDtaA3iKAJFGhL3EcxPwYGhUiW
4QW9EojRKnactxByCe17XXGQQ9wJw9d0/fwlV0iBg8qymtdY4UG7trIqIv3AiuuvaonENUFyEv8m
F7vzQWmQVwHYmklYmTZ3OHMn8zwt4EacMz2tHTo9dXKNFyGSu0Eb/nhW8lNz3MKWiry+p3BNQ9gQ
0q/iWzla7jYGF4SMlcgLD1+GbeS7zmJhRiqMMjtAhOwi74mwlZ6KxgdhvSkzciKDsjZ8f99NjDq+
QtFJST5hXu0qnWx5/wI/DDEvhWhD7WXGCGiYzjUdke5gVH15Iaoh3feIccghiQ+4PvqPVMk2N61P
3zieoBaeOswcvjvvKO0c+Nh5/kCNdrnQN2gRLocg/OYTsvQ1t9zzg2pxIHgTWnXL3cSX0M1PoAa9
rRvOt26F1yvJaaFTgvSBMdhfmEdS/lb9Y8NOfAGx4hjPsdynjvEZfwrK2l7c9jQwXtuBxaJm6ex9
WRyE7hAugIDBLK3PJ5og21E74UXt2B+KlrSMRHonGYWQiBUnJGJr6UtUyNDdGYo+XY+42k4VcQqU
xtu46YOZVhoy9s0ABAY8R7Nf6sH/NLsl8R3C9INFcrrm+7M/LopNtnC8j7B3cBA0dNSryKMzyjLG
fGrnTiOa3Kj0Hj0gWmXQCE6E6WRCdsMwWVeztevabIbZjTaTmHO6QG21lFdJ0iaPNSOQlUbY5Rd1
UzYf1aiKy3iO7ouG4tCd6wefDq0OA19pQBky4/5u6nRWxZUXul4e0490ajpEIa4x5tU1DiwsTkTE
q52sxHRD02A8WypGkZQ/yaHv1S6OcH8okZ+7g75VRbFFrXojl/pIx/hkYMTbNWRWBJ1p3NAcawNd
UV8UAObD0GYdwM4C7rGHkpYMMzHgLYLwnGkucKB9b2OHYWB6gUY5CYxYXA9YCzd+6dT7TBLDVYKJ
ZuiVvSxp5+5LMHsfzJXsXdeTFehwtqB7d2ZAJ/h8mMzsUK4gI2ly8N84sKEAnEcOA4KFipwjkLmN
CGPhO4zSm8an5Rm3/SEy6/S2AL8UNSIm1GI+RSLfGXQHT1WSPmLX22oYikfagHS0wjrPz3wMvAMr
Z/XArFQ/W0lFE60H0Gl5yaMBAvwcoPxn0Arx3ZRbn8jXw0LY4c301/iYWWNGdtpoB/t7T3yndZo9
hQmpYncyw7sW7zTmqEzDvhuXQ53aw5vvhq8C4+WWvKp52xQMBokJQ1NNxofulHeFKpEm3BLnF3mZ
GevAERxdF51yw56wTjC1sBQTRjz9yysrU0IjGHWF01TiolD4FnLaLy1NHijPibNzYqwxbFTDFFcX
0sjpdETPnKOewq6HjSOQoSip7xXGBZrlmJOWeTQ2HfDla5kwcO7l/Iz8ObuwS4cDQCrfbDJqItau
8toTC4NrLwa+iJJpF3YIS8aJHIzFS59d9OLrOJaZlzWg0FFzzz31dQCy6QNjo9fcaCkqpsmjyZj2
W3deLtfk6VM9u/eGdCc2fGSEaHAYRZiAeyrk3gdpM8WY1ZHuhxGAsv5MOlh8SFqD48NX8BEXmMq+
wAw1WMtxb3Ss0psiKtuP0KfQeojk6At8tS1RQ2ZP19s4mwvnxvL51jvLy09zZVtXcxzeYoXG+viB
DJzrzKA4InhiS5vtHN/dlbR7/OKpcWNFtXEs+hkBjV28uLgh5zq67EgGf6rH6hHOy25OWgpFzbi9
Md1t14bhlxEOIeDU+WOrLOaR8x1oQtpannsm2vYqBjRD0BMBRW72mYPw1qvjr2afEnfm0rZBNr3T
8L03Xmbsk1CfzTnOTb+0/QN4Cyp0p7pOJ5XuUaeAsMUCQTszCndd6j1Nsn5KofsRSpVJuSEqFXCZ
nC6mFo5/M/p7R6OSwSwSFZveUpeKQ0kxTPracpJrR+X3XuSd4lRieKqL00JDimPIyFlrfPHTmn5v
Efu7ykivVJ7SoHbb+6qPz/o224ZZjcVh4uBldBvghl86JQ7otHt8AdPIvKeMr8OeuC0rfYjc5mBH
NSrC/tY3q/NOlNduoo+LR+ZMmh/tpL9Kq9o57/BTSMhYWOAF9h0OdNjJyuRMFgj1oFQF44pFc1ta
GGVV3cdef8CLGt62uS521Wzsl06e9UP2htXtKquac444AupAmW5Twxkx7PDU5zH9f89EF5NOL2LK
qBpoZ+9Cu1Kf7Qzl0BjHCUABC1lJ6uUBeEGX4zX0QOZ11p7kE6jzkavv/CGyT6MW9MZFj9xRNAWi
IUwK5bbBjuwMvbjqJPuWxRMQBpEKBz0HolcqTvBK4mbau2hIgT0Na0zhuVXwovmxRAtjziQ84qA+
iTi8XnPrrjXmtC0Ur52f8YPlmrkWFI6PC6a0XGUPsNrACKDVPXqcQIxSspVznHNYPeXSXLRASZFU
8TMCYDICEaeIGsuQHmo8nJhfjteyxRRvc5S+wdC4sbtSM9nL6sAdVHNRFp53kacNLqtM35JrdFgY
hXOWyNqtmQ3yQAsHQFRXAt7spvPebq8SoR7Y2s7B6LkYz6mVktyEY1sJ55hVPQ+BlsVtb2v7phkL
hY8X7aiXhRcp0Qq4Wo4cThhN0hkiOe4QNy1Ar/qF5jSzhrQXwWpxlotnQAdtT72rL4y+pQsUXZqL
far6/IGdCL0aKOuiuq9huW4nXL00+qmz8U2F3isEE+Cbg9Nbww6pjHrT0k4uQX2kF0wn/cuIcehZ
DHYRjy014TYEEfbq2NRxSVN8Jf1KByhPim1RJlTubufdCqrjQOND26LL9bdsOoDeGZldFF5VBP/d
zXhILTvFBluNog7MNOv5x/L9H4CmGv7tm2z/PwaG3yzb+pWDATzqDxz2b7/9u11B/A4DyrFB5Ky2
BFrGQGC+2xUM83chhQk9h/+BgcGZ8C+KlIDSbvuKX1bStaSw+KU/DAvO7wIKjoOf4TvZXfx7hgXn
J3yR5eNV4M93SQcywbOsP+B7wFNtLmTCgjNJMukcSp0bFy4Zy/MlG57TYdDy2+W5dqv5ikQgX1ww
DOJ11vjSr/AL4S+PLXTPdu6ENxDVwwfAldA4dFbfVwlNZwSIgx1tTEVbhvOdaZU7xx/7Z474jU1G
m0G6n2nFUcOyBsxwk6lxuK57Ax5f58e9S1veLTnTS1nd2Llsh6PVtGa9m43G/kRpL+cvCAFa8SiG
NIwZLZDccYjSJJ4uHS9DoL2g4t7qVDjNfSnqigrXQNB8b6NIoRkjDG8v4fetiMoqIzPU7Z2Gc1FV
Y/RxdT1D/KyY8JycWYw1Cja/EoAVSpHedbIGf9xHEy7uwZDOhRlFxSXWjazdpy5Wsm02zjjKp7hr
Xww0Es3ec3p23iirsmsAGzbLl5skNJ1livGNoME2p5862cWy10k7ztft0M10tmwX+1/fIDHYLkOc
ADVsmKxfzMxWw0A27vAxFypLAp/yx98vzWyC/7WqYuxeq5C4MbACTn2vyPq5YtAHhnDfxYnTbBbb
ioZb17bFqx8l4RiYkGK/yr6MzhldTx0jOql3DQtLHlChoY2vaS1g1yuiVwK7UJk5ruqyHfse0Wlm
kQtvT+rjgLGRaccHL7N8dVCRD5+9bVCwbsYkC+mmWBD9T36oFvMwp2lz0S9FjNxnrDNwgmZm5IGa
w+jrEBL+Qjhvz1PQznkIbl0ZI4lBDHzokBEU8IpMjfJN+0SdbKhHE1LIzdgdmDgjS8NQ0fn3ab4G
L1Zzgs0tJaN2s2DzdPBwNOETztGRhLg8lc+u8s4TfyrrA2+khGoZDtkH7J58MKoEdCt0a1COZcrN
rzCNmo+M9rrqPMupH4NRdcRIWrZ270ng0xnLskuce9i78RysWtZXp3E6UCyLNS/bzg+nOrA88I47
2rjO1ZI0yduSeJg+ujKpbi0MH/Zu9V2+5Li6z6M49rNdiEkWQm2h+m4H8bx8mhATvaCMkEsAgMt9
s4j9BWG/+OlL5KfxDa2eIgkS1PVG0GQ2G60VG4YFqNiZsWaPAxSGdE2vIgzTiU5jFiUWRmHOTedQ
/GNEzIoRLZtwaVxbpZLD1kdzNm8BVutTuljjPke/hRPTjMn3QwdLqVIncEhoJ5rGhmEw32rTO/ln
2zeyTwaOxD6YkozBNn2W9iWfbWLjJZnAW3wzpCnMbuGGR6+yxgIRPUwLSk/LNxDIg+ZGGGM5HzhA
0Pt1lrp/aSnoCDkB1SP2ix+2B38aYxXwGVx18LTZrjBYU3RBGPZxtAHIYdz3jFsNEAlJ+JbTyGn2
JFdH7cWy0HSGtmr3yCfKqbhdBiO+lHlNF5h8vfRtimV2HzMvRgbNc99u+rqAyTp3PpqWenYOS2qN
MFFaM38ehrj5zBMzmTszy7zqyHSEETy2eawVXYER3J4i597yUzTuIDmAO2BRRMJB8JtxLseQ2iBB
h0jZNzoXFcF+zUbCy6QN1cWkmddA7rsjLZ6eotIdR+ZlBJVieUWmsVUhfns6mL5xdCqbacZ/dngg
T6//+M355Qa/TZMX1q3kvSVx/S++7/HSxniIEMfE/YpF37L/aUkEBum6wsaDSs6Qpb4FxP/BiRTW
7y4eRTb51aRKVAv78h87vDB/9wUNU8oCsuuhO/6/OJGED/nCRf7FnyQxQK5RLF+e7xJEPv/4Tfy3
XxkRZmJer0bo6IgVgNfNLfzDu4Ln5jvQ7T0FkY/43vXIHsFVPBspvICf55k/QRCbNFn8ddXjXCnn
i4jW2APAK+v78/e/0yitn68D1JBoGl9yfyzasP6K8Hn3afIxTmxLUzRkA85nEgvbWWzxtHiIPwav
Y9bgym2TedA3JsB0QVQzOAQqM/Y3te90K0ttKD+WEJidXWEqUV3SVbRscsJMVn07aid6S7Tf9Q6T
ToLEb03+XFvEEzW9soaTTMF5HJdlGg7CXSRTaUr3eUCbTpOQH2XsapSahO7dJfjuGvrgNbwmG0IF
DW1avLchOuHyaA6UGlucQI7YIQG2v0h/6bwjsTLi4IZ2u54aS6IWjCFLr0PGJGTxcbw+166t7hQR
jcm1WU2IYDF4gKdx0ux+HLGy7Vg3qyuJ+zDf9+R0lXsmgVN3aPoQzZ8e1nYYogBGCnAtPL3JOGh4
LHIswDQKPSorspcF3BsYGNI5TmEcPpS6H5FUWCFjhZoVrQbF6IfpYSictWIJk3I8hzeDtK/HgltC
KpijE1L4pSe1D8v4s6wU1jkH5UD5ULayPm/TRTZHfEbzDWwUdCui1XB0c3/G0AJHCy9DCwX/OWW1
fe4gvd+XXlt/HQvk0fxKn3+OUNV8TsxBfUEIaX+V0lflJwPwHwPOfBrFTpSm5R1ZsdvV+oBG5wjn
Qutd7+k6PdYWcLM7xNpIv9DGj0wuG69rzmGgtx4r8UQYmxTOYH3u4VgAorEmyIy9RXbiTgrSeg+m
3zBwn2FWppuFQHjcBuaUTqcWimKyp+Q23cCO0p4coywS+skjpl2gKMjK+tjUtIWYE4z/wfgiQF2X
ZwiV79aj7XP//F+4xvnFq+fi7R+/nb+V8/P7xfnb7/9jdRa/k/PmIgeyFDQs12dp+n4Cs21+xfds
37FBYDqEN/3TME7cFecUBaKX/850vwF+/1idDdi/knWO/x8AL1h3+W9lYf0JHyuJnzIxitsM3WAV
rD/e+xUthLBFIod4UVMJLO8JTDn5UBsboJF+8qE2qTs/7IkXMSBZvKHNst0NcX+TccGYNNRb9PqL
4R9A4w5zFGSh6OdP727lXyzt65L6fcFf77xL24/74Kx/u67pmPInQ7sVuVUdZsPrFDui2tlGKItA
MWceMYYMtftvbSTetyQ7y4Ejuu4o0l7xye9vx7gQKyVZ9DZJBDVNdkv+UIO1uf31Z/pxG/l+FbZl
U0Fv9m02kx+vEsPvsekW89rDhQqyIu1OzJXHv4En/wgl/uMqAiCBBfKZcAMqhvefhbafH7kW2LRa
FHRUa20ylmZuBa0tOs9iw0duXoPpiua/+Xg/fmV/XNhWyvaoLUwT0PQPF24gV9DxqpBKaJJXZwbi
JwaeZEPMkKx+fSeJi3v3dPxxKak86Sg2ZevnjX8pp1o1C9E6SqQ0uPql38RL86yN5atp4+f49dX+
9MGg5PJu+wD6kA6Ib7TZd9u/XyS5SE0IONkcPfZYnnae7N7wNyx/87HWB+BfDz0fyxMel5BUYRRw
9s/UYWJWs1Y2MUY4IVDepEmxK6WWu8YpNSu9Ls8JA5uvf/3p/vRUgpGjRQSWV4Hb5sH88WsL5Uiq
Wo4bDHaWW+wWXQ9f6WtgFfk/XAfbGjWm5G/zp5Jw9NdUvnR1ncm4elJ0Q8mPr9OXX1+FRtSf7iHU
NvvbX8g3vmVXvvuyFOhHq0epvyEgZcBUxOkypVdwSKLsI72TyzwiICKVB6YaKEbbI4/LMXPGE8XI
5ewPqEXb6sp2lptf/1x/dZeFJy1lUXd70v15hUkUQk8O0wzJFD1vhd8iG+k3/foqf/Gk+hayBxZ1
QSvv27L/7sObS1p4WN/g5+hWI8QXa3CqwjdeMa+bs+FvvtK/utfASGg1uut2Yv/06EhMNgYhDPHq
lTD2Wnqfxeidd546IwUk+ps1+q8vRrsQiS0zt2/wnXefTVHourLhYnTVy2OxmP2tSCrpYBq3rV2I
9uLvHqU/v44Wb6GguPUUxwzrp+8sVFPaasHrOCKJvoJJ8dQJ78yvgCFltrMxl4PRPyV0pCaiGRbS
gLc2oxZ3JKY875kZMd+PN3OZPsQGY9dff9N/fp7o99qK/i1ft+SQ9eNby4mKM6CHI3OIBmgcWpsg
B4v59Our/Pl54iqSu+BSl6yN2h+vwqEj9rgSiltGmvP5RBDetB3TPNQHQrNoMPz6cmLd1X9cALme
43DEojnM97z+PO++Y1uHABjVqtTDdlacjaPj5Ix54uyrxEOi6UpG0VOK6i4NjLaLvF1je8Yj+GuJ
8pv83stf/zx/dZNtVFMUXByaIbT/+OP0A7SIAhHwpsj8oTvqETHWcZrt6O+OmH93oZ8qA4KJUP3G
XIgw5/xYUSbshECk9uuP823t+/n2sjuvuRKmQ8fgp4cmn3RTNaQs4nJk0N+jXiJ8HUgM0SU209Q+
tJ0HLJ4cW3or0ahm+pRBsD9kMI5//aP81YO1xlJYzBrWdeqnL7oSuTsnPcth5hoLmrPY3xcRZ1Mf
Lerx15fCNf/zU7VuCHx95CVwTf7lx68RV7JRpnacbsje6ppjLkZcYbLFs8Q6WUbmdkg8/6Ml8XFj
guuI57amFWGME1j4ryIU3n1ShCXBPrYux/VAVVfLjPjYGL3qhVK/Kb9AE4Ya5IMgC5MNDll7ouWp
ybzP0qUJP/X1PIgztyC3YYOz1TKCTjPCuDW0yItgaPPZvIN7xh5U6qajeUyiZ1gezLZWNBwiT2fG
VqDExBuArfkqBlIO4DvlZwqMZWzRTVlIyXbjBLuHwetkHwBnGgZQ8DR5jYzI77dlZ0TOuV35C6IY
lN7YcdG4ZYeOXgHw5gI/Fd3k2aYjn1Rhu+3hcBSH1vfa5oxXXn2mNkLYjgGrtQ6F4yaIM5tCQTGX
9qhzZg45Fs0gHgtOFxFjl8TSQDu72o3yW0BKc+ufmxU92PRTWpeMl5Hixdk340uBcPU4+2ICPxLj
pECO5Rn4Fk5uFfbPsrHpoxDmdut6tcusv0MruU1bE9lTk8h6xowmlg+ZD+ntQJ4WZ+ABwevnEe/H
a9sa0JDtLMPCCZ8zJXxOhyhyFzf8lBSpoBAYKiRNAy9ecoaUzvFOIm+9bOdNLd7tZLIZZUvtj/GZ
E9rJpxH0Snu+lNRTeFwJJiOKlZIQgaWWOGrSKDc+rTj6xd163DZaByOte25wLJuzUEeAXEDJEu0W
+UlJVHxBZwHpLxXXFjRWijDTC/PDMucVqqyyBzpgCzt6boi+w6IpAVxsqswQMc3qPKnP47GeH6Qq
vGEfNrLAUTsR+IaKBgdKZFcw+jaiwhaBeKwQaMzsWkybwXNgsQBBne5iJNFFYIjZu069xseb7k5q
v2TmwlxEy4gOVKuteg2503UyXTJkMpSPXcyAYUhlBZmQC6P/5YlzdfsYDUCLg7Lv61ujykcDObjT
XnSdxMdCaSTcj6W9TOYddt8WNbQ9gO6uJZRvH41WNJYPaOUIXBVRb37AoUlUiQf7RtBnzx24PEzk
AJ2fl4yrDXC/7FrJicNN6RwLeiuMCAk0LvAseOYNrvf0RYu0jy+rKfHbbTnmsGCZ9HhXMfxOAJmc
F8i6qkryo9gFyFrqogV8psJ1TfLv3MVvihEQVDTmj/4uLzlubaYJX9E2tRBubJSSCwQRfyTsjPXB
IRAVkwPKFqs3h33cLC4wGqTsqBQib/0jBT2yDTl03DoEET22aXuS07bWBSokx+stubU6b7mA9gdt
ElunircjXaZ2Wy9+d82xrvJ3tdugTEurFmlv4woeiI4gwAvCLwEOMEfD0YBKjF5SV9p4/LIiETMI
5HK2AmdKPAMNer88C39Rj/ksGLZN8ZjjsbQtC6Iso8StMI36U6y19j9lS7N0j7gX8XYSAJl9aXJP
8BYsrWMdHJSrPpF1lbLPvNatXdxubtHuWwzkJILmhf0ZZkIu9g3GRtoL/tQY29Ax0y8xmdDjoZhj
82hxACl3ddrCn2rczIEoIq3JR1UKaHVPQeA6QUyPxdm4vNCY/+uB+aSXElES1E7SXHWikk+kHqdf
K6x3HlFgwzIAOGmADcSFKJ4y34SkoAuwKkEBMzg62LENpGPQIz24LETYG8DHLvoDuaqKiIYyd4jd
slfG1FKnOEJ0WqHMmYn0wdfWN/OH3hEw7rCD9o08WFZcAtMy6AsL/DWtCdZxzNNqo/WUXBuLK6Ig
4j1bsgftAGrKsIqS4eHummRoa77F1rWHvn9z01C1n4q4VtiAxNiKeOZZbHnDBsr64QbrlXUymNB9
1lHKjIncQGQ/roJUDe5I0TH0xhxrD+M8LLDYbxBfkeRoF9pRGMZcHcmDb83g5r+Xif/RYPxmKWqk
/50iSSMweUme3zcBv/0X35uAlvodGTylM+U5OL53TUCUFi4ZSbRJOFlI9I8U1n+MaAzh/O47UH7o
BVKquYQC/HNGY1gev7Y2qBTYSI7rUv073MifizCODvxFw4F62zc9l27n+2q7hncpOCzDE+FZu+2I
vOkEhAYn86z9u7ty873EfD+ooQH0Uw0GecRFWmKtdZhHbtVPpSeZwrSB1pxCk82VAYNu9trk0ilM
RgSbJBzTMUfDxMx/cK7MMSewGibDB5fC67nu7fKqMjFFNkNcnLxCodmURG6mVgH3Kbbe/BVyiSj3
Mal8+6wbOuMmGax+K3Fu3mR5KD/Z8K4+VAQQx8LwoX4p+F9qfJsBxKEciOwvRP3xQofRE7MXbLxO
jYLEIc6QIXASzoxDDS9xgnB0xuuu6G9gCfRvoR1mzBGU++IR4YnLUXYMTNej35SeEbEFer5inh8s
zL6CdmglfukBD7NHpUl/2A6Ksa1tMEJJ86FtXGw9TGt8VqY5BEUMyid6W6JsQeI1RUSSgyDeQpzs
yXHGghcZbf+hMBhzi51b4F01P/ixA13Nw0VPCYcLbMAV1pyZvmEteK+nioSDM3fyDP00W8QEbchR
hxbqr/Od65bS+WbMxPCFpATkDERdEjuTm6X93E2NmPD5DfJE2w8Yg6z62YEB2Ruf/HB2bpcirDDz
VMmdGGbfC0hwHuV2FB00Pqb36nO/NI5/gqpH7eDHFvdcYG+IzlRsu09zVfoGs/KUMREc7emMGBYn
2gumGsclHLt7yE8CkFrrJM6ZXLqGHYqocwrPuMWlT+int6ZQm8mjBZayPzNIrTDJXRh53KIG79sZ
FncaBYR94dFssforgDGgMJm7Ewe/LVuFG6QvbIXYpIniM3eogbuh38ddki1t+aCcCm8Cn6H/mBLb
4OOKmMGiMAoCLYlLe94upB5wtV5nEJW8GN0RHWvNPH1xMZ1Is4MjZ88mkpuKQR9kuzGuAsLbgSsS
PWK8jeFa9WMosV69Goj7wXc7/7G3XUppJC0xYmQiQY1g9D0DWWLc+meLTugvFC6M+409JqoLcnKT
SA2xrepLWoj8Wpph025TPFPN3tX4hjetZrbP7+6b1yVzVqi3G2bVzijdxtnqLB/arUULEsZ9y1gs
uu16PbMusCjNdfeWtZ6Mt3hD9CeZG1a5KQtjOqPFli0724n9BlgxaexBbOSi2ZXGAH+lYQerjm5P
bAgUhexpbmMkxziGgWEhb+LmFL5tNjsv6yLoa2FmauiGCRjLNnQJZlWp94VnAjV8TWQGNzdf9fem
m3pYpNntXtrYiOWut0D47VNZEomSDR6rCY9PQfliGh/IhMq8Le0peb2I1fSRrAU6YdXTYh2I6+lg
IM6Rvi1g3GIyShz8OT00fTrZqKbJDR6G+64sLffUV4BBN6xgioQQ15hJ8NUqobWuK9S7E1GljFZr
MoqTZNiVJXnqx74YUT0ZlVQNFMjRSm/MEbuZa3ct/AXMVrSuAaegODcM4yYSDcipKRyiJzv17ddJ
QFsR4Ebu8LoX9rbScsEhbYzJQo/EDZH+jkUk98B0QSuCBCeT1yrIPZud7ias9eIgFUEbgvyzSIB7
4ea+W0WD63TAZxnJ/Dr6mtkFwQRpYcj6bGkbULpDmI4ZeWQ5jQiTeLDh2pQzs2S/mHoXnkToMP61
kyHet3HSEiOmm5g8+XB0Lfpji6pPDSHm5DwxOBdHv1dw/kSaWk9D7ll2oC1/hLoi4T4aWHh4kSyJ
P35u5kRsXEb6zm7BgjRtFstsjI8WaqYvcLs0tm6U+x6AR388zwhtD3dVZDPmTBorP4qsHanPvQW5
FyfsaE2kweX62GWKLFaTltmFGtaGIenFZsvLm48MholnCSJTzP1l7qsi+lxNkerfvFaUxddmBFTy
UoVWCmOPBqOyNrkQur3D/C+9244MsUVByi/zGd/96NlqN+e1qT/4BikIV3OZCApMzYA44lUhUaHf
KArxEfAqLdXMoa1WGfZhaOdUX3Of4cwVHskbeNCdsYbTxZ8fHsGBZAN6rFnykSZUOaO7CWF42F9T
I6uLY08iI63drh/R/G8qV80uqHHb0JzP5jUspTAGAumQDDC663h1mu5e++bckeGBm817cGf06CzO
ET6xupEapxoT/uVYzqqSh7CzSfXWRBSzlPQhcemSw2hyFiWiBvybkwdwY4Aca8hPtir2UDba4akQ
hKMdzNJCcRgOaSYCGoa4YGYwKj4aZYz7dKlpdsi7rOPtOJZZO7gnA+ABPEdM/yJ9tbVo/Me5c3pz
B4ZOQYyocQalX5aRofjHegBRdjkjGiwulapFs50KObct7yS02As8SigBQxg04b2ZWQuCDNQW8cGi
9C746TtCuDKj0NcaBJKziz3S4i9Zf7V+6xcTBgLatELdYvizLzghJQpcTkPmXocPxuIOOVN5l/m+
0Z/Fceh8qYVEI21gcCPjrGOut+2XLh5uhtnGMIEKZvhKKEgYP0spiuFSDnkTXeDUcK1TZpYFTI8K
TmLMCdbHdEHbeG5Qxo60BMYdc4t2VkEso0WeIZ19JWpcchIlI8hnSHTlGAblAlVKgal5rjHDF5zu
jkNe05BJiy6XoAKAZlk2IQGg36g4QhUdATV8TC2n/KQz2Bkr4xWRxZJDUwvjHKHtMn1VlUmie8+y
teHp7PayNBfeZG/eFJz/r2kqxHs6T/g061Gx5hq1hCygm5Okc3uYTJvQirAhkoNGxmkcq+WhzEgK
3QwCVKnXN3FgdZhFZ9Un5ZpNZ1yWYvIOrcUJ2SGbYYta6QqAOqhI1z3ata0vhOj0fuzc13rOwPr2
vRO4JitJhtZt3wxNtE/76RUxXX9w4B5tYMGRWqar4bHh3H3jT+S8p24sji2u16eSkLpPU1Yg3eGz
xg4oLdJntx2hTQiAF4tNzpopMo0cj38EnGTvpOooybHeSdfp521XDBYPdG3a8KuHyNmG0s/3prsY
X/zQeeEx6W4mKYwAbFCziluhviLXDCbLQK05eXm7i+1huZlJKtyy8tVnjdOQHqJ640sk5QUspH7b
GKsKf7GN6xC7Z1A3sLdSd24/jM5QRcgtBxzXkdmu6VfxV2I6kE3afsU+WRITQ6dJXQEfMgILmzsN
PFywE91M3WkT7JYxbl0p3VPTRmtTqCw+1ADwLml7Npc9HeATrmSKn8KkNzVH5p4wJc1ySvnUV8gL
544nxjZXsZCTm8mF6K0PUw8FVFQxJrAIeWRo1KSrdcRYZ1P5P+ydx27d2pqtX+Xi9rnBOEkChWqs
vJZylt0hZFlimsyZT38/2vucLVG21vVpVaOAQgH72NYU0wz/P8Y3/Ec+3nJF8FH9BWU2hkuy+c76
0spfUwB+V8RD2tSpKHuSu3sJr/BOz3FH4jRVdrL2Xs3BSnadGyLejUdMPQQ5LKAHN1s7VId76U2a
58A1v1pscRdtI3oYkAZSb1OVGIKdkY96VSuOeGpcD4Jdz7Juu5VFaLCebHOtu7f7MvkCw5X1IyZC
TvZ2zFRVZN/JLW2XBoKigz5KuU8DeeMW1FZgiLADrD1s4AQzpevIoIoGKs9UuqWuizs3LFAYmXmQ
vWgZjrS1EYnyVa8IrCL20AOxYJGehehWRT4cQy7rsWlQCldq0unJ44r57CIIRBT5ViCFlXXRsj11
hPYIBtvmjCOtlRLH1t6CDRctaoMcYB2D12tUBK3/s4nwv2f9/yvouvz+qL/2h7x+e9Cf/vrPc74h
SN+ejBaOTjeDngan+Z9iH938C4UP3d6p8WBoNL//fc43tL9IS5jQA86/dUB/i310xEOIDQ2Hjib+
DAoFf3LKf68HwcfBz+DMzRc89TAte9ZbcpQh00pT+MvOMaEb46vP5CEv6EQXORpfeAPh7Zsb84vT
/nSW/6fN9PeICFymXAyK01MB411dIQkcDmY2EhcghYaabRMvPNbKmmoTH8cQFloaJDv2pNR6OwZG
SUKMqT4v81W0p9wn9ZV49Q7hLlxc9IsXrnTRiOdycSDG+Ge16/d60Pe1jB/X58AQ4cmiQFF5QO/H
HqSWw93xSGYsn4PqQmIyCER+kmNs9n1lZarniZ4BLnr9/LbO2neMSyuJt4yIDwa3TWd2zWFD4RMa
PK7k2iBQINsqpXaOt/tEGGs6o+s+yq90iQ5dfP185OkVeXezEdqgFUaVJShb/ZC5vb3ZNXtSfxj0
eJmZmQflFOgQJrG1bNvbzDCIWNBAqn8+5Ie3liFdQnS4xShuMSO9v8chAtGEzna8rPLhW9X37YET
H0elRrlsVfuuRCB3XSXRMZHKL4ZFMm1NImiURTSh3w+r4sazcV0HNJ0psS46Tf8WQ3FeUyLe42tf
Ge7B7Gzl+fOL/fDBTPkx0MFQvelI++YPttAcpUBbRJqkYhL01Gi1fBikA0Xk83GmRufsOfIC6QKp
G2Ifex4aL3wpyqoAg+qxD8R7velhD+BjPeH4+0cN3uldtVTaugLPtUXz9cP36bdoRgodVxNY/3A8
77H6m+ORQT7et2kQtu0I95BFzlWMOatwpikkxoAmgCpqe7Q0CRv8/Ka9r5L+fSWW0LG/0eDE9/T+
lUh6OlVNa0RLbCfeBi9QvuhHnMGRGqz+fKSpN4/czLZMR5uN5GMx0vnGeQ04TDNvL+uMpD9HOXJB
v7pryCtZqkyd92ASoL79mmEbolPKAa2R2nFLuOZNIfMjQ/xIkX//plkqrm6+XZVHY8xvGm3tJld7
nkxbQWSIPUO/lF6R7doyu+FwheW5I5R0AGy0MhSXaAf8LaRgNeq1XrYamZC1RQIAiQJHfrFfXDsf
GbfXYV4RH25xH4JqVYEbTPFmNpVdwow2SeZ413/8JHVq+MjpbCAaQp1NI4BkycbzHaKMLIBTfrCo
iFQxOZp+Poz2YRVEwcs+geUdq4fAtvH+UdZqrtVVCKkGgtG3ktbtxq+jW9VlQ6jG8B50NYPdkIkv
VDYgy2WCvbJeNNUhtNT4tKBNvKMKZu0LM182dmO81o1Bkgpln9WoNur3z3/dj8sIemOoE0hTyTZh
Vnj/29K/NSXiR+7KcCP777Z3Lpf61WDcfT7MXNw8zT2GjjYDxYdNIUXM1kk6my2J0ka8tFpxgPfX
bTryN86dzMOUho9pyiqp6FQuBr3vxMLoy12D5XxdUjMi1jPOxFqVxZG59+PKwtYQYd606YPONF9Z
krzS1aEBrI01huCEwb+kiPUU17vG2tcwnHZpwSHx8zthcUNnXyFeH5d3ENX4lDc2u+FKgiki0kDn
mTah3lTJ8c8fvKw+fD7O/KtC1ckazRTJyglsZr4hijRMuU3Cg81hMV24ZIWvmk6vjowyX73mo0y/
xRtxGIwYz4AUxrebFfoqAB1L+vIoTvTWKNYyKZsjT2x+9+bjTX/+ZjyOuaHftlyVVZ6Z2slY3Gt/
Ok/8GMLgY7BRTdvI+98PITK1KWuXIQgOE+mUdgtVHMDF549nJquzdYYxcQ/wPWDFonM4myYwHaNt
T8nmsiy/O0UOJbbSy/svLayocxWp3VNVAUsNx2LRJ/0lXUBUulkzVkd+kfkE8OP3QPlrT98BjcDZ
5fbIDchUHcDqY6AF1s3B3SP6NlAt6vdqu4bweeSd+bFmvv0Efg5psEl3qGer8zXVsTrDUtMW/Ljd
9FuTYuAVdBC6MwJlDIiH6MariGGCaICDi0QtgUd7Q7LzZawh3oKbMqbFzrCvEAkWtzg5j4j1f/GO
ASd0mL85nk0a2vcvgDWanI2Aii1NSrPPimPE5KxULIWIEsSRu39srOn7evM+F+Q4YVlmWhygkw2q
8Z2QoU0fZkcuaXqIH+74m0ua7WJUkXRBN7Jz74C3n/ppfgDCteyEeTG44TVJRRjosubJLjO5+vw9
/8U0RHd0OjmzV2PvPht5JLkKSjnMWEsoDQlNIj4pdefYZPfxa2JZARJJbJ09XaY9u48sjjSuAcqi
rAnA/CTJbuDYN5UPlxZcNUJK7zJMj66XHoDwbjHwHpmYPhwE2brzTQsVjIJrk8Q2mwl9heLr6BAM
2/v+d7s2z6UhiWvCNt4kwYVW1rdqo68qTNY6Kemf3+QPb9Fs7NkbW2etq8ZVC93VeO7IF9JJU+kd
58i7qunzt2g2zOwmAzLMio4ywrLohrVtN4SYhE81JZaF0PODSPw1oIN9IZs9LVKTlhSkStrN288v
9sOENf0WGGgdazp8W/MDRkyrRA0rHnUdQ+wK2kOoKGtFi24M6a1hX//xBMl40zwAmYOJSyDvePeJ
OkDoYhKIymVAg40pYwtwbCV4p4Q1xZP8JzfZ1lGS8DrTd3NnlgxEmW1V+TzLonN3QR4eAqu9qtzw
kJI9pUUk9Yoyn1rYp8RTkSU+OPjly2Nz9HxnNL3NmNtU/r9tmxhs3190DCyAIGtQXmNA4fq2rnTm
qJFQwwslLszyPqVcnt9I08iABssWb9rnD/nDtMFB2KHWRvGOc7hpz7aladUrY12zKYzH7pS77C9a
EfxhBWU6bLMAYX6hoEE5cHaNGV0a3JxquQQl+cWykKflwaVTu9dCzR6nOOn/4JLeDDd9XW+m+o4W
1Rj4gDYjBZnuGBeHvm1uPh9j+gLfzfOzS5rdth4pAMWGsZxWVmLhunLVpfa6Rdo6zQlHLkhjqZ6P
x8EYwwPzLXUoNjSzb4NMGyeQCTCEUhTqsq8mIqJFFkv52oxiQOYqFVhJUNpjD6CJl91kHD2tRS0a
iwA77BlgOGQVWQAenCi/cHyvCR4C37HkeQhW2T7kQwsIa1Ejs77RR7s/l52mPA6pap8YI3rYr1VF
/w7KvplddCiJIEvmHn1/cCIQI7XKaXZxWZSXjg049SUFI3HhqW0Z37kadE6mjYa4GMLM7Chy1qgH
7DvbUZOrTg865zTUq87ZiRZjMaJFlNS7qquyq1JFeEjHC5mEGNv+Xu30lj3J6AyIO5Jk3wt6zmqh
e68hK+ujL/38jCasfR4RJL5Q4jrfmXH8alnVaO6ruIdOmrcaPQs/GH0appkgWaU01ZjGte+L7aBz
RlymbOiLrZfi+kS1HT9JrO2bEM/GgX6uTewReVhUP0FtPJJXAlqj8oj/I37DWVhOPpaHtg6Ny7iO
NlKvg5PO8rxDocWwO2IEUrB0xIOqIKzZWah2TlUtNa/cHnXDEI03AnTWeUEkwb4j2h0+ZulsKoQG
Hqxj4MYVnRWPzK11N8VW7pTMy7pvlSXp8NdNRmOwMetVYoT2RUmT+LIG4tasEysxNg2PFA29MjY3
vpfqd1bdVx01qTC3gB7jFd/T+htPtDhXSSXRE25csq4zTNxTzglRFZUaXHbw6TqcZcsxBY7nqKQZ
5rH9KEAnv5ZqbayHtjzTKl9f2tiBiPUpLpOeYCxeTRKPZP/qTOISZKaE0KhBqniLgqaTNZD90imL
UZrie44qNlqKFN0PGJCVEnZiPbFVK7p3vnFeJHp8qSFuvuJ5ETIchqp25hbjN0uFHajy0HxcrJL7
bKYCdgxbasNNX422H9jOOpfZVFjKlHrpRwAZOxpQyxRu7ENcjd9sIxRfYDfCXa06eHHp9AuGMZ3b
TMAEy+xRWwpf2eu5/kqHDhRi3AUF7phwDSV50YD+UGR8BzhFLkRONm+roItozGsvwERcOelC9QcF
hkx2MWQ8Y2YmJMwDzFKjzJbdOAArySFE85dAFNpDdyinFR8RhEOuj4Z4Im904s5Qwo9EHSwBE4Ed
7FVtE2ntBXpLfVnBTNp1CYd72RGoWaxHqd5KxAtI85EMLfEOUfdqYcQYffiVZhqoHStp0NIWzwYN
VDS5Mj9zNW08sHeKLyRf2PeuB2GwROFkHrzyKxqrEypzWrd0UVu7j3Y/LDovuZD1eJdYj7m37hqt
u8t4PVKI8UGfrZ0OJkIqiWgJKoBJfJhpfNMpdGwWqlboN436ahL9tFLp8KGjWgFK/ULv+clXeM16
DbUKNHp1xaOvb2NqWydVVMm7yoNqqBWRWFMkD+JDzdxWtKhH4KxtGkXoz1WoiE1YVO4epqJmw2kA
nhhrZyVt+glkOASEG/suSd4E/FXSOqSBvyF2ej3WFR8QIWqBI/qEaCkLraaKiGJpaIDenDq791uZ
r4Su6QvEM8j5onIdJhVwZOnw77txawbBznSqdToSUYNeAY3sV6vRN0MkacAiLRzDTWuS0hw1D/RY
V2oUMly0kuidvjdgpTNOKbtKE+vazNeib3Z5s4sw1iBSXXTIxKrWW7ESAFrKunoHYch4KDqtn3qk
j8xjsNel2h5IaiEGKi85Zo6vaOyXZpjnUwjQPRyGFpA704IvwMhDD+/zDSZV7Zumdh27AP1C4b04
mKU5npEWIQhyjAxUSM7Iyan1m+q5iopnx7euRlXKnROJCULpJQVcZbRJrRJp5Vqkzo3h86Qrywwu
omZUsoVD8hIZV15x3cf1yPM2cmwdg65e6pokV4g87m8jFpV9O3jfnQpWLqnu4l5NfbkbDShBAKPr
QLkHkPQYQRXMHdSQPnl/wkj7tV0ZO38Yi0to+MV1oaCDd92e6TVVOgI4ir7gffIbV9tbwH+TQzn0
JsYPKoRa75XBAgUKiEqb9WGU3kOdZgD+nSaS6yQtuv7gcbLZuq2/9Xo+b29UmlczmQIiIJwPwW1a
k2BoqHG/VZREOfWF9EAVVYl9UqfYz1eDMzrLECYRsZZTpk3knzpOpqzKkmZeRcE7IFmlm0JZRk17
rpr+QcXWlB/oKECqxr3zDOy5J8q5x4A5WtalNJKcI3uCfCLOz0MjG7bsa1egoVYcGAAADwfSUlDt
5esa3rEekobUDsGyyat+FyLSrkl48Czqfw2EScHm4yEiXQqlDdAj87ryDeOl1JA3ibxr1mxi1wTW
nRlqcEaNZFt5BDwRtIvEyyvOw/Y8rKjpgX0Bghtkewk+DmIihRcdLnhxXQ5lc5BB2RHfZ4S4jTsn
enQQd8lDFeA6W6ATxDyV0McvSd2GgYa3iokPjP++tPaRb5T3SFisg4VlcdEgsCrI6Eyle4JubVwW
lCgWvMwqUXeEsS+QcBEfgbNxEQTjLuj88RYnAUnzMi/qu7HE0oiSh9GWFXG9eIrscefhZFux93n2
VQPoaTaSO5Bp+SMz1RNV6JyqeW2SbNC7w5WvK0BOofifS6WNYMUi0QyXlTcY54ohE2S+fg+5ynfj
TiJNivUF3hycTYPmIaroleystwd1hYEkulPiMusWCcl+O9wc9jKjkgBQR7XKcKcXdgMX0Hf9c/x0
zteizLstSHHsN4QP9UQvVw7atk7DSLVqQ7ewJnL6A8gK4KbisQIxuzKkYndEVPanta7srby4IQwg
+xraFgEDIEQ3uVA0m7s3AVvCrjtPRDJcBuThoBV0H4yoLs5yW9nBuulIDwysZGvnBL7yt/wLrc+y
ECESuXFgd3BvEIQIDm/MN4i77iorot1RdLm6Ggo3OqvRZ2MVw8zq6xkblCmwqEZjssvBnEcwsscv
5jCcp8TlRTvhG7vAwV9i+PiXHE4ol3Xn1Kde3EfPyWBA/kndzqFm1F9hENvabXaCfKi4zvDgrbB7
VCvMZ/EuaYLgNHW6fR2oBuHhjk8yWfIFLu++S2UZrIv4KvGc2zRPqwu0MQ+JEmKPSo0Ngs6K0mCP
kqekOqmQsp48+iN35URWbbzNWR+WzGneOdg6e2eO7QVYXVh8FvEEA2g+/lKL+SwVybWhscddxHxL
SBUVW1m40ryO0G+i+lXUgzlkRMfrQfUoh/6aALsrw+sflAFuoS1rfyclU46s15YBKYmf6IunuBuN
du2VhoFTS9WiSyNksam9fTma7WVYZxXJRpbiuRMmt/zWBWnxUHtOeY2sTr0oKtK8umrMb5sxPxmU
NilR2ebXxB3CzqvB78a1vcqyPH4dAxUMbNk/5rmN62riIS0Kad4HVtSvLFV/spvwheCd/hQ8pU8m
O5Fah9JuzsJI77YaxuFtluoIqOLw3jCyDE9eA9y7nwLTCG9cNJ08wThvXfgyAixuIeo0W7bj1RCe
+6p6Wpf62h01Fja76m4KUvBAiPWAMMmlJiglfBJlsBQIR19LW1AtqHP/ImmcgwiBTjpiw+l0KWhm
m02mbIEz22tZGNlppxnprsXFthFOUO1wZ5PR5TjlylXsCBEU0wAyK3h/IoH5Jy4HzFktctgzW+LO
HocY1ohF6M7WjTngdrlk4dbp/bYnBiGWwbIvva3oBaBkrX7tUVMXwH9LvJIIppNtbNQgZEgt1Z4b
30aZZnX6EghG9xXFs0ssmf9N6H2LjA/1axZU166bfU2LIVi3qj8mp0UJN5c5ZKj5AIJ4XzZac1bk
bLKQBvYXbplid7XyPttELlRu0UDNXYU4mumQUTBcYH9GYKkJcOD0gcyQ+RQBGMSSHgPuq46sel/2
ubtuoyLCuemTSYvAi1k1cUsqU4TyrPU4IUJ+rKO1Flbf0oGOZ+2FxEp55HZ27KiwdzCJE9eXb2TZ
mDvd9uMVnQzOevA/79Mp3hljI7Gg8WumN+VVJOpUbozOlRdhyDK5g/jJihU2HftQYDtkFwu83P6K
Dyd9GjvXLQ4cmz0YmiNqudM+hfmYsbEHn7qLQWKD85k0GpwxMfA3Gj4x0kzqJN65HQRhqMjA/O2F
y5pZn8VJTebx0usxDZNxzu82aG4srkvKN8aGlkurrcJBdfd89kNw0oNKTS7x58EFVYK06rDmJA4s
rahWVoENaqwBujg8hKWpmyCiO36BSAH1TgOHvIHasRdxnbpYnoVqeFg4kOFvVTPoiq0W/IjEbez8
qRAeOWRRHKdT7KIq74aqnWTJ/TDcUeCPjW0BN/XF1+O2xjJp56dtZASXdiXrG1dMQVq65aVrfxyC
/jSP2u7A39QUnHSOn2yjoHTug2RsBzI/ZG98C8PcveTYkTErQ8A3LtiQ2N190ICS9XxQ/gsvVAbn
vlX81LsI8pYgFz/v7fA0airhn2d4PSzw1bBEkVjnQEjd+jTPUJ0Sd3SNXnDcK2lhcS3lS1njGQms
tK4WecJBCyeMVRqHJE5RP2eENDcn1KNlulRygOno/NxtyH6s3vVjCFZP4Ryl55Yfr1m8PcHb6J4P
Zt2d0YR/wv96gn0W23haIDfVlCk3m5ktfu5Kv7wLtQ6hNJxTjlxayjTYQCG3wMj2dwDOrK7d5t6t
4t6EYXkIRcZBHHkhU0EuvCUryYaFL2+D82wKCzFfQh8XE9Hi3kE4un7K0dw/sJq2K9/kFKtuNfXK
ijkW974q+3VSGnayC8YVwVB+2HFgUypt5QU6gYJWo66QRxJ6NowO4XS1tkZdP6YT6e5cht6JEVrr
XB1OjPLBtL+CH12OpRZuPGPIzv2wNORVWerYh/B7d81yJN0LBWxgZVfYc1f2eMmA2WOna/kGevWU
Po+4d8Sar52N3kPprGDXLs3+ZKgabxVEFiW6qERWGpnfKHhMMM8B+WtapqjMw9OgUOuzmlOdcBa5
wl0SHegZzSuJlOhrLEShum37UX2paBs0i9AaPTBthlPeSs4CFimZ7kBHqi1PwIMa1xApivtOL+7y
kylu7NRuMslqiTOdb2oZcd5WavNUhxtKFGeWVis/Ude4Uc8FbIeU6Vy4yib3ukDbSDX2LkIBuVDH
rLHixI7diM1eoHzTRYA3uSfbtyYMiUk2HYnHJE4Eguui1rR118JCxYdO7hG8WuBD09qzsA2pERJi
JnsLyrFch7hsFPpqocsEh7+vJJctuBpUAms3MDuC+iyxlEOg619dkAnPsABiuHYKynW/M5xgyQvJ
4cZOBSHxCkWXNKMoU1KQT08hKdflRumxAhL/E64gCGFvUOVQnROA4lHQMTwUP4HKL8zGTa6bwjZv
66E/IewLlwjZKCi71b0NGYQtnNn0HXYR3niSWbRhgZXwtkBllq8723yp8CkkdvWAuVdXdwl4BLz5
Gnpwm37luYaEGHrEFF/Nd3LLntS/rt18Y0kBmw9cobXXNUpQY6caF85A3tJGKsD9JkJC29+aIjMX
lL6KZag54NMquyKBpb6F6ZyLb41Gxm5EPjQVkNBCJx5pS32ciJ+LpGK+SzcBIHtl36COj+NK2+D+
OpBZfd6CaqTy5uKXy/PzRjXXaaZqqwEkZbyy6rEl+qVRLI0c46wzyARIFCs+Bb0MRqL2iSIigc86
y4sSagPbhifClKJ+ObDTPthpolNPiJHcUUzAoRngLL5o05hZ0QlHzmF29ioleadXqTOqN9DiOIZq
1VjBZJbKQ4bK/7RXbDW9IPtpYJdX996+cYpS9xYljgEFCELZjIcWN/2pgcbKWXuwN1J2C9gDbOmP
eOnZ4G5iqhfZwh3j9DaI3W4/BiJ4yAIjSk+rQM/I8ohloa99ocfdxeC1frQd9cEmRoIsXLZPA6kn
SgcgzOx781WNh6RbVzHnw1bRQS5QMN27qV4/e6bobisW/e9SLWOyix0FJK+0azamraet4jwuOD1U
Zj9NNQmqWTDFlEvk1rUG/znuavXE1SJ/541ANpdeXGcwgshdNvYA+LT1ALGJTMuosvsi3VC8xgt5
nQNr9no2TaPLekeeKJ7c+ksXGiYnL8XsATdRWLaZ4xcq3gI0Y5vAG/kRNG5jRWm2o/Boawd5TmHA
SsPgkj2UeUdR/NKoxnQXJ4ZxApnbuugTDkZaYygr1tAuOoCzlLeYEMmuJdYiI/JUbR2T81kSWWu9
GCjD73qp5h3OtLjUx0J56iams0LElIRpge+NEEtmgGH3Z20FXr8fkiaBgAzhlD3rScFwGQOChMtl
hUkgpPw1MIcL99brj7R95m2naSC6ekLDrIz3eQ730fuihtBK/4K2Qr20IzwsiRY9gKV+4NDarehG
ETPTmtmRVsa83fRjXAvBOH1qTCHW9Hu96c0EKMLx6iJ3a5NEbtXSj8+TIcuPCB/mnctpFAuBG/5z
Gwjv/Dbi9SLBS3IbA1MsjRT7VaITGmU7mzSBdla3eA0+f3DzxvCPEafmpQ32Eo3drMVVB9ids45m
YppcKMOJW5E5HVhHBpk3naZB6Iy6MK9oo+lzCBg7yxRJ3aQVDPeUnTl1AYI3FjZr2udX86uBILhP
vnjTMkhpf/+UcmxtiT4pMUxqyL7ibSMMaudxkxbXIVHefzwYPnyNJigIQHhqM11M1CsmOT41g7Wc
Dtl6sM+ushJYhXHk/n0QL3ADLRrL4J+5hagHZm8fvlnseRSUl+2je5F6G1Heeckanxi7Gerl4cax
9hA3//xuMslxiWidsAXMLzAsXd9XPc5FEpr4KqgK9aEn5HiZxjKDaBQpR27oL74xFJG4HeBDTt/Z
7CoDirQglXhN3BiqCAtUtWhMbf35U/v1IAKCAFJDHTza+1fEUtkvAE0vl7ZGKaImHmFlBOZw5In9
4kV0VRutByo+8jfm9o2GFmvVGdy61LlI2uu0+24G16W8//xafnw4b7u5vBcMwyyIHWUC0M66qyQj
JnEe9QXBBLTKovi+CrsnVj+EO/JgRNElqp4NUbrZQpK+Y5fOLib1RbebJaWnOz3lNisV8YRu5l7a
YBw+//V+eRMcFKP0z220hrO5JaiTqmjYNVB/0pJdnlKyb4c83RM8qC0NhEa7z8ebHt37u2GqOlJN
m5cVEbM1X4QAImR6zlfiVNHW9YeldJzzqASoj6O7AwUwBOW3OpaPnw/78TJN5NIgQHln+eLnqSgh
q38R2yUffp5sWTlWPYZQqxLXXu0ceXl/OZRp4XLgq3TxHrx/efu0iPV2qlQklIWBaKsITrSSY/aR
dWj60t7fSRYEpKEsdOA/eHrvx0lpd7lVzjxqFNGKNu2K9GP6yyN5YETLwlJjh3zki/mg/4WZogIE
mkQ7ULiYCN6P6XTCKBWblb3RTGMx9Nq2DuBHcASiVa7eVVr8pcqqnU9fA4zEhpDIl8Sor6OIXubn
D/TD1QOotVGBo4DXETzP73KraNVA3haBpyFXa1xlYBppFS6MkmOa3IGK+ny8D+/tNJ7FLIGPxGYb
NXtvLfpcapnpdA3W8rI+GRfFCrnfQ/2HsihuMLsUyNYoz/GR2rPPEQ5WSwGXsx7l8HSBz8Neoly6
zi3llk1ouHT0dvX5hX3YzsxG1N8/UqLinESnibcU8nspsRVIhf4JTQil3kxxeZ+PNhfYoR80J00Q
mlw2iMzvszcIrVJR+w4rcJ41B01450ZF7CRn1CmkjSjG0d2QorcJcvPnyH/krrzNEv7vv6Z/85zl
QxkSB/3f//Xuv7Yv2cQgr+Z/6d2/qf77xx/7L9mELn/3H+sfGPOr5qUcrl+qRv78+X//zf/fP/wb
hn475MDQn7OG0hE/zQ+z9J1Nknf0E1dl0TzVWRk+yf+zbcL05Wn+T386LOEl4caaBHg8DmeCkf7L
YWn9RT2aHRPhmYY5UUN5F/8mKRl//fjb/BHlMc2xJ0XRv3Dq/DzhqPwzDTkyTkXYrj9uMbfg8uf0
xd3jlv/z32/xRj9wlW9mOfbxmPKmWc7G84IvcLYVMHqPZN90WELGUN21QmPX2FKvymm7JWH6aLlE
E63y3jXOckojNunMRdpvAbDX5RncBbtbJQK/FI2fbqSUbFuBvYY0FD+mlArCpQUARS4aV2meQXsp
T1ZBBfTEVIMqJ09JzarVqFvKZGAwnVs1HTyxdMER8mmEQXnhmTH1SpRVDWduqjxr6Cw5ghoz6Pdm
bujpaUNIIwbpJum6/Zun+fedentnZhMgtm/2fBA+wZ7TOAXw9/679c2xt3KLWoxL6iNcyeZRwymw
7+UYkLYH1w/Pk0WWVZL5D5+PPNud/RgZYK1wBMs4T3haAN8es7TGNLgu0qFJYG1EXp+zEORHALHO
tC16++CJX+GlA6M1+X8drJnvRyHann6uwKXYREDeKKNTSITzZl2pIBVjY08KODkVdg2j7Upp1fYq
UtIAyAnpXk28ruCzlCGxfXmcJUitEL0uqpFsIFOpiGKOowGFqSJ9GluN1OkeJBR27QVitcaE3VSZ
iBmYfO80t82aRV3WBZp2avgmpxarlaum7mqLRA6jWdlULG9iCnffh1wW2UoNLNforuFgyusG0cSX
srCD8zgI9NcyIwtglfvqMB7wLapPhmpn8TLQ0TYtKHN5qyKj5bwYhiL/RoCIfMnhVFBEVF2jOMCl
AjmgDJi/1qUc1egMBY07rswsIZywKlvShApTLb5QdDWR51RO+eKIlvZNT5yovo5HLywIrqxsOmy+
9OplNjRC3ZmFrIYrj7f9EvIlEVdSz9pobea69qijBPGgDDQAjfBsZC8wGcZ+13ZFf0Mau2qi0nJp
7FQ4O5WVFWmhu/JV8gVOYg/UEOUX2WZU+krKgrmZ0aofId6C1yu+mZYvhyUApqo6sgObbVNIq9HZ
aPNikpIzxTqI2RuqjFkYS9LSyKI9WEWpXLUU/vNF4CBh6WRLcSUvFg0X/KUL4p5oFuM8SSW5ckWc
w6EJ/N2PL+aP1p6z8LkkQuy1nq8s75afC+SLN3X58lKfPeXzv/k/cA3S2U78fg06G57S5Kl8u/JM
/+DvlUclFNFmZuckgRGfsIx/rTyuzh/gbRUsLpbKn/P8/l55wPRZbFh4vDCWMXSabFf+XnncvxDu
T1ZVHvjkl3L+KEjx/SSHq8pkK4blarYBGwlAKI2iyWGYyOzUQ0h8atZOcYzv/n72/ufHz2a1NMp9
oonifGdDnNt7UX86GAgIhq6jMgAgObCXvWPjoinS9GeazG+X0vcbvX8NCeT9/URKJdduc2QaO0sv
ClK6K6d+7IO4oIQqgBntmsIarcs6VPz4yJ751/eQQ+/7EfUeDpAoxmxHJIZnLqdm0Ekgm3Q8snWd
lVz+uaTpUt+sQAXolMCUQ7Yzq6ZtJtGkr2270vEfoMeI7qQsQ5MoZf2ikm1xmgyIM3OlVZ7roFLU
I6ac9+vUP7/DfI6RpsIb2hQ7Yfb4RTrV9NFpdbK5M1JTbt58Nr9Y7H83yPS/v7nQoKVfKWs72xm+
0d6knaO9goNyqP/5StYf2Zv/7nFN//ubQfo8orEkAnKMQlRvi85oslsSasWxaJHf/Xzj/c+v6wka
F2TcKT6uc5bA7soaU/3kP7tFTAhvf/sszOuWUKds5/DQ72hCjDSdU44f6OxGTd9+PsrvrmE2Lag+
aEXheNkOjQ1QP63ONkKT4si79LufPpsVIrYuE68w32VMPVdty3ZllSSFVR5bGH/zHs0xCFqa9+ag
ZPlOxEPfXfihNaj7qBaIYi3RWs6yyJt84hxl7TX6E4JWNapTaIbrKi9OraQyw3VHI4qkxNAVECVj
gTTXjlO6mZ/f4N990/OgoCHMUP7bTFMewcz1sslUOMKx6ZsJWKQoUr9gxh5ftLyFydkqMMM5trgQ
JpE111vQC0fTfn7zMJzZ5IKUtGud2C92HDwSmrpmYV8jFna/fX6hv/vxs3mjIS6c/VlUUCTx02vU
nEj7h5LM6P9s8v2xr37zNRP8gvQ7c/OdtCTSVw/a3p0NN+b+P/v1p8t68+PrTjQ9vMxil6gSYWFQ
Rs/dUCRH5rvf3ZzZVNFofkmQZ1zsFETtJhzGqgRzGth/lkr170nbmU0WciwJtEPxt3PUWvXIKPaL
Bz2CeHPk5v/uO5tNEyywIy1rFoWhrAd32dndaC7VsXM4bPw/zs5tOU5d3cJPRBVIHG+h2+Bz4pxz
QznJDBIgQEiA4On36NSquR0tt7sWt77AtNCv4xjjKyvn99vf4NRV/n+L9P+/whoukH3sr6CiDkWF
ZThup7n6Z8EKHXwYdN32ATHvICW8/a/OLB7sIOMJUaVRqd2ugDnFgK3n+Y3+EHnGRPcJZE4e8ixZ
iSBVTaAruzAUnOkE9kXKzFzp0aEciqQFG/gq0kYm0IRVkG++/aPOtJ998E9Hs2hDl76oGuiIDMIK
aO8cYRoQw0G0Hl8h10YA3QWj2rmfc3qLFxWD2+4B+lEpi0kN0P+Vg/LLI/wV3ae3f82555/64ovn
myHC+Q3O1IuxIbF/qAfV//JbF8PKvuef/u+L5wN1DW6u5EPBkwQ5pXEoD5gb2gsf2zoY/Lcz2x7B
3igiEAjbF8kQbTmFGqz9ySqPmyOMTIx8cxxkUkCnwZAn0QnQi+/boFygexi0G12Yf09N9UpB2WC3
jlQztpP4RCBaJF9LQckvyAFNlQlkxLzf14zW0HAKkgwlIiSLAFpsQAa2xb9Zyii6MCacVvOv/QRr
TOiQ3etGFDrnmK+NyvwJXAgYURwodKuetwwmK45UsrKMgV+ZmrX5FsGo//Pt33amoOxLSOBVmlX6
WF7gJpLgONevwvoarjntPPIBUPgPkHb2/dPb/+xMfw+t3cXgIKA16lpsoYDDuubIWtapC9d2eWEM
P/d8a/4PJTyW0mhZ6HZ1AOhGxOWg5Vy8/fZnBlT7aEIkuBBeT9MzC/3OOegEep90qubuZpJDuGQa
BrvfswlA3Hj7H577OdbwgEhHGfrjjPJ1oSCaIvkJOl5x4eHnPrw1NsCrXSspT+vKBedkUNBU5gNN
ZsHyzdnMrdPDuPD2zzjTv0P69yhE5Bb0OOQcCqhjRPfJ22L3AwkEZBBt5/KvczfEn7QjyugKBvAS
Pio3buiFX3muCcnf/xvRIaSnHpbnHbaz1yGf4jpzZyou3cWeGX7srKEETONIudjCIOQFaalY4cIJ
GuPKEjIgZfzg3dtNeO5nWENE1dKB6NIbCjr3cZaosMsoOt2+RrIP6nt4XYbkVJYG2sEPMAV7H5xp
+w8P4+whxpl3t6+NylBDWB5jjzpU43IT6OUDznH11a6GsW9SwUeOpUNg6B3MCnMQxCRXo6y8nU8/
1c6L+XOWPRFzNaLZFSRjEVBAGe3bnSvmUwzmy6cz2IkT4aBv8oYBsAy705TOXqgu3Daca/fT31+8
fCx7BC5zM0Duu/aPSOVej8hqvbgSO/d4q6rDzfEGsgm8/br8pqcs6wawoeO+z2qV7QoJDBK6wGdu
R9HnLSyEGdCGTb7v6dZ8XiNKHucmSV+YGqkOM0xqCO3+tO/ZVqXCA6ZLAwVzwSJ/OlbIfc90iGze
XU+3s4ImM7clUqX6wjFBdaWpCq/nYWx/7Hu6NT3D1g0YlIt26RwG25gD9TbvhTzse7o1OUfJDAk6
LnOQARNReEO92wqrqgt3T2d6o61b7MJqhpcbzX6yeALiNkFBCEWFO13Kwjz3D6xideagVWDN4RQp
HpHsP3XARg3RvgHYRhBKOsQRU6Qv9Cjf+bBk1kTtbHWrTCHX9OckXLAjCzcE04An4po7qB3HZWeX
tEo1DmQ9LBI0i0aHdDsgORv5o8GkzJd93cYq1sCsgTd2fV8o4AIxEPfqaQIy5MIJ+7nPapWrF5lp
7lt0SjjvVXu/hAKRV6HyECyw6/WpdYS/simBN9ntC9J4EuGVrVyRrzAhiXTfUGmr+oIxgkfjNCQA
4kWLnmvvDnSQZd9QaUdWwrnEWVviPuCkejlEsq+PQVnJne9uza+42GvGGkalU+dE5pgf3Hld0P5P
KOd/d6c2TRPcowjxEQotz9Yl32rd/gyHuGHp2x/2NCi+smujpx71YnrtITRI2sWgZUgJK9o4jil2
B18hhsEaJ3m/yVUXjdTBhTI4jTOv/TurjoWaKZvLAfMK8NBRhmt7mNs7Ey+fHKlLtfNzW8W8ObCk
1sgYKIxj4swdKv86RnDovqGCWqWslc9c0aAzoaCjqwEyomtk0jT7Fmu2zMsdyxmZHhhE4eocczP1
400Um52LNTs1kjh9MFHgmQp4nDxgBSV7V6L1L6VPnRmHbKoyieBvoWvSFkohy6Hy3O0IC6G61DTn
Hh/93VkHiIUUbVRXgD8vwBElofzq+KGejrN0gXmKEPow3Zi+jPqHWlTj+85TT05QNzdD2VZ3AJMC
WND7EHEcQP8hYbohq6LLFPJGcJqjkvqfZpvZe410kPoep+Q4aJrirmRIhIG9GGknTYBJeUQ0x3eJ
iC/AgTzPNJ9gUm4/gbOO6FmpaDyAx7fhFiMIk6IG8M+5gmubu/c08uYuR37KOMMzqwE6dGq/CYCS
qCi9VpEOf88DXOHvzbZWW+qHYwTHDqdwLzLSTO6Firdi2P4dUexMri4BgmpRblsgnaWHgppGYXsF
DUQfAP0ZtTKvOh9EElf71XBHJh8WX3BLx+rQb85iCrIA7YTkWw88pguzy5mtNbEGUGQ10IYIkL+H
atMfdUf4Aw6qnstl3NIOBvA6rVVD49QfZPJQjkPYXmiLcx3KWg6tKzJTOa/6IqyFm5d6ORLgTi+M
Qqe3f2WsI9bQGnTL0i4N74tN6ZOKsiLrAQt24OGWvr2exm35+PYYfu5XWIOqGiHQqmjTFQAwiU8e
BGC3WwKi3c5GskZToyCD2JCuWWggUQ/AifkHt03ovv2drSJrPWQZz2CXFMyf4UXbtMJFVDTFw7dd
jfMnZvnFBKd7BIGC3tMWkGc38B4jJEYzfWn6PNP0tmcFnrRliZCeX9TtGH4rKzd5ROxKdEFofe7p
1nhXwlqrF9W0xeDOQN8As5wHXRJeGk5f75+2im5aNieUHtjnTRV1U74qSX7NbIW58+2WPzPXe1Zx
OaU0LSWbKnw4NRF8PkggvHzexAnuVsUll8O5Njr9/cX3RZzt0vjIDiggswtu4WpbP4D2tH1++zec
qeE/Oq8XT2ctxHZxgjAymLBDinONERzetqGgq0111GU92LbThVHw3C+x6qyD4WVCEo+TIymquauV
84vDGrlvh/Dn0vvFD9nAoFasN2Xera3JobsZr+eRzReGiHOf2tp/NAGCJZG7Nhaua0BeT5A/Ehzj
UiR+JgS8nxda6NwVvW3L0QjnaBM+jIUq+TpfN9W0ktxtSQPMFWXDbeArxW+SGW6XHJSnpjuAtjMF
NyYIvO5hYmbcLrzKqx8LiFWrcw9hJybczfRFYJg0hyhx+y+YwR3/wuRx7vlWtw58Dt9Q4nRFbNov
QBmbvA+XS4KsVx+eAFT7d82A6AagZqgYWOLS/+hBMlq3yc6CdO1Bq+cUOxWJh3exKVagBI8e0f9b
Cua/i5eTMO9luQcKnzMaaVU0G4oThmqmv7WNjMSedkfTWN811lMAi/6a5PHownnPXUSGCL8/vD2c
nGt466t6iBgUUvtJXvLQ/7oYL8lBbN2+vP30M4PVCVX0sm2MKJHFiojMvO5DhHOZBsmGfU00wrN6
oGqvqDc4w85fYg1WiQznJnbcOJcdDw8GmVtFldD56u1fcuorryydbA2kR3EJrgcELRu3DDgS7Bo5
3Hj90C2543aDPuJ8b+luIiixP7/9H8+1nTWCKVE1tUzmMueO9LIOeW5BSgcufSjqvLhJaRLO1fHt
//VqL8DYYR2mzAauZOQKOflS1luMSLZlbDNBXeVdGI7P/QOrvtloENUFD3k+dvCkpX6km+YgjERs
1b5fYNU49CpkHGo4Z8F45V8XoAjeuyPcEfuefvpGL+YqoDj72qyInlCyx+4MVrZDHZNL9/3nGseq
EiSt8oX4a1c4YDY8BuuSXCkw3Xa2jFUXjZBN2JTYooLRgpQqrMXB2buoUTv37tbRA8TxInBLQXIP
QkmDDQvvxqNPpb9HyngCh//d8hTeE4phGww+5A4F6RCVQI9sODhDhiYkfIdd39fWAsbtuqgEcNai
XGtewNsD9HSJ4Je3n34aqf9r7IBB0Or8XQVqNmQNyETzETzku46+axeXfKyqTf1++1+c+Qy2QG/Y
IkZnDEqFv/DhRkdhdyVGXT3ve7rV/eGdRqB3HNbF0uE4A9GiBrlsWKLDurDvH1hzHGgaAUDA+Aeu
iqbPRHT907x5waXQgHOtc/r7i/KtOTI6hFOavPP79YGY1SAnFJq6+mrf61sF3JMSphGm6mKDhKXN
4hXJvnEguv+NqfCfJQY6kFXCSPMZADgt+al7dleIXnGR1AvQOaJ1+zC88JHP9VKrkqOxQtrOVuIb
AKWJu3AYtEr4s2XAM1rhSGZnqVkFDeWocolr6oJOiIXtF0kAZfV23UDGABb8/aWbEKzU3ox10cUr
ghGDUiDLvZbh110f2pbhkfnEc+3weDOSZ8lwoFFJf89NG17dmsHaatEw7wgUmWLDO3r6EkBnXKqw
M1/XxkgsZvM3BaR9UTEZIdWtWyeDQIRk+pjUHoxc+9rHquMaDjw5DA4vQpchyqaJ4wr8QIfGu27d
0EhWJTtmiRCQFbOi1ogWlBNUnrMh+3ZQtuxuiJBDuEL1X3jViiRGWQLujHT1fYOELagbmnmBCIjy
YppDiJBDBPTcIn4Th8T72t6uXzcg7egEDOYL5+MqEufOG+Ntz5kY2t2qWgNBsAFVGtGoQOAVHmK/
C1wf0o9vv/rrgscTW+zvsq2QTV2FbcWKaJNJe6wGuNSyqMEOdpZDggBfxHr/UCBk849w+jnPq/Bc
5ECuMc6oi7ff4dSDXpmkbQmdbpxlmEMs8Ldmks/BopsHxExEn/Y93Spuj45z0OD2v2gXn1xHSqqD
v8LStO/p1vwcIk0NjO64KhBvnNxS5P/mCRhDu45b8XWsqu5bB57MFp/c8evkNqhwGw0car/nOhFP
t0oakddBJQf43L2k/B2odU5xZsKO+1rGmpkH3Gr4mmHrL+FOPboltv7mFCL/9tNPDfBanyF/d1sx
rZrHrlsCXoCL9DRMRPnApOPDYtBP6lJOwLmeaRX26Psw444KPXNpTQUPs1Aqm9ZWXZj4zz3fqm24
DsOaVpuTR1Xg4HrJQ0zkUh/ebqIzD7clcDDL4Nyom5wceAUY7QTcuvVa7qsqWwEnZwyldYyHwzjI
DiNSc2/71Q/29R1bAjciBnH2kB2aMy45UuM291o63S79QpwEVs0K3Lpt/RAn+aRFeBUFa3hV6lHs
bPZTj32x4uUiDFoKXkBBdf877ts+QzTZzpPG4PStXzyc1DOsKI5Cs3cJu4PTOk5N3/H87R5zpqhs
YCiVo9dN5YbzriGCoconY6UP/dxqpIOu/bKzgazSxSXbtsB6gB19SEkxz0t1RBbktG8tF1glO9Uw
kSZ1n+Sgr9THEnz6fBGku3AJc66FrIL1YqM3XZYYdkaZdEiNq7XJIKKcSco6Dwmkb3+IM6Vra+Iq
ICFmBktQHs4d4IeG5QaX3ReGznMPt/bEwONhOpf8NGU1yALSS3uMyniXwPtEu/u7h/KunqUz4G5h
DL3l6xjBXLwxqt/taxirdKMNfgygGcp8GRaENM/DF4VsoZ2tblVuPwSmG5E1mhsH7DoA+z77tfNj
34tbhVtOyDCokrYqAChqrimt2J3TQyGx85tak22y9nqLOlLmvtv9BIzmugX3d+ezyd9fVMdjE1Kk
pOfJUjd3auwQBeRyD9rkfU1jVayk1QzZ/urksjHBZ1ASE3CImksb+HO93arYzveXxLAwycFwGO5a
nJQVCHfeOcfaUjgRr8tqDKbBRfojggp95JCY/xGI+u/hg62DI4AwLR7YUzlyU0H1gDIEg7Kngquh
EcuhZU24b49hS+JIwzpILsbTtAKzbcmbeyTU8n27L2rVLDdoblJivG8HYnLdRE/Iqr+0Kz095JV1
oK2IIwCiODWE2+g8CFSN9eo1R+SdUQSmDPBo3AXSsF1WnDix5XFAadB5mXiZtxIZMCBUzocI+ped
38AqYURtrT5MEPgl0UhMihVE9xPA+HLfWp9aVRwInyQrEpLzrqbuNcgh/CcOJf4TLfK/GSLQNFYN
rx3GNx+Q7dwPwqd6dPusBD/9sGuAsFVwUQgQZSJwlUViLo988vihDaZ1X/e0VXCUd2Fb+wxBwHql
hxrcMQBENN1z1Y4sWGuy7RckRM1QluH8k8rHMpyRitz31b7j7VOaycvloED23RBLXB5tXgUGQQy8
RwC8kdfBuRWV0aX40jNjqC3JqmC4Z0hxLnNvJmVGWbVcGzeMLvTM08u+UsLEmnYl+AbJBttuzjXf
BDaJguhbXTWVOtSCIYitU63jIm22aeoL7XbuB53+/mIZrRMn0B1fnJyRWb9LknkpoPVant7ur+d+
kFXJFEy8zYe1O3d4XP/utzX4OKjQe+9iMedms9cOn0GRMhcORv9IdF5rP6uyJdDKpN4w9/euDBkQ
bLQvDxAJdeW7wZXinRcKHEaNCeKf75gDY06qge1NruKebl9aIxKgosTWJkcEwrvzUzVxkPXakHH3
AB1FuOyb5m2l4ahWHPEBEJALXfnfwUKAQtKNwBd7u9HPfVJrnk88JL57vcEqxa2QBanbpACcepdd
Nk5s4ZiPmOCZ+bLEy8+/E7/+50820643t2VjNK5nxIBqbHZdIwoXvIZrUrU7D6hsVrIUbgywFTQM
YMA+hq3zvuTdzjNnWzSmkHu0rNGc5H8gUm34Cfiq3/saxRoUFg4uGI0Rz07KCRpJAEiujRx2Xrp7
Vv3DHsoNcuyx0fXUT07qj3U4XtghnumHtkhsbUbcBcJin0vd8xvauMuBdNTdt7v9I+N9MXD1M5IQ
S7fDPMt7/wuIyMk7HMCE+b5Gt2bxUq966RFilncV6CHCM2DpjdsuXyNqyKpQs+oxwG14kgM2/I8e
1Pd1rvY1iy0Fw4DXqm6AAAW5/MmXzuvCglTTzunPVkjFjJVY3Q9O7umYf+KsVF8kL6N9KwRbIlWD
rgpHb4JVZRzqe5zX9Qj7b+lx1ye1JVJJVHWQHpcx8ue74MOmx/4RASDDvg5jC6QITONL56CzjyC9
g/GRsPZeD2DV7duRu1adCodMjZgxClRhuObAM5mHsPX7C23zR1b8ysxpa6T4jBvRpWqhuzJa/Iyg
RWjvt6mn35mzqiGvq/UdcYcjdBDiuZxP3CygLLsjYeXqZKDiEZbD5fOTIxcI+Ed/ahBohBkWGCjg
mDKBv+jDto3BR65U7F946zMDjGtN93VrgmkwIs5XGuBct3dAvkpDZbpdtzHg0Py9NmpjQK/qZg3y
oVY/6jJ5HsU+wR5YDNa7T46HfO1hCXK0WPkIgX+HgzTl7lrJY3b/+80T3xcMx0JBvk0eu4v9yism
FjS72h0azr+fzpQwgM97yHudkvlhYfX4IYnL+sLyJcBT/rsrAiH+99OpH9ZrV3Gaz+CqrRljvDcH
5D/qbxKmD7Pv29pyGAgXJpb0FX4DFxoYS/7B34ZL2dSvd8zIFsK0PriUdTXTvKz78ljVfC28wY/2
fVzEKf61ZC/b0ngTANJ5GdbelZhd5Hgurtz59NNneTGvDnAz9A4QnrmelQABcXPGYvYa91LI/7m2
sQaysA8j7QDWnAMqNd6vwGojbT7cd4IWxVbJ4uZZISW09nNnnMNsFaAcnfKq9swgYHH83TR4c9xC
jjrIF77VoGZzjlTzPrwwc7++V4rswP+5N8br5i7IXdWLLRv7RoUZ7rxX6EhIPPhXCpi8r2wm+sfb
P+fPwve1SrPquEQQ7LR5McXw7sXTka8qUOmK1cLvnmrvfupj0VSp2HQ7XQGTGw41NJNwnx5oiSDy
dFt15x1V0BEEt3Z90z9NsRTIl61dAIQYiZYb7LxEdaH1z4wLtqqG1Qx0YPAS8gUZ0qAahoJ/coWe
fgyy2uUsQaiddUah2mhLhLtgVECS5UF6ALo4XWcObzf4ma5vi2tI7Tv9Fmw034C0L0Y6ifcBtvL7
CtcW17QLohWBOSU57sXkAZ4kfdPJke86JwBg5+++vwy0GiXI6dg8tVtKW8LvqbOtT/taxhoU6FRp
GUYdiIajR68pwrvfx1tyaW12Ghhf6ee2pOZERWQjfBh5NyQiyvyuGb502wiYE5ZRU3/w3VDtykFA
D7LGCIVbNjUJ6uWIWUXXR2yk+BHPdN3ZhayJPaxA5TNlRHIw1pE27bMAqSWDBpL2QpWd66PWmNCI
HuP+qRcBsFkXMKABBhjN3b7XtyU2YnJlVCnq5o6I4xOnKTrgY1wCGZ15d1s94/Cxm4H+wLuzSB/X
EjjKVshdYUNggZ3G7RcTY6tMpcLNgFKL6T1LhA/5pvB37ZUjO32qddpIbYg3y2nfdN/A4uYIrqf9
p13lZWtn1pg1vgAnLw/Hev40+G193xhxKUXgtDB7pbxs7czcxY3ZeuXl1SDLLjXAC3+KKr/8jpsU
QO+0csoJpJzK/egyOc95BRXsrh1jZIdPcQA71npevDxelhAfZhKZjBK96x4Cidh/f/El8IW/1NrL
fd3XuWyDK2yRdq6z7GypFbCNuDWDlzfjtHz0eR1czSTQx31f3CrjsUcSeyTw6m0V8V9uD1IjTgJx
oL/r8bagZgv8zsAtitlAu/qzrtWEowxCnvc93ZqF2RTPA1Ygbo7kvPZKyJ4ePNbsMhvF/4XnoZje
kX4eu7nikMKniHxTyCDagp0jqK2paUE9XABkdvOl9cpDZNiCG7lk3/1kZMdKRcFYqZZLL1dbxH8M
LAy+cSyfdxl30TinofXFIIfIg6Cf+9KDDMvImwX++lx59aVo7jMDtK2qiYIau9AOWNwG+O5PI5i1
PzcQodmFXnlmng+seo2AjRi4wDDHBQSOqeskrUlnR4CiPdaq/oYA+dDsKzBbXMN85YAWITGTAfR8
jbuT9aGS83ahAk49/ZUh1WZsbLz2kDXggL2+eWa5o6SOHsPNX2HBosFcZeUUdfLotlNNDvLPWnVX
5dlqGzDum3noOjfniFV5cOlW3emJjftWqL5V11sUzbELKGMO3U312Cu41ECsWy5khZ7pXLbcZuKi
grKEwwQUTeNRBuwHQlouJdufe/ipy72oi0ACJe1tqIvSn+efat3Ex0C3l3x9555uLa5lF1OErVYk
H4XvAoKx9lkSdpfswYiaOA37r/QnO4LKiTtXQOlLcobspjFVw9yvQQqNQN2CkJM0izyaCt7da3cF
HC4LTDObVEhU1GHdSLh9mKDdjzJQDNdfcbtRDbbwisOHYMHJVraOnZiPpezCMkVqGd+ugmAL+d2W
9BNPDVKig0OiZelmKiIgREduPyVZKGOg9BSimeos1g1Zs8rU7pKruu6RLQ1kx5oHdKZTkVQkCY7T
EkwxmD6RniBZn7r+aqVi2cBk2dzxZph9wKTHVg1T1tTt6r8bK4Q2FqCQKe/Ipg05GQ0JgzDlTk3I
7bQxKJ9ZNW8sj3CFNb3jMKF+cbHK09+HCSGGeHAws4xMi2MyUW9u85POgPtkCrT2ORXQovGnhCsX
oNrVC/28wfZ3SZc4Dr/58YA7/xBwGpqWbqPXm2jd0EERbYKUpQ9l50G10uiNyyKIHBdw78HZSCaq
rdruTzyx+rC621o+d90gmQ/CS2gIwt2TGIicqRmbZ/iHmn/w4eLymFAyej88UmpAu+I2xJwW1KZJ
paMdLxUIpcb+vFSyvZmQXeJlBqJ/t4BVi8prD/LSHq/ojnHmRVp0WOaE3jOCewA2dJCIE2V15XhP
YC35yTuBmIJrhAeNQbHCQFMhagYcqM8b8d35fiSkNizFaSAPbqiDrOuM95XrH2BN737xYanBoneG
OoEehXv6QTUallJ3BVjtqLGWeKyWBjkRnt7oWmzbFs9ps5SlPkLZMm5XupLkqwdUrbypFh+yHKKk
eDBDyT7jDbk++YP69tvgm/UzZ/o5wKL0uXFwV36Qw4qKGlYyfuz6aX0SuvU/L6vS9ZGsvgbvmdai
TwfQmSD796AoSlsRksMUhc77BNLkotXYTeCQIwEATmqyPpG6lqQoucaJiQrCJSha1nXk4I0BToWg
XuEq5WzlDH0DfPsi9EZ2j+DAtvvoQ9qfHBPJ9JdOcMEP6xrW+muNZG1+RZeoW68kwEvkqS7FTK5A
gSiBhBbrjE6rwCR/ikkVeNcUKQgGSTvtqA4mjl2aycAx/OA7MB2Bom1UfQQvdFyLftSmvaZhgC6J
vltxeBa0VyYZcF2YGrnTrIDrsAinlLJWSCUwOqnB7fYHz08n3i7k4GDn/8C2ScVPSyfrGxnHSfNr
HWcSXfWRcOtbn8GciuUgUzcVGcPfNQ4SfxAZBo/eQIU5Rhu+bhFPYrqv/DXE99xMLY/j6g/z+3nz
yfQN4MYGxTt2K8CF3jitd91KnG9T1ADevcGFFD4i/Y+LtIf8oU/FMvQu3h63IA8Moe7tIVhQ51dJ
PHXLfTvqxD3gY5bx0VMs+lX2XTt9WwEoKg81QHjRlZeMw12UTDiLDKPSeZYojDBjlWlxqsX5kBzI
4CUN4q7ZfIdkAOYeHAGv2K3oxyZ5PGW/iTEdB3oKWqqkJ9PVH9WHAE0I7nwMJnimqilyb9cJTPls
Do2BJMFz6I9pRImDfCZPo0nvhex4Uv7Jq4Wh5d+XG1/8giI+Td2G/vCZNc5R8Hl9diuJ79JBRLoc
4gouszoNg/6k0OyXiMRHf3J8RPV0JhQ3EOuDssw2ZHQfJlzFmLt48sCKQpzZvN1LZCf+iE086Vtu
yDJ/qSfSTfe14LW5bh0vWNRpdoiA7fL7bsQxcMy8MnU3gLAzE+kZfGpdhl/iAIeWR8cV4y+3bBag
13Hyge//C0el+ti1ZXIwXOs8IgMyPjW8TOHWfzeSD2k9UZmxsfnN3AUDFCx5AdIXg68l9FhX1Exx
3gWgQvF5xhYyHpLMFRPP1gZALuzGgvc4pnAO3VLp1CTh9GPVQYe7seXLiKgLgsirtn6AQx1w1xn4
3SomAPGyBcvB2AmO6DKsQlP4DNtsEVW3YGTNSzaNofOIRKsgTlW8oVmXfqmDVLk+wy0zMqBSMgVT
MXpLViE8DVPAWB2jcaIHZHx8wgzGbgxQlBmIpmBpVVVyv5lOVynskd4hUC4OaeTmfFgm9gwaavkM
5zl5H7Yh0jhnZ0h7F9MNWwhGdJfxzBdqfZJKq28w+E+3Q03cr+3A1DcaDWU2cg78mB/1T+Mo8ANb
JymoZ752JnqakFCVimgUmQ9+zAG3hiRFpyQ3rRfUOZlMBMF5XX+qQdV89Ob+uyM4jmxXAbdfvSxP
RhgF/rijDkAmaAyfJS6ndFI0M45Cg9b3U0rL933dvqdtY7K48nXu9Poz+PDfg9ElR+NrHLZBi5g6
jVY3Ye2ghw+C/+PoMkibrnpfh/7zqMNHhBbcJkmor0bTPW6bSXS6zS7/iYtTsh2DqUk+1Ylf4ZQI
d47bPB+Rmh0XrUIoXz3gvoZK2Wbbsol/UNmhl23N+LPvN+hp3FjcYHEyHls23rlrjMkKlsZvPsLF
vpfTcE2JeWzFaDKvdf2HcGlz6W/vGxpRBKSP7l0Usu1qDsiYulO8PE1mnb+NTbOmtaPjDDU23ZcU
7cSw+kg73pRXfYidjMumKMNig30pxbo+dSCu3UQOui+47qDIlX2buhXcIWDJrLkeyPetCtFoC0uD
pFVpT8XV2uPWmEKIl9OBrg+ek1Bgp0pVpY2sdFYRj3zH9fv0g030B/QVNDPLrHJ3iL44cqsL5TlT
WiHEtGBI2kpp5G9FuA5Dk0Y+HAYoNDSPJt8YT2BOhT0PnU7xx6is1yiF8bf61lSY0HSodMqGbkyO
6CPHuOrHAxOMPGiX1c++VPJ+Cx1ymIV75UeVfPAJFpNatzcBFmqZFzbD0Q1rFxEOAkskMvtflKtR
Ph0D2U2CiMiW4K5clgfOnI8gCvgFiufoVUF0XBfNU1F6W2oCl2SNZDejLj+WVTNnCMlus8YzKm2R
Z4NbCsT8LkCPZWiOr343PdN+ENngYimUgvInj7gz0M9iKMWhjx2OkP2FqyJqMNI6a+w+QJgSPVKP
+ZgotuXLVi76MDPAcreaJsDqICE629ZpqbOVEPUPXzDAHNxJ9Txb2ogdYErsUg3ZGMaWLvhe+Sau
coMbszYNtor6eTA5Wmaj57QFGeM5W1lpUuoFQWqwLMjINn/HXlL7h9Lx4jDt45G1mcdIPMLha27B
U/S7gwCHfcuSOaozMmJI9IxX3Uzw7psH4I45EHpReHARKHWYuMZMpBeSyoTe8NJj+dKXY8Y6/h33
800qalZB8hZ5BxNN9KOEziXjK+zo+Cck2oqBlmSCBcv3r5KxkbeBmB7mNfnEt/ZBCnEzwRlfhAnX
9WcRsuQO60G/f9/VAcUkFy/6K+L6ljVzDRUTqmX4AAvH8n6omrU+eKXE5BDQIYF8O669o8CRGr+b
N5VcAbbq3bd1BzgmfOxhDMq18fvUd7oEO42EYn0BeyEWwxqS+BFNcVcifeFrNRovk1j5P4FOV6d0
cZ27bouPjEe3WADJ+//j7Eua49aVZn8RIkiC4LDl0K3WLEuWbG8QHkkCIACOAPnrX/Zdfe53zz0R
vTkLRxyKDQKFqqysTAJB+LaI18nVbZB9WZrp1qgZA5AKSZpE7veE+aS4Hsh2tFPfP/Wx/DpTAhca
2+fFtO7pUJwdrMs1kChedBeXQJUmbA02IUsKgtu8SYfwZo97khaDD8wtqpMIUveGbX+6QGxHz3sN
X+Jxa2qMVA8FifRGD6ukHZLX8/hMljXy0MWxLRcZPw5ooRWkgcFBCs+nw5gO6XuEpiCkD6BPNYCA
USge4/9CpVuoTWPterhunNqumyqOG3QpAyb3mzHCPgWBkbISvpr6t6LdGJVd2JhPfBdASBhqsALW
Gn1ecT+O8jSyVD7v0i91vnheKQ3O0wALqK8m7pd767IFwgKyweTfbisdrtMB1sRIgvZlPIQA7T7r
yE43iBq6hge2riXu65rAh+KTDPPwJUROgVRxI7okaZqfOm/6z9ClxPANdNagkKVsd1rieXxGjbY+
xGGIezHbMz1DMEvTMpYrlnjtsvh1Hefht5vB7x2kiSDAS1VQcG3TU4dE/B5kY1p2fgg+Tb2TRyrD
AKL62PhhOkExApKJQzF5FhYheHtj0WlrfgUhStp8X9+Yz1klRmGB6Wh12+yJgBGXbt4VBw20gqdo
G9RLGpKkSIQUP6fGmVe0Ifv70a3IjtNpuo1SbbDFYHQMa5aQnM5CwZUTntxSPouTDk1aA6HN5PPo
hkXUUqPlgIgNzeJyBNWGb3HTVuAx83fHhMkKHMv5a761EA+Ls9A8gJrSfXbwAPrCaIO1a0el3ymF
jnXZkJEg+U9CdEkj9ZFoPVZrfs6up14le5HqOTkFzZTcDWtjv7EGjX7UOcibUFVmNc8ZjEN7zCsR
MLHu7abZfMOnRReRFv384CnYtFAQT0g5Z/MKn9SZQGZdip6j3klCmP0OHPUT9TnqFzett37T2SPQ
gPD7eXy6gEjSgM3cSIcR9LG5XX1oWDHqZHzHpZPZMkkmvyNBdk1aaFDJj72bzdGbnJ0Q4rJXOE/J
j1BFDoN/5IFPQYuIEO9QLoVyLqyPrEsrOeWImPHg9QFXsbOl6JZHMidNhSQ8/705CHzV2JWTeJRw
lpwq550r3QDA4Gw3iys3yh+xT35og7I+TvJnu0EYnGzC1yxZclOIzSLCteku3iA8c7f3EHtqZvOx
UIAIhV+DQBfTJCyt4c4UvYQptevXVTHtD9DKg4sWDMEwSg4Reee64NmrHpE4iYZuqaQLmEEAnKNv
Nh+3L440qyw2Y3KCwMahy+O6BpUJLJ7eWtZtgEEo8dW62oYcMprkO1x12fTYRlO7VC6LUQ0CD2EB
DGZBYi9glrcd4DwHDdFkBgubD/tUpYJjgJiBcnC3RQppTETZL4NEpLSK67pFZHmUayTxfSYKRQ4e
NulNFvPtludcvq/oLtUtjdc7NrbvYCBld7YFYCQREwrYB8m9MBZAztjxoTIY6jjBu0piibqouemN
bI64R8TDuvdzlUSbriaYzB1E0CclJXBxLDjMtOq5H/XjgCZTiSRZvo9JZGEK4YcS8IuoHKTbzpfh
CJQhiPpvgEnXbw6962My9E1FJ9fXGwJmSe3cnICxobzbgKMCemnzwm72MbFsfBGhb6u0TeRrx+0A
xfMkbW3ZBvZ9xdRdQdd1N0WjkuQASZf9MEhE5DWcbLWECa178LpP67JExYyI8sSypS1GaOwW46Sc
KMCco7IKEWSrKeLhiccj+8MCxm6QKOUnaVE44oEvscQrYeZprJABsjpcunfUrdFhlEv6kqTZU6pt
80F2/WWJBfovSlasT6Y6d4q/QZlCnIxSai6Uh6BWIUB1P4vXduXCMWmK5YEvWTtTUYoUKhkmcoiC
DjxXIHf6IRmzvohSsZbzgqlCL7ut6PUif6wMfqgT5sjuYMwRHSSJ+SERzBXQqbZfm0kgofaY9IVr
Kav2sF1qEAGnF91P7NniDv4MSRp1QnR2N0MEoGJ3/CYd2+4RzqF91eyWVl6tb3scBkUMphlieKxu
O4igftihq+FsDNnhDcL/ezcldahRsc/oJSD6ywplE0Ox1b0om44lZPba2rfhryRpkuOssUW6aLgR
PsqLiCIFC2GBXIOK+2cHUfl7hqLiNomhtBFLCWchCJfX6CaMT9AtPQrJfDmm/ddtIGuBGDIcWBjR
UhnWFWTZXK0EXSs+42cFgm5HIPPhCV6dzxtSruM4tQi61Nylcfxz691yNF32FKQOv6Cxz0vHHtMY
haJjK2CjhHxtchYc41wAVe16/7gOSQ9gBBB3IcfmyElEURMvrpjSQL85TR9Dek6gYPNcgunfw459
/pKQDillJr/RFeKu4Zz+6IRZqwjCk49xIB1OyTRBQXhfvqgIOXe68ae+k1HpNsNK10COb9Nalo0B
A7r1GVindFcPyE/wTXE5QLR0D/oaMACyLsNQSwR9iI8zEwyDBc2Bbz4r+7F1cGmSuC6yLCxgRhN9
CBIMt4HLugpaM7pA/rCBsyJgx90AafKS1ZOOn+AnibRU6LfQ24/cpAYZwyDKtYkUOIGNPqyjGmst
+TcVSFq4JK7XnWePDVxub8gavowYUX7hcbLU7boig2ulKLSCpAcdswNpfF5BvDS76QYFb/JQfBXc
skOaOE9LlnPykeAjAKpe2zcQzU8LPneRky1B7ypODmHMEQ+s6csp6oYDJlk+ZWh7T6Lpi71dN407
XGW3C/Q1noNc5iXMkBCS2LpSAOJmOE3QGr0b8oHVLWtQHpmxw4+Y0DaEU9dUMjks94LIxRYJ3Lm/
INv5hpxV3k5UbI+WLqRMyLbd9SFrn2GQNuH+m3f8OCDFZiyIY/QRIKt8WBr6MbpMPc20Sf0ZK9b+
ywA+ANx/NceLS/oYjbBwX8GEKcD0WL/BNyVoi1QMWCrY3OJyAlg99cLR257nuJdXGswEkFebPrMG
82hHP8i5hx/gIgRQcL6+0HafzMELOUW/mm4fS2IyGt1q5paoFBzYXsEj5DpF0oW5eexd59qzA3xU
oPrrK3zZEUcQd678dp5YbU8zTSFIh6EWHb6uQS5+bFyv6Uecn9OLwimWPRodbqdNpM2KNAUX4Le5
V2t0Cxx9TUvNUOmPKUifBwLlrb1wfklj5LImsFUcrihHz3Dce2KWdKxwf8Vg4DHC7tswGGFekKYK
nqDWcn/wTWP5M+Tm7HEhAjUynSRKzaVfB/rQ7Wy8hTm1FjgI7DkIlmApcrSK2hff9RgXNljNhyGO
RygLR+E8VhPcNZrboNtn+6qDBfesktsyHicaB6KQPvL868TjcKwBgaK/oubhM4guESqac5ZVeBFC
lWNAJmBegimCEvu8+OQpbgBC9QV6Ou6QpgBbf00zNELvfEemvWo2aOQVLdmX9U8od1zCOCOJO2Rd
N36e8ry5WbgynyQ1u7nL0kk8NbiVcDAS1g6nmYzd22IaFP9xvsVvWd8nr2PkzH5s1nN20XQpaOA4
jcBEh2Rw0FDDGFKMis7n8XOfzOGTOI8pHcaEG8DvszdbNSSBn09pGwv5gLt7kDeRBeP91EddCPsR
UCIDvYKJJLp+fVLAC36acBb3OnUWHS0F3/ACap5ZBjmvTWJIDvVSWyyJjqDl7pQQVW8Y1zcwdqUA
SVkDWwdv2KtDJUNPyzQReiRJYp4jNq34Tgvf9tv8zHJHhOLDL53y+U2Ycfk0+j7yVWPxhdDjH8df
M1sCUqHsjsgzJDrTmx5GYcCITMxex7jR4o/TRugCqSNmrjnN86ngWHpV8tRRiJx59CAGKPM7ZGqW
f+kWo9sHCb24uMrHbsAxacmo7zSR4jYfBnmvSCuDGhO3dimgGMGT5zSZ1lIFs6WPlsTjXG2tzm1p
SfuLoukhSxpyYWsoeLafoANCj0s+yO0GhWwUFguLAPgsY455K4XLrUCvRv5pYBloIMMJz2Pg2rur
uJP+z7KN6WsbtdF2EGjG3bKwVeRPHwI/rtt8Gn9x2YnuCM2V8VaiyoX9AIdWf6DRa7zfunlzpaU+
nH+arUuipsiEcOMjHMkMOSV7EtAXCdvztnbaTf7Q9za6RaxO11vb6CSAM6wbdbnBSo6VPqHpMz4G
k+i1BAMSEZW58SB6mY1VL9gnzCiPEoGuDYEwhHsMeC2azc2SDKsuJXIxEJMGxztxN8c8CX4FwJST
g9mWBrYGMElw+U+Gpoe8Q/NkoC+EAAGq2jlS6lmrHS1Cj7vnmOhk3s6/oz3APjtVtYsDxE4xSgof
IShfvoNSun1gpqh/yFaXHZZ+Xz+DkAAAe8LlfbelbDJlgE/tCqK5xlh4vEY/NFLGTxa9sje7Ln1+
Up1dUd6HQRp8Gtk4PZCN2b7CmW1/4xvsX5zIWHrD4Gjpb6j2uoyIjJ8WL7YX5dFnb3tUlwXpBUqJ
qKe0O0EVF1gTsP22R4YKwKbqQ5G+5+G0PCH5p89oC3FZtJ1Y4L+2rfnwQa3vsnLMd83LBBDuOdlo
1uk3LB9WAi3dDpJY+RzlL61Y9mOKygAije3SAy138jHJGRoI4T4cAsc2iqjpoXsetFDnLwPBFDnN
YRp2aNsOUyQBsVhJPnQCJfzCGOY5dNyWjN+jm9wvz9sIP75y2Zck+NnBhfAbpPii+5mvKSlzZ/r4
zurIg90P3FqUHhASWoqQTH1HHTeN9aYEe5sJLNk2VMDbMYWp7Ts1DmVtKGd7gttE3/8W8VkFddLj
udmLrsBN4IMdNda2SyTCGWveuoGOsHMmQVvvCY93ACrozBer49NrSvj+Pcd/ebE3bKEQzF33X5ts
A32cZ+zaekWa+skChUCtJrux2Ihk+C/zQ3jbIIYhBGwZIDGLOC3qnnEVlEpsAy1AGjTw2ljZ9upc
k//ohUT6riM3vyIPbV9DrrAQfPFaVBSN2J89WCNdIXEdTOjHB1le62xBdcditFxUw82Ju9XGRaw2
84yKfr8b2Z7eOUV3gm/hJIsqNVC+Q99dhb9DFcOmLHK2lZju2xREYEAk/9X2ev4ZGRsN5/a6Xk7w
DjG/B80Fr8MekPRhClHBAmnucfeaSQa4amMfflJ6AHAdpna0FfrpBhZfeYJw0VOCq2lHx54Dqe7y
tWgIzz8AzDXNHfSJBfbAZkhzAz7dAN5n50IU9kOj/iyJGH5Is+MKQDfQ/1oHtCxLFlj3EsHYLrvH
5YluRjj36AbSLqTIY2d3IqRnD6Mz7XI7jqGIy5bAvL6e5g29o1Ak4rNFhy7Cjgbz8YgJlnCvTaCm
XwzI50/Sw+71LufrzKttaoEbw0wFMRwAa9MeA+qjpswVmtolzmwYV83Zwxdp5N597lXcf5/1aoPb
vecyO3CVmV/o1MOKdF9yVVKZRb/O5UdegoLfr6U13D0FM3x2yom5XMDEIUKsD/j8nvTgXxwGlS39
kS8E13LMuIVgyZ4ABCZodiPbSgUQ7CZwvaxHjmGt2msAYDWy8/6rR5u5QHSJ0dWeenvImHSItMLr
RwRhcgf/JXR0s9X/AG6cmzKMlx3AZMDtKySqsGMGeGdiSd2aBMcxhER56RhJG4BxasreOprAJhZB
lrIiTMgMNnbYic+pW4L3kZBF/UwHMDkwkLDvE2ALyXW1+ykFgN/b7GGfmtVV4cDnR9bm648d2MEO
Xxi9hQczOlSI2qsZDWLHsne+Y/C7lCkLyb1fAo/yFzjSYdbLdgc3ldg8AbsCbG/iUGQ3Wiij7yVe
f0NUFDgRbWotuhnKguwxaOwM1OXeYzzRESgdrcgzNepsI+ffIiMowoYp9n1BfB6yg85y/WvhDHBA
sI80ruK9X9/QPHb0ELRyXQ/oOKA9RfZ0AUOGavvukT/tR07X/GezBnopZJKPUb3OSN5KvsdavcAN
e0JfQnZA/ogAKIFtLTUwGTWA3ItP8TDJsLu3cQ+aeyATvhVTiDGz07TbaUZ7BO6Ux311dKizVqt3
nI8geFuzLTJYp2zMKo/yOypZFBkQSlBmfGR6D/ObGQbMWNUMGU3BlUzHT37b4xnZqHT2T2j7LT/g
T4xfENygotgKhZ7V0A8xaBlp49KaJJnpi9TpLgWDh4n4EKIDvZTAL8zPibrI1xN2wloAy8UkZeDQ
yarjZk5M1ZIEyzqnu0LSnu7bzyZsKHtQA4o2lJ923s/QVOKXxxSw+12u0QUrPY3kXEORNQ2Pwcbt
k4P35OeMt8iU5TzHXyXK0wli1+BzVYOyzFQLqpDgI7d+nl5Cs7n0rh1cTHa0LtOYHcjcwOZt0kPc
f0Z7XONfbJL1v0jamuARXYDMHTbSstkgI8X8VAFcABcTTajOPjqJNAKMk3a1t2rD7VJB0CNGoZ+B
71EmDS6axx6NcIJ+SEfmkoEG2DxsgiBwUkWG11jp+KuJ/PINRFB3k0vTpvh5uwGXIIKj6cmFfazK
bevTc2Nuy6KfrejhiosKERndjmwPK3SknYRrRzEHe9bXeodFeYV78tyPUMMzNJSGt063aHkTGg2P
I+nw0onp2haY8Lq8D6SBGt3gx/ctiWhXYfR13E9Z09svvkljUzaBb3eY+ziEUoh2Jh4peh+5Moc0
oaqCdWmQ7rk4jl/SMA3sU8d0tt7AhAPcGDJ3JixxA9iHTIssKxLJml/AYhwvU6TkAADEOEznufJ4
qqLF2/l+0aJ7EnvKSOHGCMWvQ7itEKKggox7H/uZoVicC5EAMAadL//kwE6X5QKX9q7sFCYdCuN3
wFeGIle9zbUIAExvaz/cRtOCchClJ8JutlsPo8UotydhLLZ2H5IY84lqUg/xuqnt2Gxe6S/wksiS
E7qHuFRS8JG2AkhsqOss42twTDe7qmqPVRg+rlgLjGvzSORFkA3z+hl2JwkS0C5PvcG1IZL22TjZ
gIvXzPObj/rwxWZUPsusdd+xVEiLGcYGllO2bK1EpmCT7yARUtAUEjZvx72fbFKjF5pDcmKj/DdM
ebagdL6F7xdAg/RbmDcb2qMSytqFhg/W/RSvw/3GBNonybJ2tYlk9G2M1PYaQB1Yv4fQKe9uppzj
kcAY0/HGBZCb/JPBqSWGKjo+Wz0Fi07umkCH/inrgvHPwsbtZybNysFwOtfpBLGgOSwmijzodoFU
1ZzSqOJB3+iaTAlUA8MYfe9kii0pcNEGX0Ed3PGOvUggdbnwBcq+i4lvNsGh5ZCk8phR9kd7h6nj
NSGBhXQfwaVHpzk0BfUKwjYSXA/7zOcpEw8RjndSqzxqPjC/bIa3bOFA0DUEfFglg5jeIQMbgk+g
yiDLLfjG2j8ORn2PTRrlcbWPDe45vauPYI2pKdvN96TWY7u9puAOrPgRDaqTpjGir2PIJjVVRHeW
ljbpdkSEgbYwGemZHgunE0CeIe6ptgjRH2WApBPDT/NM5NcATUtfLNMAI16Ky41BokcMvh7bAE0d
h9N41wVB7msxZ/QhaQf1MdoISX0woU0fBSnfQfjb0BVyO42CkqFkeYVF+EZPgkwtR3dn4PwGRJcd
WVsawgPONOhJ/sR8hQGOnGM7l/G4M3orzflXoMxXn3pPkpchl8AcGcX3CbioYKwBM3OAMtnJCpDG
RjLMA5YB6GoN8c3J4Q6n6QiUC+ZmN5Is8gEp1+wOa2Z4hpfMw58U5hZvdjQc+IUnI4C9YCIH3Dud
Pqg8ViAsWAwQ1ehTZx/t2oxo06fpgFSsU+AqqY2pb8QGy7uyZ0gJtG94qOl21+1RNhbQpJiybjzk
4TqOh3YhaVdR9BIa8FaowsU3J+Mb5g/ALW3FNJ7XHWX+m8ra4XVbIHz6whnFsc4SCC0UIsbUXdGC
TqKrJB+638jbZuh00AHLP7MW6XqWtCi1gRhGW40YAVS/zaQAIjyR+Bsy1xhtLN6xvcBESPjOkXZ1
gA/DGRYVu43UYZ9T/6ghzing+hBN3x34kB98oWEPfIPOVQxRorgc1iFeSsjAy7mSnUaOsnmzoPmF
EhKRyIX0c0pmgMaNtMvDWU5RHFErNROkIdFvPqAzt5vbVo+Lr9DjidF8VDYObkLkjqJiG6EW3DM1
/GmXNv0E+eh1AhUhm8DE0zseS+iIxd8j1eYl4yI+kcklw10ut6TMG8xM1fNggMI5DFz31ZQ10W8i
lX/dp3YCn2kMzV4tYJ/+VvHam3JIGBRyKGsBoC275xAzy8kygQS7T4BSQtU9tSASn5c+UT8lkdM3
blMcpGBlIF9ZNJpBctOqnrLE/+mmcVqRedl0LqaNmwfJYcJVkmUgYZXzpYUNTJSaoW5WYpCoIWlJ
DgC4/HTo1lxpFPl7ao8u8INHe5WO8KoZjU4feQbPpfu2mxGVIt0zj7ZhbBv0qGUvIXDl9k8mW4Lu
EY6JNkIjKY78IZAin3FDn1Ptni1NXM59rsx7D/aov26QL76YhOYLlLEjKANgGMJ6ZNjgrP+IMz39
vm5S4GLWYiO79z5Al2IO977ovF/ve2/+zf3uPxox/42wfjHniIl5iC9tXXBMOBLWE2lwSo9zDipA
ARmMdqh6GiMvRQm8/UAxbX9CPj4eq66HgNWhRYnV17jfdXryjCTXDZv9h1z/f2YA0EXsTArWLYII
aNFwzt2qUPB/mV74h9mVS/lEJP+RzBgQk0HH/RfRu+GHB2QOv8t5sHsRhgPgpqs+3aWW4ll7X+qc
7sfQ+eZuIwrnLh6j1+uefjEmGQbUaRj/7sdowxAmo2twCgLT/cuIzz9MSlwqKOa6C5oIKofHTdig
DuZQH0R4pY9MeimhqMbcBJnCu5sw720Bim0aFTsT7b+M+P/T25///f/sIHKW4xkhlHhEw/5HoNZi
GfTLdct+cdxRZ1AD7az9iKP4VeR5DdXBq+xrM2Rgf7+2HZYF1NhzA1AmChpOUVjjZ5ib69784qh7
sCqYDcR+hFKMuDPNMB6GPe7er3v6xSCk3K3qkGBsx2Eau1+JHdXTSE17nZpFfunI5T1ZetmlUEPr
4uUAuxLQhZGrX7VfUIH/vfCKDo1w+5odG9dBmi5vHnFTXSdPDFejvx8us7Ms6BbyczGC2gd7p+jZ
bq+a9QJr9OLpK6alMpHkx3mLwUYNOa+DDrSia74qrCD+fvo6pzj1wEKPkJw9Uzba7LWlV6oRwA3g
76fnAvQfbhe8e7hF59kb4L8Tuc6nB6Lrfz89zRqKnj4UutI0zL4HXTMfItvyq8IvVKf/fvoSG/Cy
oDeESwqwVwTm0j5vqrpu2S+CjF2BmvUhxOLAHO+LYUle3Rnvvu7hF1FmSojB6MoMeT44xx7SZbIP
fl/Y5+uefhFl6NpGEZiYEEWksTyCAmsLdHP/zZrt/O3+/3QFdejfq+73lbDYLrDJA+z7QeeRfI/2
hdwNKH+uG83FgM3ff4N0Zk/QkcqOXo3qZJme7g1j9roTdamHJHu+aYPJh2O3JN/iUH1N+6G+aukv
1ZBcHDLrZgttxD1J7xo1g/9jZXDVkD6G6/5elmwNxyGR0AG0vSMH6DM0gLhpQK/LlrLs4rhiAITO
KemhBAhT9IoEwT0cdf/NkTD874OZWXZ5XFUQgTApIb8YjArMrczjwKLPdW4/7ok7KkpQ1I1o9y4n
qA8pXTNwdcC20ijQrjt4l5pJaKVCNhUckaMjeVBD11+j1Qc2ynVf/+JYkyUZQ0727AiB3vG7m7f9
BoyM7SrdDFCI/v76vQ+BlWfYtjFRpyQHe2xI3HXuGJih+/vh20oicMG7/GhaOlWWR28LeF3XHbhL
OSPSJiumUyChjf7iADKxNzc+sf9WTpz3z38JSJdCRrtJ9nDkE3DFoUEzeO6juk2uy6kgcvP3usAi
1yVQJk6h0NZPEipbHSbRuOkxWXzVnrmUMmrcuvVrjBEwA4S3hBVZ/6nt5fx23dMvTrQlalz3aMiO
DJMWN9Mwtcdlo+NVVSI0l/5enEY2vkEDJYcIjekOolvBB5h8f+WuubiBd2gELnmC78rA1j8mk4XP
87i7f9Gf/qddc3FWJ80MiJ9Ao02aPfv8DPgkgbjuGkgvjyr8lKJIDekRo0ziAw6g9MUt1l5VRWTp
xVkdKeaqrUgSWIDu3UsKMPFrTs18vGrLXOoWYYwicDZocTtmOQAvP/v1K/THkDdf9/yLbDmYKGYG
MMcDHRu/NHUHmdIGTXHTfLru+RcnloLxnoIRBsn7bGFfFdhkb9bvzct1T7+4gmeId2Hgr0OZglvp
NUpV9ozu1n7dcb0ULzJpDN4FRb7MIzMUAuNXRbPa66R4s0vxogTdVIyZtunRRE1Y5/1G7jEqNj5f
tzIXx3XgOZWijdMjlGb6agBwWIFKEV635y/1iVaN8Dud7yeLIV+MYglMTFyp04hZkb/jWEzRxhIe
la2Dxh4EVPKoPfXjZMiVW/7iwK7NIvfAni9XYd83O3zNe/rjf6/6OZD/l8vvUp1Ict+rWe78OI+d
+dCp3cUxxzxeeMzH9sqs9tL2a9q1ckRATthJ5GOzhbhDLNx1Xi2gbf29+hBvHuGll6THJqASpVau
gwkcTcHX6y6SS5UiMJK2rjeoJjD1PhRr2x+n/NpSjl3csLGn2i1bmh3nOBOyyrhJIE9gs1he+fYX
lywUMDI1jxnSPjCWi8EG0CbJwTH73/vnH67BS5kiSeEglDWIOJbItlwy+SVyRF0HjLDo7y870UXY
wSPbxgDSeIos2uhjIK4CjDJ2cWhBw1agrgEwmncCxp0mCUYqxn8TkvmPDv9/O1gXZ5a7LVE9d/mx
k3nb3ExC9fPtFCX+iWRW8tssVOa+jdXw3mzrvmDocALtlZM++AIyRX4MFzrPny10P740zi72hscZ
+uiwWPvpOYa74Hmq/M///RH/IQhcGvn0TpAd7UBcG06tn9lKQllAOCsfMffhyZf//Uf+Yadc6iWB
hEjXfvfQKjBwkcdgIDQAymbkmMm+7g9cJAbM4mUjh1zVa8zORBvT3+N5vc4QNIsvokw2Qj27aTBe
Fw/t48AwzQ4Lxu/XvflFUjBtG0nspDPoDbD9wNIu/Zj4Sq+r++KLCJOFuK0D2B0dW7i8Y5oLmiEp
OH4WRkTXvf5FhAEKEilrB5hlzWb/yuKEfck0XT9f93T6dxBQInXwQjEo+/3e/VjBWD5NHHyR655+
EWJ42kTwSG2BdXGJQcRGwDWyGGQHXYvr/sBFmNmidPQ55JAh40niY0fHCIyM7t/CzD8dqoso0wwQ
pOILLP/ApytlQzEnOV2XMV122fJARQtGptiRDxYDK+NwG3aYm79qVS77arTVvlk5YUfVMnfcaDi8
TWwf/mXLnGG+/xJ7LztfCnp/kLF16TGymp3cRuPf0TxOmGpm5qAxvmp299ouUGkB8/lKrPqyIeYR
7OdsH9gxIw7TEH2ceUzOOHedq0F26SO2yTgBJVIwYOES2UcWbOzrosI+qK/7JBfnzA8DzHsyLFoA
fKWkdIBMFLHjdUHosi82xEMMMhbcuGhgkqJ15ucY+uC6M3bpI6Y2jOFOBg+PY+Ft4RfpoTgzpPH7
dUtzccowsJ8BqiDA8tPMPokMbBdmI/ftqqdfWollcNqIMYuTHCfz/zj7tuY6cW3rv7Kr39kHJCFB
1en9wFosbMdxO5fudPqFSrITrgJxESB+/Rnk7O+rWG1nnVJVv7jtCCE0pampcaGvddntUPCcSrcU
ynYSkztOg2steNYbE4DIsrcZ2Ca5Y+vWpshN1aoxYjyLYUaUFIyC0RKPbvu57R9WzRRqpnPAMi3b
IZVtATs0ujy6Dbq1KaqtZ5BkDyGEa/RDTgF+mxTolz9vPDje/5kFiFg7Yjcg44aMNs9AEWj7G1x6
znczLyOVkF0Nb/NlBYspLJlSSUUayGdEvBr1+bgBYUkLTAA0BuqmV4kQ2/66MkMH9q/yQDqFOuGa
NEtUl251LGKFfYuKgYQUDgqUfPUySLUdUN9dOk4Qa3sNYRELe7CSZwPIRtj2/mjY5Nhxa2OtQbpd
9hCV1XXPSQasrM4kqItXPuH393/uE1oxz/1uMGxHTgaZbAj+Q8lDFpCP7acCWiWHbIyuvOCx8kGe
OJE2LMq7pQK/LgEScwDjOCy0n/IA9MKzB8tNyA2IYYW6CzSAU0hIhmsSdcW2puNuts/Q3xFnj/DH
DYRQCkUFT34SnfRHN0F6+/o68ATK88LnECovywEwXOhhJB0d2defz3f+7HQX9gW2twwdLFRQUNxV
RLwEjLcI0vH7Hh/aZuy9wZ3GHz9/0vP5jrAvs5muzSrLEZjOpqsvvNTjX/EcjG4XWMK+zW6gXYBs
h6C26HF9G8ocRYUuaDK3zltrThepyUifYAdfMVFPDWC2D8C74fTp0n5k282NAAvGMA9EUtWD+QFw
SwmpgtCx7mobzgHP5fO4hk8OeJ1fAgQ1SASgqbh13dpImqOmC+mYMONFfthoFO/iIPri1vYxa39A
ErVipuALosKyROH0qivGFSHpR449tz4qasUkEOPIMz8q59/I7IXfDs2+j259tzaSsJpqAQw0PunC
yOe1Qb/PBbzErnnAvLTMfQcV/jA4jIAuifoDx4WzaO9psy4fm5aMTdqVOcC3ARwX38MlNHqQwIOz
VyhidPMHgLDplkBJTb5rd9I9AIKvRkhyyfVRQrzDP+8GiqKgtJnIO+HOccJFra/XB6CLw/205EsP
ll0Masl5HhlQpj8fqxcuiIWN54ABZcW7EvMf5C4Bv0pe7N/KnoC1BqyOEbdQjG3z16WJ6B+4Gdrv
AYPpoaZUBdLNNhEn66dTDfKSRcXyMMyI74Xfp/GMtdBxplkb3lbkO1DdRGQNHcGvCVqpA2ifVY1j
AeX7uP4wF3pwqGD6iJuVaWYs63OypnU0ulkxRbbbXtwsxcYg3ZLtEJi8kTTuoH7qqsYe2XZ7Jgcq
eB6PKodfF1/Ac0eJE/cf/jXL6Od3nsg23BOFHudl3UKkSGDPYwdHtUaWbg4HkW24p2K/qAyfeZaX
SHqBiC+6jyX0EK8gZl/qvLVIGaFx+TzBjWmXxXBLQbc6CT53TulFZPvtKTYukCOYsHi30PwA1TW4
6wco4fw8rF/qO30aUwE0l5AKRQwnxxnwjnX3kpaCVvHz1o8ReCbN862IjaZl6KFAwTM2+SPYOGVn
IPzad1Vx14Saf/v5U156Bzt0Ia4+TCvuczUZlnfbUpb0BP5kee2++IWChw1+7CTqhuAXhtk4ik9j
v7UkafzeN6cdfLmTycvwK/D//Wdww0gEjgXSs+8v9l9PLLynf/03fv7SKzNW0GKzfvzX+17iv/8+
/s3//5un/+Jf2df+4ZP8Otl/9OTfoN3/PPf8af705AdoFkH14I3+Opq3Xyfdzt/bL772x1/+X3/5
j6/fW3lv1Ndff/kCWsd8tAZAevfLf351++9ffwmOrfC/fmz/P788XuDXX24hw/3pb3//9dM0//pL
LP4JnBaJfYDOwyAGweWXf6xfj9/w6J/4OYgjP8RviX/8poOmdPnrL1T80xeChzFHGkVpeOxeU6+P
X/F/Cg76VBwJIljAYxgg/r9+Pf7vHP7fT4Fx+M/P/+i0fOyrbp5+/eW5OQgdblvXPibVwqd2E+lB
tCmTfTfmQ4n7CIcl5mjeCtNaQBp73TqRluMwjm9XvvvF+wJmN1dC6MjW7EA92rcCNZZ7E+km52kM
0ZH9jQpk7IPPUoN37TNfQqYQFSuXusbxMCteJ3yjei06nm4TjcBe8qGKloD9Fl0p+TxXHzjatw6X
Ih58iLuDTacDxV4Hwcrku9WvfX5voIcDbXCxc1jpmkG9/WGS/t8/vl3MVZGvFnE8cGnBlLwDXT/X
Jzbpskp//oDnViC8kV3Qjap9xfIM6bW1mWBmx0GdJCeocpPyPmzKmrwONMT4QfYeOiPAGWIBZC26
chmvVKufTf6ODlgnCCWww4WTgfdBUSzDKcJNjaDBN4WjBZj4A3BSYIAZ4d33K5TOU036HrxRD2rX
0gHNdPTAPmeAFgrBwhVDEBGoLY/9NxGu1ZX3eyF67epyj0hdgfgNocg3iT/93sCJYNG1Qy3l6Prx
1B8yP7i3AqhGxzCFymr11YefxH0Hz3eX093RvLU29JDYgjVDCDHxWSx/BOvAki3fhdvKY5eWR2jT
KChogDPXe/ue+pu3jGeuehCPfj63Xxp7azUgWxFEEEDBatCjAHEynKO8PAwIpfPPH/DC2mYfrQ8i
FnRoC0BfWnBL3wopB/0HHfbYv5u9MhZvTNFTlxuv42NYaw9K5V7XT/Cl7noj+ONUTeX8hwR19spC
/cJo2eXsKToAYBvS470PICBZMJD6t6qZrpWFn8vY0H+7oh33DWs1Mbjy8iLUKdcxUEvaQt+pOkOP
FBecP/8mLz3GWk9AmcujVR1MulmT+abjfeenOzwkNkgdzquLt+7xNtaiMfSQKKaHL7Mizf4eqsfl
bxC3jd+7vcTxcj/ENTSoYLCFXCQjsLtI22kU9B6WEv3woQmhx3JlqF764sf//+EpZVSoJhIqysaW
mVvov/i/xUUAVbqfv8RLzdurR14ZH4PDMy0GsiV+vbGP4J+rKzvXS81biYVeBBCcPoqXS4svMLeg
Q8IcQijH3luLh4apN5QOauAGpqXBNzDR5iVQS6lcuCDHDLLiuYk9+FpuGP04kEN3qwK4hqUjykbr
o9P422VFQQyEkr0NlzxTeciqTtPjVhWDCy0M/f9+h/LD7BFmpGBzhSJTFAWcG1jabCB9w1jGd9s6
AyvENlyf8JlAmbSZCsVuJ0mWCJYabLy2N0eY58+kpoEVZaaoCx8YGuDDcoM6WF1QIR6hdbvwO3iQ
Qi5oKyDR+2crI/qXhs5Kd/vzD/NSzhNYgdeiJCRwlY2lsAX//K70phx1rx2AoyqN5rWG1Ew31/sC
Ai7HHT5qcoU4c7bS/t3iz1w7DrAVoCbnnohwi5VJ4ekzrXCHHAm4OV15yyNSnhteK0DDZd6qgQBe
QqEJ1Kd7AN5QGqIY1t6omArzWzHJ/huU/FZ5w6B/Hj5sFNKdrwkUgOs/o4bAPeDnXXlhqQisWIbA
Sqj6tYIft8gneuJ7/BXSRqsLU++IBCuSW1juBZAwEdnoqTUrcPXZJgWNin879d4uwOkAvNQa12bw
Ht2ijyF2tweITkm3ZdSuvw2oWNWeBzJd2OIkc9JBdMjnVKO5hkd5IcrsAtxUDSYkG0BqkEXMyW3E
xtH/vKkAEYcLJ7+HsYhWEGLeuSq+gKEJQSa3cbPWD3C0oV1GUOHnUQ4NczWQCQah+tA4cnuAtX7s
bIeCLVjCqR5C0IXNUpx33ntnt9atRYLnsd9B/2TPJjhHZxBdhIz5qOora9ALIeFbsY9JDL8kpKoZ
tEzkiUDE+5wbWJO49d0KfZx6+igAmS+DgRmoamXwoSvYtUTypa5b0Rxw1bENYlBZIcz8WpvOx/Y8
QN7Ycd5Y4QxNx1nBU2zPPNSmYXu5NWeoe7LMZWhC+04X8vghtKLR+pwT8H4oTDYmCTEUt9aPIPxh
U446Ak85gc/q4QLj1FC9QFhKMKcJH9q3uLXvjT4UHyHgEFSQOIT22GkJ2X75ed+PsPn7foGC2tO+
d3lY7nvgreDohV9x7GyWC5sbBRHJVbhgzmEsaxOT6QIsdd3ka0YRuG/jua/TACqMTsfx76XAH0d/
7pAKrQelEaq4/Ba0aH2uTee23EDJ8+n4QMGxzaO91hnccdmrCk4Kr6HT5dh1K2KxUedNE9A5G/o6
D6ALDYFuUW7NNd/a54M2jK2gDfNiguYWyjyqq7a7Bnyae53nrWNQWSGL+ijU0HUNiy1drNM7ukLi
4rdwhCiR28y3icmQGVyGYoFs31ZoiCyq8KOJTXdl4r8wNjYvOawhYXtopqVDWwaQ8YKK4hDH2rHr
9oH4kKjK62jByHsfIW9G4TYC25ufx+xLXbditlE7ZCwn/p+uMzJA/mfhrl23NlgaRrmGcO8C0jCK
xuRoHcLdrq0f7/TDWtn4i8rbCa1vABIfFAh9WMlcu6F/aWSsaC1ZGPUgPqN1Rr4OFWsvRVW4VbbC
yIpWGNu3UVWg8XjXMmsFEP9lwzen3CC0CccbhOjzFi6EaTjnKxRLF5IEKp/dtiibcSxLRTroD+q0
W/YuWcvqq673a2TzF0bdZhxP+zjDuGjVqWyAyOMs/OgtkEdzmuw24djPw5Ga0ptTMfhwbtmqT5OG
bKtb41aYDvAbqZEJ6xSCIjAHqyvI7Y9EOLZuxamgNcQsvRhdj3XwGsap9BEQ+tYBJIxdVVhxumlG
OoaWMxCy+wkeshEPz3DmjVxY6scDrFAlwxZLrYolM0xC/gwybWGmVjJ/cRt7K1Yh1Uxw+Sqxs+ZT
exfXU3Cemto4JcOhsIJVj7mihQk1tL3oX0FN3oAF+8at49auuk2mhgOjN2ewF3zA8gjvV8iZurVt
7alxVUkBkZg5q9cyOsPU/j2Q2i78B3xQm2zcNZM3xpHWmVfNFbS+xT1c4Fxg5UfjVhKM69tVTVsE
kcp2+3dlgg8klA6QiaNpK0qjai087NeHulUAW4wdgqc8MRMt3JZebsXpAv10+JaMcxbHsf8nm7EO
wDtqD9wyDZtnDOlB4rfQMM1g77uf+018LmG+5DZhbJpxHsHFYQEcGtDs0cDLTqHrzbWb1xcWdm6F
aNxxVkEQcwaKcY5fR1MBG0UvVx+c5rrNMobL0zyCSIvpCPRcAsv1P0VUOX5SK0YhvB3XObRNsjE8
MMLR9rEdoke3flsxyla2rTDaQr/r6T3T5nXIJgeaJWa6TTDuYUtewE9nTv3c805gAd9XO2xvnfpt
E4vhhKDE7hEv5XBDl0Z8jEa4R7u1bYWoB0F+rOYYE7iVv+mLHs54pWO3rehkCpSkDTX1tN+Xm3El
r1jotoPabGJlQmh/K5ztuCzuo37LutFFJuX4kNbeWbXzVmqNTiv5+w4NcnhfuA20FZJtXI9w98NH
ZGXzGWS5N9HO3dYpm0Csh6WBmQefM5Brg/e7gdUyvLRdIIHHiFgRSbscdhFVPGeTBygB6ZobaDz/
6TYoVkQ28FsNBWibaVghu/V8/onF1HFjs6m4mNiwgvaxJZcVxMbDiXnnGLYxboHDrG0TkDoxw73L
Swc4HfXnCFVspzGxKbgl1DhBvjVzpiOAOVY6qSQY+Hu3xq2YXHH/DrPDfEqDUt2sLe72B1rPZ7fG
rcR21NpvvBaNR234SLX6UjFzjanywo72N1wXC40/QGolHSV9DNH2phfXtq3QDNZK0MOAKNsJ9e91
VMCwlYHS4jYqVkJbQjgd+tMaEyU87Ej9+veWl24Jlo3g2mLN1gZm6dlGzVyffHgW9WeCDKhyW1ps
CJdaJctxVzNnBVOfvHX5gMuH353GxQZrLZT6I4dtXaphrnAedAMXzYgItzzCRmqN5SJQj97Q8W17
1L1/ty2DY4TaIKwaNgpMQAAsixr6ugXgMIUiFnEbcRtfpYsR2Ei9zHBvb99AwwyuUS5is1jJbXQV
3Os6U8D6OiMkhKmjhNV4wOpvbp/zCNwf6kMGNwpTJOcJAAMO18/trhLhO7emrfjcYPQOlxtvzEwA
93rQfga4W8O6zK11Kz77cO3iBfCdDFdI+7nb+wdBJ7dr/+8Y2R9HRSsyNSW8cbIe8Jc2mTRccrzF
N2/d+m7tn6tHsSoyjS+6mH9PyOC2Kfrs1LQNcJqx8ZSK91PW8OLtptStL6VbsmxjmxawJTlMIUa4
zQxluqyHyWfbfXHrt5XQVjvLodDfTOBKqlPDzIOMrqWdxz72zJWLjWJaPdSDFxjJZqVcQp2MsAd7
PXAFAnxNtDm59d/aREM4bnRNH45ZW9G/2pJ98FTz3q1pK0RhQw+PUZGPiP9lulmmEV7nCzgwbq1b
UVoQuE6PlKDjLPggFzhbMk/94da2FaPlNkBA3C+nLCQVW9OdasOSLgLl1G2TJlaSy8qiiDSEvjMo
wbypJIGFm+NZ3EYuQWx6wIEZTecmfjP71W855W7XUDZmqY3ABxoWM2Y0lyTzIjK/CSAM7YT0DW28
JhGLHy4VZmLu7yYx45BR5ggYC208lNxyb96mcswObzM4NIjLsBaO1WEbCwW6ndYsxpBjeXy1GPKq
DTe3GLJRUPFaQPBzKEb4GEJWFo5Tr2DS6HhvZiOdYswSfyPNmAX98gi1kPvRd5G4xN5vMyBHSJ7n
oL4P2cThOBWMb9pmcDvE2XTAfGMSJio1DNUxMkkMEHoyGOnCBzw6bkUm7MgHr+7jAfc2IHWPpHmj
vdgtBbWhSL6Pc1YX+kNWVFTWkEmB+waYytxtYGwoUl3HQKXBmDGjsZGnSHP+tq18FxVEDIwNRVrq
kOfA2g3ZDie4UzCxB+ykjrfnNgxJe10Ec80e06WPYQ2OtdY0UwmHxqVxq+HYXEDAc/242DqMfQEN
m1OH4lmW52xwvEfwrX3UNFpHo8wVSO5TM5xg8CS/6VisjodGmw4YSOKzNfZUBmun6QxnJlgzT2Xo
dgqwAUcQxNgif/FhKN1ycvI5cOUUp9/EaTu16YBzCwTeYSuYTUxADirYSfOpMVtXOLZvxexWjXxc
N4xNX9Z9Us3y960N3PY8mwTYkn6VntAYdygN3BhQXy9r25c3LiPDbLzRQhcK74NVZXUe7h/8Pi9u
GNRwGqeBYbaEBMU6GRKDzxp3ORwGhYYAUhJCDHFwfICV/eIyruk7tWDk6bTejmP0O5y/3GrzzIYc
iUYSYIxHlQk2v6uK6c3azO/cxt2K1iI3K23bYshEF//V9WuQlIxdw9Ye+e3f83ZmM+YHlMwjuHKo
jI519Bc8FrYbDc8gxylj5b2zD/v4HZJbGSI1hn39MsDW2xOp28CQp8fq0Xi4o2/RergYnYSBgoX2
NRTTdynk5wbGitOh2gCvi0gPVZymyBPcFtdYbES1NadCxkVzI5VZ34FV3d7SCZ672QxhlfA9KG5i
eGRxOI3vYiE5TNsqmGjXTcd4ItoKxfhiGyJI+OysHsbf14F4+uRD36f51JelN5w4EktyDkLU2lOh
9KbPbYAq2Ynjlnq7hQVXVGdEbCW7zft6NafARzXhT9hY1Aa2vPUkzlTAaOW0trDZusD8tpzAtoPB
wkXCOXA/T4uk3V+bYCx/nBn36s9TAIvHLNpJvGTjhvc9wxs0TGt/CeHLDsvz5sQN6O83BVzo43u4
LYIX5g87eUeieE0WwsdbBc+wPfOhkWouq4RWxXmBmXuYLmJlKGG35cJORatgke4vcWxO0VhRkci+
GoNXK9yOYdhNg5llO0Z7PYW0WW53qHI+QO9CSshU97VI6nzM93dtUPfCKQththOF3JjmjaZ9xsOy
R9XHS0hBY7f1xkZ6UZYbJJKtykouv+aseZeLyq3fNs5rwU0MGN7odwgXjSlu7/IwcCoOsshaJcMF
yJQAFaSMxPEGNdK4SeIWbpBOIWv7T4x+QXmDS7sMvlQ13OmGb7wenY4fzPaeqEFvhU2f32faaPUA
glZ1A/Uw6baU2d4T8AOAPx7hU1aMDbuHYmQN5L+eP7qNi7VQjrJYlkUtfdZEhf5jjIYdxfwuuiaM
8sIqb6O8hq6aQROJe/i5aC8JSX1f7oUb+YvZIC8fIRxCmbbPTK9y+KL6a51tgw/fe7exsQp5QVcF
u0cxI3kBx8CUTJ2GG6QXNsPZ6QE21GuWw5p75dxnuKj6tip2F3qTG6MD+dDTPUrpdVwGI3qIksTA
kc2T2GBMHtfEqbTMbHeJJYSV2aKJytohht0fTBkp7tgjQtywGMx2l1hV1wb+ViBB8AOWaLHWaVVV
jgmCjfdSYs3rvcAWjjua8QREGT8pb/Wdym7MBnutPqjSIcw9QXRt2ztOl3BO+DDCGdRt4lhRC7lm
+Kz3PZbhTguYgVL/L5xpjVMpGOZ5T6eO2OQAL2Lkqyhlbbc5y3Um/Fk4TnorvyG01XF17E51JYsT
pEngFD9LFyEyETLbYCKAtKfecE7OPNPRryXQ5l93qaUb8pPZoK+Q0K4u60ZlwFUt3m0Dt+mTn69r
eOXu8AVeHbOBX6Cb5jlvoy7b24DC/qGplv6Ui46o8wpV//cgnD14XtzWZ2RxTQy3ORxGL6UXhr3b
17fxYeDpcl/XyD9XM0BACq6yEKCQZadcpNXxiWyAGPfpjjPLsTLlc5C/klUB3pkZzOy7RYcNEYPe
1wjGK+kySoOqgVhYvbKkhnu7Y4Jlw8T4tMuxI3iAgSNTUu76A9D7X5xC20aJtbOEuZreu0yN3XTa
Cvptn0PXjluRXQx7ACsKIbPFZ5eWNHeEuGhiHl/VCmvpeX6xQkEEZgJwHG48hqsGuOq6DYq1E89l
OxbBunRZrsco1dA6gwli5bhV2jixVUCfp8MXzapx8z7LeqVfRg/bjVPfbaDYVLOuZ10gM+RaD2LZ
X7VDcUXL5YXsyrafKDbcM3L4G2fTRsq7ADL6CbSGVrdNzPaeWBteRUtDZUabqC+SOoqGu1LornQL
UxswxmIYEfPOl5kIu/o0xNFNwwLjlu/bkLFRdUWRx1WXxaxc76dRspOY6+XNz7/pUQF55oxuW0/E
a2OWNcD+3sJ2Him/PxVx2vpB36ccp7rOLcey5fOh/pHnah5bmLKJzziov5ai/PDzN3hh6tjQHbb4
uBoEHQsMwR6SjsOkl68wQ3eTHkBV6GkKUSFXhopj12axinJUd6boVvJQu4WULcjUk1pv+4jO50WJ
M35AVAJJCcflwMbvxHwXJpxQ7AjWOTDnrsLl76nuunpxO+na0MDIcJgI0KLPfBhtqATfoT5WTD/u
3VIsGx0ovWoaFogrA69L3unZfwtjV7ehD62VGJohMzwQ0XcUTcNzNeKGZteBi4glNhEbHdhhjfEa
gD1T6JrmbxfjqXddGbqR1JiNDmyrLtA+mdpja43eKEnDbIbbgtug2xBBhaKRn8tjypcoNvVD9MZj
ReW2nDH+NJ40BMONhuQ5gB9Q5oJMNpyY9jbuF8f2rc8aLWuukNm2WVByc4arjv/Yg8/ntn3bqDLD
K1S41sE7F0Gx9Xe1H/gPhKhQXwmo72CpZ9ZjG1gGSTiyca6xmnEdyt+GIOj0TdUsMKnGQUyTC4iu
fDoPYbv1957BqeBeiXqQH0lA2UVzst8K5pkwifdcQ13BeE3zGyS9N3KSw2Cq016U+f65hxuTvnQK
e+5Jh/X2hUrGXi2qnu9MVS4XmusVTUADAwrFsJre35cB+C1vmkOn4n1XQYX5jAMbLBR8Oa4nyIXq
4qFWpbef8ddT9ZqSvF/cEkkbEAdc40AOQnJa5EH9sMRNfE8qUjhusDYkrveasGf+0mRk879yMryJ
g+LRaW+yIXE4axrp8bXJ6A6cbUvYLemna0IaR8Q8N1WODfEHSJzWniz2aWuyQUGr43ac9nY9xwao
hzO8EOIC9qS8Ld2qa7b6WDDEUOBbwibzlMdT1qztBU7nxe9u40Sevkppco0zIm2ypWfl2cv3D3NN
ro3TCymObWwRQBUW/l0a7pWtrt4BVc1+i8pi+7TVgXelsvnSI6xFx89jWOCooUmnjTb8XM7DOFTJ
MqLYflutYLRdOVS/8Mlt1BzgCYVeeFukRTU3zUWHWwB0mNemlYQg8AmIbseqkg2iK0rUTvKxxaB1
xAPQjX/AQuSYUxGrQO5BcASFgK7JAlzHzXS9zDS4skC/8CVsEJ2gwHLu4OCeG9j6zLdxO4WXPopx
78+LpfWd0AWMHE//IfRCtM2rSniQ6YCQILjuxZ/xINyorYxYgT2ZeKgqM9YwqQnnCzDXUQI/TcfD
iu1VsVQoRVIdlFnFInZRcL49R3Hldo4jViD7XAVtK9r8HCzVnZ/ThPXcccytY7mhfjv1M5red5bm
8QAnDOJ2PrQxdAZCaNUED6hzU5FXIoSNOnes4tkYOsAKD8HaKj+reh3u6mmaMy+k75yWTRtCl4ei
XAz1MNmDYkqVGlli4pZd3Fq3otSPmzEPfa/KRDWpV0C9fhgK4yYOC0HepxFUcFF4C9FVBt+h9qLj
ubvxh9YNigod4aete2bDfYocq6yCF8tZldG9J8YpdRsXKzy32h/0RPv4PEtWbRdC1t/V2DSORUUb
Slf28Ty0rIvP3TLg7rbP6rF328RtKJ0pt62QBRKpdtZV0unOP+1teGXlPV7/mXTERtItQOfvYPgh
iKalT4AaOymYdiduY25tsDtEeqZlVhVYS9KcukLBmTcfu9gNkMZsLB1seMG5aMIYRKt+J0nU5uOr
fmsqNx4ks9F0mnd5JwYanyVsr7bmDVAAV0bmO3rzmXG3sXQwNAsgTlWUWWA8urzyKxmCYFRAy/M9
lJL6rArjnSZiWGSYclTX1tMwN+EChUzFzWXQsT+kuwoK8kmKkCxZHtFKOFXgqa3w08Yz3SkMQ9JK
bOMlzGdoCnuN270atYE3dCUUgu3zlFLY2QBlMb8HpXK7Mq4vTGcbQLh5QwDJkPk46Y1zcVvBAkyn
JQwAurPTlLYRhF1VzTwKSnHexpJjbTW17k4lFO2o27HJhhDCdETvS650qvtSpTJi61nFzAknx2wE
IbLNkCoqdRockmVrOIBkzoQTNJzZAEIlFjblMxpfNGSn24kNSd8SN3gi861EgpUaRH7d6ZTUgTrR
JqgT1Pc+u31Va6HqmyjyfZrP6UJKmUSeB+7ZxnynLZna+MECMFmfeXROe4CCkr4Zi4dW0PkPl75D
Kv/prslWpWjAhzn1YlzYsGaHMbwJnQYGxjRPG6/GNehxhzynkNckj53cms/ch2OaW9etdGIPy3WY
9TKlXcfbE0S3IWbDcjfBFmqLfWkYleTQt5tSI4IdphDNeBKNW65C4Uvw9CzRaO7RAV3fJeRa1tl8
88fSjUtIbaUvb1dyyFuq0wLsmXO8luUJi5rb5T0UZp92fdea5dWCxEoo8nmS9J0siRu9Gujjp22X
ErXHXjGdVv7oJ5sieZrngNH9fL48f0ykNvoLptUDaXoaXXjehstjqWUlLwYWvOOFjQq74M8f8/wm
AgO6py8BH7qcBTVeIiSRd15IWJy6TbshwaiNBFNlLuaZo/Wi6KpzBBjYKe7Nv926bqXQTY2YAp5x
TNWmzKmSQ32eZO60e0Cv8em4xIr5swzDMV0avVxkGZEEAsa70/YBb4mnrRtJOVxe1zGdy729BFPz
+x7A8tVtXKxw3UvJ9h61nlRFpTjJdqtPgKS6wf6pDQTrhBGziHKVwuh4PNW76hKqjJtyE7XVvnLG
2jGouUphvVie9lC2pwjK9U4JDbUxYDowKDmPRXSp625/v/tq+6P2u2tS8i+Eko0Cy+m6BnCPUmk4
BuCjHLu2IsG1GuFLrVuByoIA5WoTxxcGy7F48b70bffeacLY6K8mIEF+WPNdoPOVt8myA504l9v0
p1vzVpwGbU/73R/jS6hkBwBuvfHyngdtF7nFqo0AU1OkkQqr+BJPQVLH5K71HdMZYQUqhLiG2RA0
LRm2vwMP0bkBEqmN/II/Q5WXYogv+yF91KwBO7EyWhO3QbdSyNpvy3k3PTtDheumG9Wjz93UBKkN
+/JDgIqolOzMAX+oO++eddWVu/4XJvnfIF+QESpH2rEz4VoGGVMwnL8tV6l/dxoVG/HVqWCoW92L
C+sD2GbubGJ3B1Xvmp7gEYx/P+lSG89VeY1i0Zrzi1TedDPnyyIfJuEXRQqeqshvC7mv5et5z68f
ruFN9MJDrcxSGJJ3Sz20OPtta7edgrZqiUqbBlHXXsp8a9pk6CXsamAGO2Bv32ozduK2bxUv5QUH
67qRSbs3i7ktc+PlnyhdAbvrfEBam4TWZl/XBEmOGu4bHkTq9TLla8BvN4+JoUnGHZ7NVeLTuKJF
Ms5CIRHqOT5dEsZDX3xSYwkPw4Q1opK3dG8g93w2ONCL4myGZYVFqqH19g4ScutSJWEDix/IfJtq
m7okiLXHWRIbSMM3N4FqOKTvJWqWs0zAK2g1OjjBYvJ3RWAnmtaijr5JJfG/Rz2w5cwB96WJxgg1
p2VZSZXtBm69I3JkOnWfehRthU62MfCDNQkjXpQfu4o18RdZaBj9gMi596NMoPZVmz8PkN6N2qXZ
kg6iUdNpXaspaM4CxMk83XFlQ1KP5Nt0yiPMtPgEs2UTyjOBg7H/KogWHl+qUO8SvLChNzdwCejg
0KcW/rr2dRWd/Yqu9FQKPiALi2R0jiQEcJNtKPjQAb9Z92VxnmMcmsUJFZKt6NGzoRtFEhEuwBtZ
qixnAmkj1hIu9R2+Vl9WyRghs0viwGvlWcuO/DXMkp9Xs2/ii652Qy9q7MPmYR9JxP8oByLEA51z
Su/3vIx0cW53cFTYJV51AEWEnQvdvgZDI8L3UlWl0LnC3+NCX3yoGiMbk36/NzeG0239PERwhC5O
/YJi8K34H86+bEtSHMv2V3rlc1ONJCSkXl31ANjo8xAewwsrwsODGYQkEPD1d1t23duV3pkZt2pl
vkR4uGGGSeKcffYABZJ6JksMM8K07SMkiRUyuNhAtlPb+wAqlg2kLTjoxNM87VZ8l8NwohxAGj2J
ppdl0ohG7UVT9ukgFt8ZQBJrYOdLZTnbq3Cyzc4bnFG3Yiim+nlZaNFLLIeBTvuacbukQ1FGFC6x
5dpm6GtK+Vk61g9XatkAApU8nBaTeO0A5idKwqIRFZRzjLEUKXCsfiCNNGIPg5VmueqpJ0C1Qwdv
tQ1jZjcX0G6FqxUOTE4Bk7Wwnb7RNoBmxsxxpJ9i3hGZlbnl9Tf0PrLFpumiYc5szQd720xhIZ5B
zxq7fb3GkAmpIRz4eeMBba5J6Zvte9W3wxRlkQmG6HbEpi13vS5XetIdqcePZdDJkOJ4awrBk7iL
lL4NnWvIt6jOc7kmeaG64uD9PPNzaKpo+FR7sfIUnvehDpPCM6Jg7cxF+5o7XzRF0oyN/MaZGPVH
qMu3MsV0Cc8u6DyG9QasPivxy0MQvQ61mbdTR/W6PjdbSEiqS+yk1zrCMj8WDd1uHWIw9yEdZX0n
zRSLXSgrXT6OTbls9x4CD4RLtxS+ATK7OBGLk/Wu7380mNyUV7UY2XoYhrrNDyNVxFxNo4ppWkcs
op+loJH6TnyT30JCHpwxRtpeIW3pktrzIitgEBRkS7VJf0aGxLwdYR7EPrWqilSmWzD7H+K1bPtb
ZOFW5OSHalp3SGuvl6NaDZK1Y7E04cdQ5E3+WI6q0KleXQBPxDpUFiKaTtj5PG+Wmxsbbi48MS10
+wHBHflwN8EivdyHZTPEmVvqGWen59KUe/CnibkZ1SxeW3gC9GkO3M3flUtocJSUAwLEBR+cKbIQ
06r5qqlhcLzPi0lDXoPU7+K5lFZFp05rLRKXB0Z8K0tV67TobeNqhJCTPET2UMSWk2076zLnkV2b
OdtTkvTt5vVn5hTeQcbDgsDOEAmZaRUU1iT1Eth+118seRIY2m3N7eghTNtxbfwXGq5eIF6tQBZj
iigIcYNyqXjLsYXjtG5L2qWi83z4uI6McxgcdR0szxLWIOP25B1Uss8r8ulMnpSjixec95v2w5DU
Do9pnwDxnu1rQ5wrHudyU1fI4TB4KjSwrFGPLV7q8m1qN5kdDOIx7tz1nnY8gQC0R5iyIqrZzXPB
2jUpiJPblV9sAehiQbyUOob5ikIRcrayPFlErQXJZqoqeBK8MTQrIzEFmQ1norJ43bb6xYQbq4+z
27w6TN0Q5Nnoab5eMyR43YfE1tUToGS6NknVtk7tYR1fuLNq0MbcrgCX5D5qKjz0XJ7zEWTvqFyu
uyKsm3TYDHFppE0cQLxgbF55SOg2Sx5d2HRQZPSRc/fVEsb0OGBuXN8OsLurxmReI6TowFw8Gb1R
5ESYsu6O2zHov9Jqke21aJnFQuvLri2/s1ZuWA4dfNvsbihkNe/xyZZ6xxEgaj+IZi7zsy2qmp2g
pBXtzWQogrd2OJNakSEvieVvG/ySYWxuy5of7VAVBQjOkGFhoUiYKZ3L2q36qOuOgThMQSQOd1Yj
+jCZ3drTpz5Q8jx3rXqRtAFqCpt0nj8jI7UNfoBq/3QhvR5hpULXvVtN/AT65/JjsGPoMxLgAZjO
dd/80BDXvHSQYfCjwPFMklmNzXokvv/YmKjOYIdcPaKrgUfSFgYIJGzN1sWpWiiWfhcisOF21suc
aoti7b6hGBvuCxfQzNdVRuHq+SDifvY3iL1eo6yqasufOjXKYF8OgU7LZaAJ0iRCLIPOt2mIXFb7
xdQUbZmsYaSSOvSCN7WD7vO+jOCmmIHmlF95/MUN0qmLrELtBGyBNmzJ6sisnxpjCpd2kLat17AE
ZF9LY5YkqsVN2TXhabY2YAfobDU7jWBgHVUso6eNdDCDKRV2/XNIsBcTRYMZ66HlKaV47oeqrvoM
p44db7dgkrtZqj6dwvxa10H3AZ6981084YjPeNuxrBqH1y0sx2Tt8uoLslXq68ivcDv3FnOFYyPM
GqHicMuwZqHhzH0cSQH5KAqtjcO+0MFxEF59DdZBMvggeqbIiqFZ5TXpX+XMcN4H0O5d6dqCsl6D
NFxcKeaW+Qf4Na5KFKasWxYGdOZXMnbb8j3uO78vZgfqclLCoP9Ojk6U6bgEpX4oWxyGX9jQ5Ymx
gWZl2jXrBEeVvIjaIWlMrIvzRokzGThHbjp4K7ob36EY/NG7+J65rSNZX5Oiw60qIalvVTDm91Tr
fNmDq9v3j+CsufoJ5gniugyrfD5047qutzHcG3RmFgzmTxGscuakm6inCVvGsfw09aYIv1Qlm+9q
Rsd7bcxWJh4W7HYGkr8t4nUg1UieHAIZg08Mo7DgYyRwksK2yTkOFW3UCr6mcWVmmhYaCbTnstpM
Oo5TDNBYTFOeIjF+3ks31fUBzcmmbzw4MfcKD9vYJLPvQLUq+C1VXZ+uMRITTQ5aHs7vKQnqKQdP
tZxSarZ4twhVndauSnPff+6QKJbES+VPHjy6eug/go23pisbopSWUSNgbuIRl2AG1eLxBUGXrPMQ
Jm3TmhVtpFHZW40owFmRayTXBmtWmjI8cg+i5ppjKBr1wu0IdL9p25oxqRiHcYQR/QdUvV9Ew+8m
gmAG4rBFo/VC2e3ogvpTfCoqdTMzlQ4jwc4gJDyUTTv36VbXGMEEYfREOj+ekDHWmITULTs0kVbp
BInrvQ1beQ7quDdpWAy36DPcfKAt4plmfGdhN97qciwhXyewgt1rVbfDDeu0D/CsgMPClRIFy2rE
XS97TqpoviN9aGDojMG9eo5k78v93CJ66X6kJfskLWKDMhvlwJZkFThxu/Y6j/ehqT29w0CT9Y/W
ie2OR21LDrodhmBJ7AW+6COcuFBcgAMpDzPR6E22vlBXOY5MvaQyior7FcyqIF0Edu+j3fwIwT10
1dSnsMnMmzRWpNJ3jQWGiZtXtOOOrdBtt3tIIMlO5qzvMxPmVKekKltyE036khQs7KW4lmCTl0Wq
5Mxp1k1jSCa8CDTjfedi5MS3sOZKtg7S2GcNBSV7KawYrk0/oaxPy6IOUlLDehBLVy5zEnuBQ4JO
8NY4FsJrFJXxEqIXLBwmufAJMB4ZSywK3KnCmwkfpgEbM6VcjFmzllN/aBY8Tz7z0Ph5T+OmJcjA
MTDXI1HFZLbGbfmqZl4klpFtP8lp+dT3eUnR8vC8trcT2Ho48QxK+urMKu0x+8/XO7legnc3s7Er
K2UT7iSSkxaUbyh1M7NFjL/4dg6KUyN67p6nNifzY28mkmLANdIva5v7OeVLFWS6KT+oZZqSWQdv
awMV14Cpb2KWujyWTsPYJYKuH8UeS7fNKZ3EaMhH0H6bJ2dCeqQN9YdlmNTOdzG7ajBS+9iioEqX
tf5WwMj6jgDSui8JFQViCtwT9/N5GPBkOEtfrN+JrsnL2HNZHmlVgoe+1XZTN2NAzX3o4T8M+3t+
A+fQKZFihYvKFG4HlC3jSwHIydzPgYbmwS1xOgWgXOQBf5Gyt8k6yBvM8uAxgMxdZhIbFlc44ubT
aiT9gNO92DW0Fk3SdYsD9wZhJ5T7IC08EiCyBlsH92fyODPy6lhNcbHDwkBgmCjW8ybkdykL9wBm
WXQWYYMFx1qTVqF4aLnpPpCtXe6k0PVDEWoLItXUNs2YLGGlvE0K9G/rfkUe4noUMy1eBFn02dWr
VFndjyLttmlb9r2p+XkFITf64AMZPxWtZwgaoK6Pg2PexbNvkxx7RcL4YS3D75XLV/cBLu5iTeaq
WyTIyWT2a1ZdHC5O7bpsMAKShqwaWdHjaLHKlooNdVaImQTnmUTwF4BQ2odnU5Jc3dpgsW4/w7ki
fNlES0Wq1mh2V1OkefEFvVg37rijAT3qSlfRdb3MLeKLi37G0Uq0kS9sanV4N7KJ6R2MR9YeJhtW
lKchmFX7OcDORAgbXyteZaGtS5dMvEJzpdwUV6lpUXX7JGcBY22y8nWqXhfJ2Xg9L8O8fUPMmkeB
XzrJ8fRusZG5TmpI4OodfKFyejCyreqHhQDN2g19xLq9i3HwZejRi/g0XgiluzHuKLuDTKzmV2CE
M5IRtXB1IhACLj8qPEW7u8k6qcN0VcVcnu1oWSgSWORI1H9bTdv1AWBPTIHrgIS8XVnbWpxEZR+j
htIdtv5TA/jFf254o04Rkt4B+XQ+/kwsa4IvHebuAH6WgSPWE2OVMsXqQOWf5NPcIAHGTEs2d4WR
HwVcKtyL9GUoP1k7KlpnPB4DFCt5z4P5SfitXookoDRmqHJy06UqZy29tZtc1h8RDCza76aCPnMn
a2RjPq5tuShYaPDB3CO1nDfLrp/hV3xQVUCHe4H9iTM4ZOZSICAeKQb8XfYQ6h9rFpb+yJqyCbss
2sxihqQVQhQINhjQUaN9qcd0RZGKwhp1j/MPtUOJ6A+qKRrz0tpgmPdDHTh1slZNHN/YprzJRtou
85dGcajrRNko+8X5Zpz3ugi7IFXNRK6qschFOoIf4a7Xuo4KfCVxBXmrxdwoNXoe0WGNAgZJL9MG
Cx9I/sf8eijoePD5Ih9HRldnE8e3Td+tbdsmBgG0CWSOxcSQmCfrYb96ifKlQGbvdNqYBeRQqilO
rPOonxM3OW8fYuLj8seMsB6525owLDPhYec1JIVFasoxR+N4XcFsDquOkY6d8xohwFe6WIePCsen
yZhzEWmTsAIT5sW2Wx2g5VrD4LBsWNeHmHISnx2eN/VX71l1QFNL1OcB5X1cplwVYfWIeLUSZVBN
OlFNCRYZZ6nEOb0CnwggBd3iklS3svbhlhps+A8N4d2uzSvRY6vl03kIgcndAIFj/F72i2jOfjbq
G7DFT0h9cVQgJEhA1DAg9Yg+9rTIv8ChBV1G0eGYrGrT3DgXKqgeYJnjT20sy1RvKyJ0oGgJj1Vs
WHszOmbbG5NP9mrSeqi/IvLcvQVjY222TAG+xmiJX5rp0lI0jewf2yXyLwIVjcuKbUTjCaaeW5LW
x90e8nslklr7AsUJhu8z4hvlggkETkILxNLVtx4CG2SKygt2CSsD89L4LU4oh6bihOGQstdslGNw
z2LQUkFzi/tiPs2iKFyLL2VaQwuPgryudkvIZH0pG0T1UIyVEjsC4c74Y0HnM6dBCSz2C9xHELls
uLTRrkffR7E0K/pkKjTXh7WvbUJrHKA6mSeDXMaCTuWr5J2lL8xP5ZyunSVo3eOonZeknmUbfK4q
kn+Tl2LoKBf4JnxYhX5zTeuiUwiUgxTp2EXNdFRIuZGpEqZ7Gzi2bCIRQpMi6CaMdq2K5K9wdsM2
3IRV7uDYmkfoy2XI9guNffxJF4GCor5SObDuQHXw+rIaphsZKqDOn7kYhte2XWBkCCyurPsXeA+q
GkV36dmxdtH6HWBQsV2ZluZvXdluiiPRfp3pdVf6aPwQ5KHgbwQhMPw7wJISWF9d8Gs1mAZnR1iu
KS3I6O+NymMN8RympVEhivC+CoTAfAZFTXjFPSxy92o2gmaL20K2m8WMPqTtpuUJLt8k+qiNmh+C
ILIfZR6TD6AEue0w5NA/HYMBUM/Sdsu8E5GERfVWz/oj7nlz1ZMGRE1RI1Ierj3RcBpKpcaUa/Rs
iQ7y5hO050sycujWtI68uDKLDu5j4ZcbobZS7occZiK7lq/LYURQyoHoNjxFCP7Gmdcz+1KigVnv
dDFADz/PcLBK+Ihu9clPMC3+AkscIA129VH5CcMOOA2JecV9oL6ucSwoRtiAGgTNENBQ96FcBCpS
BnAMxVUV1jyA4TFiJTIDYQffcVkACfQTHZC8E5utOlAd6hcECtTNI5UDbA0WZIo8VngjCasupXmK
Y3t1PjFAe9kdCsE4SpnG2/kwDLkf9vWY12VKo1j7bxf29mno2667WuJ4a3GNJrCPaJV9e8eK2F+h
sqzYXkodDEeQgmP/gOFKv8Mx0fd7w3ltM1rOLQEBFFHHu8GHOETg+HLGdwGALdd80MCOPGj487q6
RxuU9Zz2fCLtOQjmbjvAUG/7HnAEgSUtwk6vim1YsH1yidvR+HDXqGhCh+n8mQ0EJWxZ9VerLvkj
+PgjNC9wLAVyB+sRFsX5p2CDQGIvoflaPwA5XWY8iGxIvjtpChoj1anZgHXZdtL9qcfMrfpSbqPt
UnxTsHCQTYk2ACdmO3dpOeYajvyw41I3MP2TQGq80NNpGaJRHmIEzSPsN5+FrJKAw8hz7xW7bMKg
nosCnfuIvg2HT5PVm1X+5CAzUgkdFtdiG2OC+zbh2ZmftHFhkc3wiA/BLe5oRF6GCBVaNntlyjSO
ZgH1mhNr81IJGC9lIfCM6lMLdC5Kun4qyw/hsuH0KIJAkLOIScfTTtGWZgPw3Tkd+hlgbVKKdSmy
GrrK8C7So5EPiLip5mSFr7neTWvO0QrTLUIFozRxr4FBTkjCIV5SD0hnmuNDuWofvwp8KP/RokAV
19ySNk6jNm7ofVv4EDbgGm1GWdmue1xhSdHsaW3Dbk047CNmQPJlvxVJ1DoYxmBRLygKhzXOR6S3
K5vflENYbScShUt/ozQmD4nQzCMBQJfmLeSsKm/plvegq+Vh0x8RxRDQe0hGY4E9ZdjmMdHsV71H
Iqk3exAgdZdiTsinb73vbHAYyebkKWiBDX4K2+7yDQm0VBkxStdo6tHodbcTEPEmhWLI2SmBuxCh
V6GgHO0sd0F/rMAcmr95uiqb5ULk7uBxXvvMcK2bXcuYHDOKjCXXJKPp1nKPDqNFqxzBUBB04vYS
eIf8vyGry0ot59yFsUyhfCoUz+AtEmJDVXkHhgaG+0NxFvPCNtQsTkfHtY8G8E9G1HYJJgukSaCV
3epsxDJo99EykfEtrnjTBugdSOQYEpxhy/NDN10LhWKDma/Dw7RDnRilQWvUQVBN1+XUEMnky2SQ
TXTtATAsGh+8iuoINcjChjseV+3yMcCnUUFSAgUZpv3Fnx2N7yy3ObqdLj37VR4MzYLiCwzwLanX
vCju1o5YNCtmYgIbPGoAwMYppofcuyS0nepfqxX9PCifa9yFb8bNwYhiIOZomAYHAfmM/KXBnK0a
JnnHcXgUKBVlvX1vSszXvtS1H5p9VER9AIBo1KxHurgw1UOEch97mao44nuN0mh8K3XEvUwcUfAf
93E0yWcCsLlCoBEmWu6bgkFx86KDaQjuhwIjzIdZ1aOFB8cqW5rG8winbghBtWlPZYdJLhZJpNne
xGh8xA7JoNN4BU1rwX26YSo6dPAdNHEVZyEXTl55jdnoNaprKa5RFkX2qW/rxpzjgvnhFExt0X1h
YQjcSlxqtv00dMGUtDH1wfUQwm/tIZjsVOGMQ9JmqlAZ97t16qS5rayDdKvjYTw/by2YrqkMLcaW
FWt7mCaZInCvUlidPzOApintkdhRz9s52BBIj5IVTp3tyeuCrainENqeknhx03EdesWOBnMjf2gb
sYUvpHScn6sGs+1Uhx0oLTtIqUMD0KPH6AoDLbvwYD8aSqeUia4OEuy5G6HtBaPtOQxf9iGBWGDc
VwHBBFP0GFquSYvQQJms46J5ZkoIw49umdR21NEShD1MCqmfVNKwAul/QCVIfc2JsfaFW+QEvMVF
NHXXKGyreN/yclJP3mPYmLUFcG/obUGxvK/6vhVXedH2zZOXuDFXK5WNPYcTQqKA4EFzcWjsuvH7
eoq74rzURjUf0OgBXgWUjmp5BNQmO8xgIrgOVmE6YTPrIIWbjVh1hsl2LNW+AcH1Ysodf4YnZ2hJ
qhQsXbtdh+GmnU4owAxurItrbe7xnO4xRQG9DMNh1G5qfWK47ZALKl422wfMA4H4ztjJe7Vt8TWa
aBFc0SAHtJ6IEH6M9DKYlvQQ1kLoQ1PHI7/e2gGic0LXwX321aSAaTcTzHD2rtDLWibEYziBqT0F
jTAcrZxh+2g6+6WbI0nvBxiJWLq/mBcTYBoLnyXAhU3Ndao675ts7cwlI9FZcctNHvUnGJJu/jj2
emJZMa+6v6YWzkvJkjchOUWb5uw6sIQEe8zbXZW1slBoOPVoNWoj1lXs6xLXU3SVb0W9PGLSEjmM
kMrcbN9Zz1nxTTdD2J5CBtnuKaz8Ot7AKsG45xb26qhqeh4t1yQK7PpjHXmtr6t56uLdNnEJUFCh
EEkwvJ4wJ6ysBXF1dNHNFHbWp25FCO7J4C3U2bRR2qTQeQjwP6Lowree5V6B6n7bzki5/hD6prA3
xm2kP8eIcNwu33OcQ7ej3DqnlY2j+hvQxACQLJeBtoDN0cmktsc673aoqRs8GnGEXhp8b7S/U4GZ
WboGATHYJnI0kP5ofrl3SgO/Qg1huLqz8dwG8Fio4ur7dHkyfo8nANCw6uDFaRzUSjBQQTn1xIyh
bkKtjZGWSaY2gjmJZ8g8izEjCDNGeQCmGCvG/JaWsfN7nJ+w9ZzbvprfXL3o5XrY4o5/NMskInQt
Yz2dV4D0y0cZd3q+u9iRsqPtpjzp4Ns0JihDiyXrGYZWeNhiFn8v11XFZ1tCNHOLcV8HOxEUxRsw
rbEBXMWRwRpx93WaglEm0MhRD5xfN0DyzFg+gvFDUArNyBd/rEHSxQMRcTGwIVWzzNVLrEMF5UEf
YjQL6Dc34+CSCtLVKBkkKDEsBY3DTG9AkArgxEBqQvcVMMVWBYlwqFvrhON4dVtStAOESwnyFtBw
7hconZFz1S+RKD/DLADTmmTyyGMaD93seFWnfoQVPgrQUCycZIaVYCVl/26Ng9N0wOUB81bm0hDk
NgCb0o15Cs9v9oHht4Or2ZeFPqnyV4QZffeCaUQPC9S7gVqzA0ywTSDdB3lw+vd8WsJltVF7hOf8
smShqIcp2daS32Hs2k+ZyOFj8K+R8d6bZIk16ruht+0uVJ/q6FnM+3+Nznah0f2jyLdl84Kiu92x
6lECraj4v6YGY++dsQYYj6q8iuM9no8h0CM1hzcWx7T9iRz9D7zXmHhHUgYGRh3IlZiJBNh+YzlU
7qrzwQA7TwuiGRDquUbCRaxGer9YYLborOogTDEowff057fvj4hz7ziSxQLYuwpMvB8QzNtmFURO
N+DBjikKNQzRMQCXPzHN+CNe4DsZghktlhpjYg9vizF+cuuQT5kuUODCCMFejHZhrtOiHF3W/id3
+A+olO+NtmpQHfEYoXwvJOJlHByUdiNA5p98oD969XdCHI1wShuXioME1X1rDHnxUuc/UT780Wu/
YzqjPh87XeR8j8kzOgWznqqpZf/ii78jSzpCXD9Mgu8BPu/AQcbEgwBy/PMF9Ufv/B3TOV8wVuSq
EvsiDCwe5nOekBKP/X/t1S9X/YfdThvNQHTDfaFbB5tppxCYug1Pf/7if7BC37tsCYPZqV5qLJcy
VvS7BZjk01CsFBFZknY60ROEBUeI3ri+/fNL/tHdencElLLwMRyx+B7JvvxjNBp7WxPgqn/+6r8q
qX+Hi/vemCmuVwY8qIj2nVQloGfVrx5TFfz3thInXiKU3PibPiK9OFS6fq636plgpfFjbqupRJNS
lDsEjX5fZlZqmrgYtdh/v7v/eF3+s3gb7v/7fdi//Rf+/DpodPlF6d798W/PQ4f//+vyO//v3/z2
N/52eBtuv3Zv9v0/+s3v4HX/ft3sq/v6mz/sUJC79WF6M+vjm51a9+vr4x1e/uX/7w//7e3XV3le
9dtff3nFmMVdXg0md/0vf//R6ftff4lxiv7HP7783392ef9//WVnKmfevr7/hbev1v31l4j9hVCU
xIrKSIhYXejf/u3yEyb+guORCSkkldCXXsw+ekT3ln/9hci/hEQJaBYpSImMXQ46O0y//oj+hQlI
6xWXUQjTFPLL/31fv/li/ueL+rd+6u4HsBIs3sxv2NUxLkkIiaWIKIFKCr3zb3dfxcGdLQMJd18Z
0L0viNg1C6K0/+Fu/P2q/3iV3z6K8LIKHvmC4josRq4IffegAMtmoM7zCB5r7fjJqXY5Ymg0n0Gg
LjFCcr7L/vyClyPpf3bHrxeELJnDNlcqIdR7775li0cwPhoOjjH8f9QS65MDogKTfVH/5FL/6w6C
SgkmJj6ewA2U7yVVwCTrtg9AH5iAa36xQI8ApOny+c8/0K8WAe8+UUQieBgT3ELK3idZEbEWJYxp
OaBKpe/7OB+qBH29eaIBjPfBGRreoNydyySaKDBEEk/7lmBcY0Hn30eYPP/EaOR37jDWboj/cIMx
0H63cCyr/KCAdAFHgng9oXEeYBrk7NdiQlf+5x/+d6/FQU/gMShB6n+ZVPZNhwgDzxMrVHynRz89
a5gGZFXcBj/TOPxqgPH+RivsPGxJFYIF/e5R6iuzrgOIUUlpa3YGsJc/C17InRmC4YbP83AP5iNs
LEO3pJjcISkbbBKXVj2IH3NQY0wfzvmUwGFwvgLfc91HOnc/sSH6nTUnCMViQ3CpguD7XZ2y4ove
SIPH5dgF/S5HSwZN1jD98ytbCNyFOIwEo9F7b4awB7+hRKYfYDGBajbeoucG2Xg/k8he3uy7G44V
hNNMoP3BtO3d4VApGJkhaQojRbq5vdim4gTOJX0d1tqcWLcGEohhpHaKU/qTsuD3dpUMI7DGYxzQ
kr33K6GR9vAQgrk5pL+YM9ROxEdMULv4QoMnKJYL6I6LmXIwPGQJuq0y9tgDIrfJJPzwNnP7zzku
/np0YdXFRMS49zGO/9+eyIUE1WNoGpyVHc8fGt0sGaRg3U/Ok985kSWXcRQj+TmkOFh+e5WgZL6P
FHoRR4Lu6LuNAAqqTIRcC8G3fYT9/Prnm/h31izWK4HqDh+O4DHw2yvmAK5H8Gp5UhgDLMjYIp0j
GED+81dR8GUkeKQqkOLfNT9QwpB4K9DiqkYAWtwwcwMDWu7/hasoXAA7Ayf/e4301s2UwOKcJzDo
me/J0FagWm3jT4R/v3PsSZxEjMN8ENjfe+VlQDdySR3hCQqL6ACJBE+hYxoyHwTxP/+BFDYBxU4I
Cftfh17cEy0CKIOTLl7zTC6wZOrz7WcNBGqW9ztdhQylCxacghvDu2MrXEzXudDhKlZMOCeRD1aR
ZsdykQ2GPpVrVaUtk/dzqX5yYP7OrVQkBFSPz/Z/2DuP3sixdcv+lUbPWaA7NFMynJTySidNiLQ0
h94e8te/xcjXr0shIQO6ox40cFG3UFUpihHHfGZ/azMwcXqUeaLNG61OBUDpLAlq0SEYWEaHnnWp
nbmsXqYax/3LkawzMUYtyDVOAW5uId1ecZUHI4KRfHDGDbpIJmhiBKqleQkm9338xD9P5C5AAUrE
w61wcoAKv/L6HhVAYM3U3+eu6DadlRln3uutjxDgGkIqg+NaP41zTAekv0nTIxCIgQ5VZCc7oPvt
zTRQt/379nprnQidQ8kWXMH6KTgwtouJETPNRhnnxBd+7JkXBWX2vc/hcpVZKH5MTeYf2yUed3pt
62ce/9abCu49i8+ShXrKZq+qfhXzmpwhhcO1p9k5jf22v84NBmP+/qZvLRYhGLZCj+AQzJ8EGyUC
HMMXI19dO92qqHyY06jdyHb57UTZFX4q57gL6yn78rJ1dYIkw7Fsz9H1UzLxwCAJSO7KDqaosHaZ
jMwPTDyJ7d9f662neMiQ1vjEI+exXp71iqmLIYroTaRGjdam681dlUfnKDWvvyeXny6E6XAO6/op
bkAwUrTEMVK0tmqcx0xP/B9M1/Q/82hZziQwx0LB6efG2UXc7RsOSrn1jV9UKRjgJVqE81ZNrh5E
gFiHjZUyMrxJjVHc+tM4qJBBZxBchUAtt0XQWuUbdCx6v9HsMX1eIlOiR2ZGB0ZKhzU1Yi3V/071
MV92amrcjmbpALnLsoriSVL0Rb7v5D2COLxIr2fXtyQyz3GyUHRpzU8/KakfIS8eUd+yZVXQV6b4
iNrTloEsh3XaNLWLfNenqfgeOUb/G0amfosqMvtSeRPzp5o+0ixqJ4T3F10rVIY8URDT9zkgml3M
b/yUaMtQbE0arle+q2G8kzhNfBkh6JKbdYgQSaffacBZYhvIxmChHkZIWdjeu+iD6yFH1ICRiOvo
RIrmKeod3IObJrFuBWMnzOtiqJ+92Ygu/r5u31hRhuFw7AifZFWcXhOyTqrONQTCn1HOHxhyKA9e
zaBIU+TduRX1eiMaFrmTrwt/3YsnCyprmDxGnWUHCwbiMJklXoHRzDBfMTLncq5atBadTpavwd1H
LM+uJ308uSLK3EyqKSeDAj7m/pgG1P6BzGv/Du0SWnWCMxwXXL+IQqPV/ZGhJ3P+aSVduo+VzO4b
4fdnPuqTAtafL1Swn3TBHWmJ08rDUDOCQjuUqbbezC9Viy/2JhVNf1Xbi/yho+S5bgSLLWCSAoHD
1MXqpvHADK3KAr8I41S4KlBWSR6Gh2x03yhPP+fW/fp85uu218qN77sMwZ6czxUmel2piFiipoC0
w4gGGnBN/CbpN39BenNu4iQbfr1/FRL8k41YNKrNU7qPm+Amm1T0uuqK1mdBa5PhrtQ4AOPTzhQp
33o/j4ICmATf98xTri0wD4ANXimQ15DI6t7iBL6r7tu0+jWL7GadAD9z4721xTxmNWDPkIA4pwcp
jtYI5+K1XALd6dDhm/k55x+GTGKj1nz/B0m5yWfNc4+LUx/gEn0WQRjcZ66h4cKYNCcUk1VfHTtm
/8GjWMk+kCoOkFPgtMdtt4wMCgdLb0yHVYkyzTmZG2rI/+SlWIu24C+mf+qLMDGnn80jeZQ9Ixar
uFdxejW8bFeRnL7P0PTPJkVMRIFLuPp6Mr689hIXtGAJqSmY3Fpez8pediTMzve/f3hvhAsmFyuu
fB7FHes00WFQzRhR+QimZY3iVrayOixoe/6DlzFN3gNitu76TCW/fBkfc7dOm1gOirLGBaJc68ph
+PTw/pchKiEo8Ul00aK8fErtdFTAdIst1XfjvfJNBsgQ5Z/ZuOvBc3Kgm6TTtr0WlandnryLmJid
73NNBGTy3Il28Tsyhjsjda8qjVLK31/pjT3LKWStF6/H5XGKRskWxH3K4mHcL9ZXA0DCzkfoj0Wy
+f7KFqVUknedTMMW3im2V9kaOC0EJgFSM++qW5S385LuXGf5jU/PMsiWdApO5rqTXn5HqA7jKlvI
Zbxcdw+AGhBlYqj52PQeFwt8yzPF0pN+8HEfUUFznHXl8X6voJZ+5858WtSZ6jJKQ7eU5hdh2P2l
RkH6HmgI8AO5GI/GLCsnGONhPKBNt/d//x7fem1r3V+sS9wxT1PTxXJUFBHhBbRMl0OTgVNxM838
3PeMMDGqOp3ZCm89j5NDZ+bCdNAln0QdBXskYtbYpuSjlxcMWDmgNpCbQopZAg5s7f7v7/fGOqUj
glzK0anNGKeChHZUFMOPdWKtG3YeMi9w2LGzpdT29T94EtUzjhPHFRSlXy6gNLP1yM0VkbKemOEk
DBH62Vh+yIdxenfpwqXahqUt1/PxHH75KLROmhGjf6fMbN8hBXM/a5hwXTueOtelWU+mkzOFi8v3
DXpLRNmnh71gUDQzI57UmqO841Z49FwGXXO7pUmTuE6xGfXWOWCi9T6+43F7UOKixmVR5Xepab98
x7ZXk6S5IlBtKe8Td1EUmHmynFkebyxHe21y8ZsTePB3L59CScP3NGblAo/pDxChy1e3IfiNjeQX
5J/3H9DULzgsKSB4RPonhcjGWkjMGLYJnBhhsAAOEqLJi8M506dtTTXlzDJ54w4lb6EHxbVAyeK0
P5QzebymdIKh40Y95LGb75kjObej33qKy+Wlc9JTTTu93Ai20GeXrPt8ST7JyBm2U3Y2NXjzIaZO
C4YYkcPypHpQRBFkhIg0tMqTGennIG5aiCvb929hqv5UV3kb99VNU1ZWYyAiE4xvu97eRrRyqRog
C5WB5vTvj3rzhTgEERy5dHRPVUGJ3TvEZgT0S41RloyVf5UNmjhTLn5dNeNAIk2hPmGTtZw2WTGF
lyjBWAEqRW8UtwLcEAyp3Wgty8UE9mbjavVVq08swso5WyF54/AgeiM84N7i/Dg5EePUmONBH9nC
gB0+53UXf0M7at4iAD6noHl9zHuEPQiZ16PefZW0rJY3KfMZhIujN4edlo6PSYVzj7LG+MyN+fpI
5FG03w2qcOv5u/4q/yr7TMy9L6lYqFhrI+TGyRJwJppGfEs15fZwSiiWe2Wwtgx3f18zbzyZvIWA
mAOERWqcnB9tsyyO5nWM5Hoi2kuS4Edm1L1P5KDrFGllpVuivXTDUB1dnL8/+/UHTEJIAEabhi46
PaKXb+2jKp8BszMtmpppuCZmh15m8cVcue/jvq8nv6/TX/Qg5Fquw19ePgpsU4sJECUtVxvcO1lO
/UXUj++/X0guaDnRKTXY86fHFkXWOlM5L2TPjAeKWaC69o1zooPX25yn0MVcgwL2+inl36uSmYOZ
cBwsVn9wmmIJ8PDWt+/+clj6nCL03UnbT5soTN8VlgE6I4iKRd9aPZakQJywwWXO9UyNZr0QXwYE
DBwxL0S7Bq+MV1UjlMbgNqiTB7khym/5UFKFTPrhG/Dh+RaWHuNriWm8+yLjoTQlucxo1HA4n6yI
2PXzuFUUOeMofoYNw1ATzILvf/8U3/iuCDOQpDgUdwyC8pdPAdlvM5sNn98mjd51CzwcmkLz5j95
Ckcy6RM53+lT6sqRWtbzlLbMoi1fGxKGIl/OPOWN7coBtaZma2eV3szLd+n4eBLZr9rwaVy2VC0X
XLo9ZjA8azpTvXmjasdpSCLoEtIQYZ+C0Ce6ZvNMoSzAfbcpg7TSy63mMh8QUEYwLlDViqd0sp1t
Z2jYYU1m8ZNU1feDRtntPteSfOu0YnrIQHRtJjHb7y4Tr6e173D/UaT3Tzm+rVPNtiJeDpiiLQ52
5cJpMtJzp9brSJKnsB8o+NAufQVsj9soSn3JHozd2PliuW55KbsFS7dcT4qQCzI98xW/sVxtmtnm
2lAhCz8tCc5eD5St4SuuY0e/nnJrgeeXze/iNh8PY3LiY0GBrO0Vv9nU+n5YUscK8Pe1PvFrfB2i
4dzOe0NzsR7EyMzpbVPDMk7CcMWSmUW/djHAjF8XTFFfOEtZP6KGL2XgpnH5pZCyDluwutdSj/Of
sDUHuZnGrLsGtlicOeXe2D5UGlalGLUnSrwnNy3gDwGW0OXLJLl8sAs33VfA+B/tfjHPXOpvPIrL
h9rdehz4hNEvdypzjrGOlxhW0kWf3BZZB8hszrvdtETtmY3w1qMoQyFFQSVISnXyKKtyyz8tOObk
m++eU3b7OYsahiOAX5yJF97YDmKN0ykGEpRR5nj5WsOEHyJCGKobRtQeGshrN4nGPFk6Otqum5kd
efexSs+UQitn3poWnnxjTCQpgpfCpiofiW1WpenB0YHA/P0pp58gn5kg4da50FH4kZ++fKuppxnh
grCE/UAfqOkTZ6N7cfoxY5rmnS9k6Ya+qhMo9/NVmadL0GEIz+xkTsObrl2oST2DRMeMzt9f6MSp
hsXNYygFM+RCb8FBg/PyjRCILqMceYwH+lIUYi+HjKHvfLMoKxxaRp58M1QS/KLIjJ1vR58WPQ6W
uN0UZvXuT5ffhSueqrxgX51WUMCjjIvu0rwVQD9DK7bB+I69t698q3/3p0sxiIVp8l1SFPJOv0in
7GWRosgAO5td+k7SfejM/Fwr//SIXpV49BpotB477KeOwlaeN0XK1g+azlHPhpi7L41dnqk7vfEQ
lqRjIzUlxmRlvvwG52ZI6qFj8qjw3XKTSBO7EJG+N2yhVGdwLvsG2TeFp1OetFMDJlVglJiX9Jqt
Q1z7AVKtPPe12KfnxvocRAgWmRWHL+3dl29jdmPByLu0AgexM+w4WTyPhZs/L07lFsFiuvXvvvbV
J1lH/jdrMppvVlox041oD6YTJFAb7pxRMKzWVO58x4EnmoM+5e4l0Azd/SiLuZZMiNZuu2ckWrsA
DVDHBxe05t1gjK5i6I5+0AUxcHmFO3NBex5V/I85l9qyTeNZO5RjBfuHyVxrCEu2SkdxTDe7rSpa
d9i05tRcJWJiSq1xkv7JaiPiPLwJhvhQT2Pdhtwh3iGH4/etG/xcBqCzGYpWppOKXannMk6CnJm3
+OBFms7EMkFpfKv8Qd7kszt/Hm2jArsoKnELJMHudrksM3OXF+1SB4Y+L+2FbudNFKiqKL5U/ZA8
wluAVMxMZXpdtI31Ufd641s9mTb0krxRU9DBjS32itAl2npC9dcEBPJ5YupM7eJE2cau9ZUBayuL
OPeS1Kyyi0wmDDC3RHYxPlWZXe8sTzHKLW1zWQLNAI6x6RWzuNjtiWRl0DVa/CkBqdqHrVMXLsrJ
Mf9QKPr4G/T4UPMimN0QNDStrUPHaaZvtV4bn615asZQJvgMwlooodAJ5XQXSVctPxI4vQTQYMnM
kOOtvRdJLu/ssa3zoItU8ZWwJQU+i29bFM6tsIHGytqF3YEJDvhfL2+uTc2yP5tMrcELF478rPP3
rPMeiG+nSbNFK+41ww6c6NhuRj/i+M9QNed4zi2SwGBBhh2U1TR1oMPrhgnpxnS+R1lpfh6jtK0O
MfTrJBjdSgEvdUXzs4zbJLpGWbXIsIBZ9THWpQ5VrMiiL24zj9HBNcAEu+Pg3dUYFlxk8+BfpInd
XurzCNkM2RzjfZb1zJSM85kSfucESFCBm2NIBGY8At9KCwiwTBNa2ahVAbK0Qu07Khs/deXKdFMX
k2Kxe1D7OARb7Tt3m/wqsU+tw2xo8iH0UHwoZo2T6aEV41JvmpqIM+jcpikuqZ5h+usYa3mM7Ffq
wRyP7uexqzID7+4m/zGOwFT2S+Spq9L32i5oej875HqdRwFLD4JMlLWGD3ynUT97lbvfAb8I7m6l
R+2OGbjki6LYUG6iyYEwhdCG4Wu9agEvGcqLwHiVta0Fc1YPyZZ2xXLVerDMbpFRODBFmRDcTH4p
ml0vnZ4J795B4GA3JYPymQnnCHZsa1kfRW6sjGdvjtkMTd7jCmODdN3kDpCpQHOkW94jk+iekrVF
tWd0IjXR44gxesqsTi+uUzCxYzhqrfzaMkNfM+DciCUsm3T+kndzU+VBKavMe24WbdkZfopZdOkU
cmIQfcpgidLLemqTJalYHDNsuL4vRwPoeZ10QafG9uugqxGIpQC4AS2kuiitDD7I3HVeegkawFw2
vRG7TlDAdYbaYxM+I9eBjASQy4QiAaYk9QKzBFgf6BDVxyuR6IVxWJ23riqAEkA0+4wvjzH/56Jw
9EfO/+657gu6JXCqxAF9H9gSMdX1Uz3Onb+zNKfxtxYWQx5pVYsJU+xP/W02Z0KESu/KOEA6yr8U
DHZ8TlIZ340YdvfB3JsLaCNa1Dl1b2/uA21qxW9Mx3ex7ebfQE7GdzJqhBmkoNXnfaSAZ8Jcz0o/
mEkP8rCOElttmsUDtV74qom2fZxat33RmIz/QXiugM+ZJVTwdPanDSOIWnwo3C6f463q68G8oC6a
x1m4+OX0cW6j8T42Brlyy1rP/gzidfaCTPTGc2TYxjNuxf14ORhCWd8cpySiuhgji1Zn7fnRNQY3
2hROZWs+acY4wps0U2gUKD6l2HazkHfU01ibDSzHdCeFBo1xNDxAro2fd/epm2QdIgs5MPDbkd0E
Te6Dcp6MbL5pwd8vGwF7wgorQ2/UtlGlfYObRv0xXVwQfQjhXHHpJMP4CwnX0oQrVv8RBiVqjS9D
mTfJRQPE/FNRbOq6dS4HBt5/zzF4PVxsxXIp5YgHYulHjGusjSZzy9bohnAgny+D2tDIZ/0IaHk4
Qga5tBLkaWFTmt4F2BIdoqze6M/TwimwybTZ+64lKPd5P5X/qu3I7INYKFPtIIDGC6eMjbI3xdvl
m+ZXyadcVFgbTJaX29uYDUUtHM51GwJby1jA4LOdLdJj92FJ6Zq7uFJDrEyq6NLSdCnDRvf43e04
m/0tJMP6ewosadhDFRLlxrEbco+lGNKLtIeDt7MaWOA0xZOR0qy/GEmgwFipYAIpsG8mmd73Rjot
W66wdgh6gGAHSMv+oweVOuaLdNQK7E8WsYEDnBtbmyPvHmadAXZADrUdEhTAe4vhLI0hPnfaB6lq
+En10gz5QWSJf79EI4gUXTbNzZCr9mboXTvBvQBDBR0dvB+CAnHuWOiLCsuSC/6HYSVJFNpU8ceb
WaHyu8ZivIpul8iY1BL0Q+T+tnOhabtB1Z5+ayCLzbYdIyb2s8qdPt+zrN3+Vh/slLPDYJVem06S
majgncR5SO2Osy/F437eJWlkO187U6p5C/56aPZmm/fswm4R2bWWm7Px4PuTMPeYRibmBSlPNVwk
i5vXOyNJJ7GDQhpPIWjr6Vtb99Nwi4ui9VAvURTNgSoS2ztUIPuMbeRGLFUyYlE+Delo/f57TvMq
SQP97VISoffF/70ai7KkZJx5npljmKdqC5hd4Jkdy1sXSuHd3x912l8hWl2bK2vSgvCfzsPLaFWz
DHQj1mIHLipT7iXH2TitxVq3e1/tWgdsXhp35kVXz8u264Zy+/fnv/mqiBYo8K06yFMNwQQZTSZF
RxqTLv6u6YX1qYkAbXvwhs+0PV6lGbwq3XhSeoebloD25asmsqzM2UOWXEU0gDXDnvG679U7SxR8
oB7VJp3hH9oriN1ePkVz9DJyJ24us6skHidEX8Ng94im9OZM6vvGd4ecc60XIGOi23BSDVl0L1/6
BfluLm09MAsLcazA6zvwEse64SBLdxmMqOshc+vLSUTej79/d299oMdmDpIHkwLQyfObTHMBjZIc
+h5QiHnGaGwStFH//pS3VghjL1QtGB1CgnSS39cDTgXCn9D1tlW9hXzTbW0g6cE8Rf67VwjFeZoZ
dCCQUr1KEdse0lFbekg7Uj/DI6Yfrp1OeL/+/kKvP7b1Kcw1cLNRXTrO6v2r/Wbg+jhGVJwCM0VX
bY6e2kyQk898bK/rIsY6EoIYnv8xArvO+v67y5emHuqDmMdoXQ5VBcnHNhPFGCKArgHpdbV3ozo1
EGmM6sYpDLCxM6zqQCA2ufC6caTQHKe0V/3yTDNk3QL/7sBY/GZU2RFF0Ixjh5xskWJuOhvwsh3Y
i6N/w1RAg37U2LshIkT3mFHDV2FIzglB3vrYDeRBq1SISq299ib/9bFH/jxUXKnrSWfgz1NUBPEq
sc6cZ28+hZk7WnL0+p3TRpaSw9Rzcq42EIW3A337RdfVuYbF6xIDs6kUZpihZuqI13n5KlxoKQRE
7gf0+1hK9Mbwtaw6PcCc0L2vCkP9eal3Tb5fpz/aqqt+96dz7S9G4W/rX+UjU+O/+utv9el/+f/i
BLz1r727Dti/nIDvE+Lx9NuLEXj+xH+PwLv/cJ+gM6bySMwMkO5/RuDNf1B9Gr6PipF5W7rO/3cE
3v6HGi9dBmY7qMAwMvU/I/DWP1zFNEQ4zakgUrK33jMDT7H/ZJut/efjQbZOQnIt8Yv/e8FnQLD1
3lFJEEvUjRh5tOLOrAUQ5SAx4/ayZUgU0HheVk6xWmwlursZ5aI9dW1Lsttmttl+bZLWbsMSpr4J
dXEczPYDA8rZkzX58KETZSUcEQTrlJFzorytkdSQWHqs29JLbJyiGCJ9Zth7hInRkyvq6I6ihyxC
U0qj3mgCUzFqYkbxs69L+SwLaUDhkl0b7zPS2kcKEQ1QbzzE/FCWsl5Nwmq3D3M1pfdWY/V3sMsS
Di2HOH2vizauQn6IwC+umWogk33dfjD9PhaXWKMx15HTqxB7GOy18amDIVxfcI1xZeazn9NHkGUc
X7RV70eb0QY+ulOFHpM26I2v35b2rLX7QrhNvJNRmSiqyCQboeO2pZ8F9AYZoeRQ4dC/zSo6pOQG
np46YRc18wScLEMFGnA+4HFbw41L4MC6pE9bmNS1A6ivNNa0ELJHHYBbgjb76GZV3H0cYYaJ5SKt
RNJ53009VWr4UEI00If70e2SPAob2qWZfzNMutNND6ZWrLlU0SEhKS7UqERHRSsdbMbdHhYnM8HY
jLwUNSYsyFuS/5HRdz/shgpHLL1sfXcnq6Ibtg4mC+v4bGPVQPzo8HwA8CKfERlVGX4HbtJ4d9Oc
wHBdVDIPge635Qi+nf2ytTOCyoD8ySgfqqax5LVF1Unu3XycptDKsxavldJbEgaKBlItj7F0Bzro
gqrHIgc1L5beo+oRRnICzl9NjZ8eZmEy1lMOqtsMfeRDVCyrdNy0mYCaZdNjh4MESYRVFY+6dWlC
i6+uq3kiFVNpWn70SxjEgTJkfxePI3/SwLMbBKp07U2n5S6mHvHi3SVdp4xNR4nKDBx+1BXfUHYL
RbKsD/5A9ZEycqq+ui64aQloa1rXrRON6c7RVQY/rKsik8RkwFnU87pmQlM2zuZeiR4Jk52lFvlb
7pHoTaJV5jNtykZuvLTsvKCyRpCJGOCMWTB7CE7jwIjgK94bfus++EY9pQc16mi+mz+pydjqrfFJ
azO92GMlQyZDck1WA/KSDCfO12wn8nNcL6j7rcmQmF38eYL0mDHp6IbLOLSOaRWkYy/5SkOFpGs+
JmD9MRnrF+j+GP4dc7UUwhfM+v5PKndM68QxxUuaIo5Aqx5Tv2Ma2MQJGWEz4q5hrXkinHdSRpSC
7Q2uyc0NOPDJDlHKe/fMGpNo5sek06467UNyTEWnY1qayjVFbY7pKgBV/d48JrG6lsxiNWgguaWc
QKLrUq97HNbs1z8mwsMxKWb6KLmPlSX3PJWkuTsm0MMxmbaPibUz2COGX2u+7R5Tb+DcTrnJpjUl
h09WfxfHRD2N1sR1wa1Hhlqm+ZfeMa1naG+8d9ZcP8mAU1FYYuNTR+iSNrQrSWkgdunIbotjycCt
vPhTttYROhTqcusVUPxWEp+hds2x7NDKNIfnshYj5FqXgGVLiaJaqxXOsXDRGJF3YR/LGdNa2YiO
RQ7UfxQ8xmPxo59VM4QRlnnmtjoWSPJjsYT8Wb+k/0UJhR1S/Ha1Mv/QrkWW8Vhv0ZcCH7Mv0m+m
R+dYk5kNf/xFaE6lJrU6AKtxthZwktm+qY9VHedY4aGZMSwbtRZ+HIVVx9YEKFix/J3O2yfHOhHN
0/Z+YWI6IknpqSS1x6oSNxkVJgyB5F15rDtZS8mGis21HmXjDfbEILfinLCH+b4VsLy3tBciO8Nv
x4SAOmvsZFC0eQQ0wtRR2QeL0/l9Fda+roTauNLiK2gZ0a636yAfN53nTP6XOouhugK/45p0TW01
Nes96pgZ4iM1hs3kF3lg44pD3U9znPs089Pe2tlOztSj1AXA3rzL9C+thjrq0pmztAocszcZ7fK9
1cUKZNFPU28BWtDk78rLml4BM0nMSdWbvGxxArWBlOYMIFrGzxIfupaqxYrfp/iCVVowyxQ4qAXY
HQaHVkYfarmUTTAV3pBuSimt68YsEzkHXY0t4VYDpI6MJW2t4dMEIvoxWtB10R3Jmzu2AO+KSJqS
pd9q40WRRrw27O3qy2KyNqj7JpidGrAMyVzN2B8+OMMizZKsshHyd5mkrnfB2qiXABSvJYMaJPT6
S84tVBrq7GUJI9XJP7swQ7tgHJIh/qglQqtv9LS3m+9QjzM+XWwTimojI5EBb++XVnoU7D1ACht0
RJm+q5M+NrdwIhWgyKzWdOwWOabxCsFveiXjI2bV66ilJk7wO4d4p853kg8Ph5NKS7GFiCAxhmL0
E7mVTFV/47+bP7tj7z/MmbawRnI1f5zAF95MXe7pVKWb5qswJpNaolKudblMcMRxnZn831qXgYmX
cihvmLZJH/EF6e9A7tVegNvP8sXvI/uZX3V8yrR2uaZSXFGJbdP6PneS9qM11sCdY4vUAGdirscV
Qt/26xLDsbUkCeS3Tio4/wo+Mphov1tpYSSphDJWNSkmauPVc1NhQofxjFquom5tQRllER+4UXu4
us4odw5mEcU+cRjAKHkVRh+lbB80oaYhTC29uvJpBVFO8kT1ufOm9maMIxPkB8XKBy+ru59T14kH
KWkPbQzaVvF2xi6qCWCDEvv1iRbtc0SyfTiWU7lf4J66FyRaAhjvVBu4hChRlDsdbO4noaf1JfD2
tt2Y3VT/7JdE0BBNVPuVCI1OV+kn1g8OWMVVbCMhR0kl+5kyctTeJm5dJiGV4wb3z6LCZcXwI5zc
WE3ToWfSpAgnMp2r2apNAk7cSn44TULmOqb46gXQQbUYcPKsY57XOCXe4bFVflBFnLlIVDxinrKs
oEAPTut0ez/xZujN7eg86Yakg4Z7llNeJWzQOpj9NuOw14YWw5PesFeLOmng0uYzv7/pXPpnAQ3M
8WmgHfQ1wzyAH1skM4fe4lDh1Qlg4MX6QzFsRiYeevC4i/azHbxUDzJ7bewhnnBw5UiZVNkUZYfI
y+ln79P6/GnbqYi5SRyjml5nHrSM6H/UEROx3BjNYAVTTL2aM85qjEMVT6rYSeqizNzT19j0prJg
8mUKi60EaPL14FatsdeIBtM9UH9i85o+ebeJk0E/KNAY3abqCm9b5W3k7YpCmx6myO7i/czst06T
jfadg5kICsM8LLNB/Kp4Jf1xUh2ERNqwJYx2oEzYudh26u/pCpNHAH5a9IdVc+Z+bDvbT/Gilt1V
VGHaFBZ9X99rsKcLXm9qv/gNtHtrn2Ia0mF3qLWcyCkgaYCZQGRTdd1MJhZcwVTi3LvB82iRWLdi
iyt20mv8e5i83m3cQsRjhnxQD9io1RUBVY0NWUkZVA90wkh63yaCU0523cbOEsQU0UJjF+PGLjBo
wcSunj97cZ7WH0qpGckWi4cyDxwcQ+cgo9v+rbY82Kiq9eZb9Hrjd5NZD2cjS2PI6Eu28X9Xc/5/
Bv6/Eav+LQV/XPFw/+tx+PntBbnu+Kf+pOGW+Ad7D7Jmm/YOJI+VwfOHRGda/9j0KwHdMyC+lg7J
gP8Pic78x2RwwUc5hCIQ0Di/xH+T6PhDlFUoFSPl8aiu2u9C0Z0m4ZZPxfkoN+FOpxB3UuuKEw8r
oTZ/QnukfxSQgrfYKOSXVTn3GxN3gzggcLHDf31Ed39Kaf8m0zG8cpL7I+1aB599CtGrOPx0aEz4
hW3N+fi5aitQ54P0YrVn+Dr6auNehfOWTga2QlXye390J8wsk8H9aNZZ/91ylnnPsKolLlA5pflB
c9IM37uhZ6hZOZmLU6jTqZ9jOqeXrhN1+s7KbH5Ehos2DcOhx76gHgaz3nee5Vxz3I9fo556SKgR
JwiorYzscbnL+RYr2rkPcSYT3V5zh8kNolx6P0q+bXJFc7UAwO4G8RilC0MfAMpCgoZaTMUw/92n
ekdJYYgs3MaylD4uNx6fNvN/jcQbutqWJbMEFwtfcZdfeKrVnK8JrkpgwGNagg2+b0kr2K+eOfg/
mEiLpk21mHV5b6IA/o4raPaEIXdd7lUCRPXBSyvr2p68Kf7Mv8LSjwvbX7Rd26QW1LTBQNJgG5l4
rIxBfdaA4zNbMXdLLZnpsOqd/+f4bIbR5TCNMS2P90XSqof6eN5WeudtUUNjdYDNkX5ojmezezyn
Odo5swel1cY+XY/y9HiqD8cTPi8F1Fi9q5zbaoI6tjOWtjYO6ng3eJXGPWGM3Fjb4s8FIsj+dZT1
gz3d16nXJx8TwLBmO9UTcZCg3X50bgOf5TwDGWf8OstirEpjMVREyYLSbJgcr7TVNwKgt6ZyGSLc
59qTxyvQrAv5NbGd8ak/XpHDbMwYpvuRLNHJrNeofrxSZ9NCxYy9MldtAWxa/6D3ub5DN1N/wk3T
ecLQnMuZnIGLujpe2trQNzkdnDxhos/viuag+BngdOz4w2LPjCkkbvZrmKbiF1EsTkh+nkRxmHSC
eTikJza+0gw3ujHGik3CXgxRT5mHugI3F8KlItoAax4PoWjxIQvNCGOr9hibzMc4JT/GLFYapT/1
ArvysLEi9A3H+MZaQ524W6MeXEvqy5JK9ye7NptmNy4u9W6oWERL+jFymtYgCnNf4ik1W9Eeuw/W
y3KMuLAU0eNtfozEbIwTHvw1PCt8P32YjjGbrsif0zWQs/XRabYLdrtX5P/sJm8N+qpj/JdL4JDu
MSoc+1ruskTvprCqlbs32p5ghPHg5cov5BJtzKXMsZo5xpuey4QVARjPo3duEZNGjB+izjjGqvIY
t6L+oBuNNh//seQY2y5kQ0QU1dB+9NbgF0Nl4mCYzct1swbH1KDEM+P8yxfrGDsrMxvuEBanj9ka
Wi+FRpQ9rwH3uPwXe+exJDtyZuknAg1abCFCR2q9geVV0MIhHHA8fX9RZM+QtO5p6/0syE1V3ZsR
Cbg4/3fO6QICZ/46hxtISQzeb8dzm4OPHi61690Zt+O7Qt/kdHo71NPAqujU2upv+68zf/rX+b/+
6y7gyxqFRt2uCJ3dmCryAxLek15bOTLWf90o/HW0q2g028yI6TZTdMkZmECStERp2EE23K4mbu1w
T6n/fmkRuln0fyCwYRWczBt+F5biWpF523QNXDJrI8snHTS2OBJzCS2peQlJyoe7GWYe98jc/EEP
fXMkKkTL7bbYbUoVBtG9zuDMu4qOSP3KFd1xfjU3s+5pzIQYi9jpqdSkYXVLGXLrGaeOKuS+2POo
UvxjF9mORrR+iXxHQALu5Dxqb/ySKf7aBunbUeVaiBP9SHcZwNdkSlqUHaPyDl6nWvoPtd7je9kR
KOC7P+jU3nK0j6bwql3aF9VShUNPsAZ9S5mjOfGWb8tYXjsamNp4HJZpi8wOzeOQt9TP1tFsDTPZ
naugTZo/2rIm8666NVPxyEtXBXsC/X06kMwNSqmHwsrTnWt2us7t2aMjmhKjtRuiIO/wMd62KANt
2CIJCpv33LkJ1RoB599clKU+XLyp2JYrbA/UaqiX4+i+kMGASh5ZFD3qt1W19fa9ewOiIlWbjXxJ
ZZWbn4PeN2tCgB9RRMYkhvQdzWj8oxyRvi0mzqtw1qT+uzPX3jy2erYIoEOdFCuFLXsvgXnY6wCS
Pljt0j/buOSXCSnuD0FU/rGcJkGzG41dLVyDj72k7Jj6h2ufzldfVdBnTHFWM8mWtnviDpe/9/Qj
nTRy87/nZnLhi7xK/KBfl0Ny2ax8YEkHdpYwLYMHy8ql7DlSs4+HmnQoGxJDr7+yeAx5pEzZ3bFi
adwzKl/PETHy8Th4FD4mbEK3cE8pUrqdfMuiIywHKqECzYeZ8FrvW6wpKJwDz8y7v95KWx2iU35S
AYFgPtrzzOtdNfovy+eaO7e6W0YWG10FBVN5T9na1ejHypzqyLR6fvgtqPWfg2V3G1UOdfZMAJSJ
sMUzTd3SwgedVc/IIhKaHNh0Xb/Nd32d5w60a4Vo0XCXeXQW33/bKgEQp4u6ceK+aKWXcFhQA92s
FhPOYRRNHtdltoxJ3XI7W+j7QaQtVX6Ta2yDhQ4CMI0mI/detcap5I5CDKShQKuMKb5JPHSgd15d
7zK/Y9ihFqAwK8jMXyuvNfGw25x/Zy7vT9jY7Y0vz6p+Ba+ZOf8HQUnleF/AAu3srvTu7JXRRayb
G7iX6VcMB1fNQm5hCYYnE1annwPKKVNoddTFmAVZznEbFL17beQAO8bBjHYJU2P54oizuZzXtNvf
Pbh67x5LUrfeqwUTfeRgnMQ9OfguqjXQq2Be3nTi4GcIDKEZVKzoLjHZU4Ssk/ehVburin3KQ9R+
K1iYdqrj/IM/zRtie4TeP45LJ+0EVMWb9/TAzFs0WVmx86g/d0+FXoiDY1PIGUszDfSwSGeXdQnm
6BbAJYsoL9P00vIv01MzaYZBHFRKvYer5TypEk+8c8hw748RqRjl+8Idj8XXpC0Z3sYYf82T5hkE
/25AT+uSK0Xtej3BmBFs8VAa0n8E0tQOxqYbmLVWh/UjE0qPdFejasPK26+Au9vVntybxlRX2x2P
5vpFtEFu7myUa9qpSRw5+VJ69/rq6lPoqKz43aMIPiybo027ta+0dz6564X05sgXDXZrDkflOUgw
Y85Vz1W+/d1R/sMWFVi/gdB73k6bNtuoXCe6uleqne/XttS+fKo4fqqhhN1jNBPAeLdD9kFXbv+Q
pkt+XUZVvfPbmo+9dKgh83xhzCiaRv+nLTZKrUzaQV7w0RoWBWOrJ2LgY3qISPja9qkYZyeeHQ3E
TXZ++bmQLt6E9cxEeC8XP0t5/zVJb1badXpI5xaDOAxvNEfq2uQ91wytsn2Xu2kbccTPeEKrtX73
Oargja9YYkJao6kRvh31WcHoKmIF0C0ETdbGMo0yxYAw9HorI9HZQTLEDbW6l2XOtienzinYg0eU
TWhhyRjpOCuqB3ostT+OmWmnTXJgJEPO8D5aHviHsS7tx2Ca/KP0GoeI/hJDU5TnGXLJumjjeBSB
R3rokGYWJUkDLEFkW2l+51RT8BttzPpqWGtkREMpjh29tVkUHBQM7FgaLR+7oGoEVTwIi5T5rret
B1q83TXdTEd5UGyUAdDMxYeYZKsXSakZjQCHUEhHYupSgQbjDk9GUTd6VKRZSyv0xGginMTcF1HA
gW7az8Y8P7RCazA2Z9xtooJCyPvRrcox6l06BMutZWnyWqe9p0I3+Gj6SdrRVmy4ETPVimM3LaW9
KzMaf3cCSuM3KdlZQ1V5RrlTmVZjHo/8fWTV+XW5xLx/uQvzR3N44nNMpOGubLZ7TLf4ANKi4JC3
DSLTaamRo3Mp3CFvo7QU/nEZSjRi7AEDcaXZlNIwRn5bVJnVQonv5gS/jLQuPqhJy15XS9COzeVm
DcLeU7ceVC1tfmRkUHwWcuTr9o3O+uFvptpAFs2J8M5t1b/aPODc2pPDG7IC2K/UKaVplNIs8CAp
qxyjquv4eaqyKH/ANPFDmDINnphBpho/ce+/1IIk3ngZam+P7uYgom+LxmPR60wKRmMWIh7NjUAP
z2mRzK0yYPJELzPC2SS07cIMZ2qSwJqXJtFYVim40cbAjQpztg5w9FPO2ipkAdWZz4Sec+h4RTFy
R2ZPt2WqaDt2w9zW9OzEYs/3G4DqNjGbcUCdUZNpH3SPqceSMmIaDUtGP8lE6jJfMjNMrBiz5nDN
YlKgdmU91kXUNlafheVCCRiXK7PbW4ZkR1w9yDxie4qBWQZlkAhpWr5+jMik/6hd+P/iEoUDkBf/
fcPBw/dAcvu3+me+46//5O/KkubYf8P2ztUYkgrykf/9p7SkuebfQBaZ++HK5f8CE5rwH9qSZgR/
Iw7pBl7Z//iH/0dc0kzvb7xrFgrGLbCFTBP/fwV5/IvMQ/CJZeN3oEiB+GH8A7cShn9GPMhV8s3F
zUgbzupnGrVmrpiNBV+eefE/fTH/haR0Q4r+L7P1n38TgXpYg3Hp2/+mY9mycmk5LhmneErd9bPu
sD0yz+xWJPP//V8FHmDeUM0bB/NvWCHQzDxROFRRDmY85PVYRJrhPHEs/x+iRf6Vovr7R7KANU1g
LSIH/r1OIQgcAaIJ6FdR7lZHI9wF45ic2mqfbERS0qv3//cH+1ct8B9/IU49C5cbWqX/bwSaLLmg
MfmvEpam+p6A4y/O7sOVia29q/IAigXq4H+QAg08v//+qyMC6JasQO469S9/NXX880OSNqPQqNvL
E5tEhAeNJM7fba/SpKja/ACf7T9L8jLvVKU8khfG/lAYPtmVPcOx1ONAQYVozcWzat4DoxjZiobl
hITlPmx55kc22twF8mM4BrrWH4zM9Z4pUdzCziD6cKTxKo22JigMRnP9dO5l7Z/ctas+a5N2bs/M
GX5WAnwtGqp+inU5pE1IyqDxkW4Sn5VVeZ9STxlsWdpkh+MyavdAvP7PVGfsZvOrKwjxHxCQaDbH
szFP6kI92vTtdfUvGsnKiAiDOzl65bkwA0a6fYUnZLOmku/D8zjFOEYkGms9+8NQH3yjdjmpFtq7
Yef+neNBbhj0ne1cdxac5EZvfWs99MqCApn7auGuVLORH+0hmA6O3nzrnTAPqVjwjwg5Zm+M8Yxv
HBjGcw+FhI0JMWmm8E79RLnFWaMvfr3bnGXea3bqZ1Q9Sxlr7gzCxA2AL7hGJ7lnUio4aIq1/jFh
pI/SycWjh/+ghNnRq7hqtOFD1mP1ZNj18uLlvXH0sbJwXmQQTlKD+cPdaAMuC70N8bYQS7qlhXZZ
TeZYWqEzG1/8+SdQoYavIjVeNKufmfh0qVNE7Jjlxb0VWcumTo9D4euJuYksTlHgTnlmVfdlPWQP
E569o+FNm0RhtarD3OhszWVT1/GA+LyrSBhzQ+xUaVTUpjz1cpyeVeMIrpdNuxjhmDeUwOO1+8wM
+Lhwo6k32mTtRlterTuLQuwTYX3tt5lBiIUdeaU/JRGBc1jBKh2W1J9wUE4DM2Jz8A9GQTczztVB
JfOMtGM3ndzrXXFPK+HGhr7NvyaWgFODNVGEuruM3IiswXiadBDHWdfHc0ly2NHV+XLhrK0d5CWB
ORQwkx3WCkasvVnWcVlP4kO4Mju6siQBwJR5Mgda7sXWjP2lphSaAKFiiy0lF7AUw3mbyFEGxkO6
y7MW8ZRu7Xef0tqIVkT3g4uefvKbvHpz2Pn9UIgan5zvJThCe1A6//dk0Oc8oW8TXOgascPM8AVY
JHtqpeNeXGkHr2lTmUuYuf5+zDisBFPeXkll9qmRTg399RbldT9bfXqHH8wvw2lr1+c8dfS46pb0
V0E70v1KqDJl9151xvNVPWrOOH74Fvzdoz31oAsM7trxJwe5Pk9o/m1KxrNK7yjBlZMee1uwTTQp
50PaPQ3VaIk9pROC2+jqrs2j1M0yjwWdh/qvFstFvbOknNM94Jrf7tH6mOOTS9p1V2TL9FBZY1C+
AjxYBgfjWv81SjCJnSL5SSUENel9JPyuyq5sKXzfGxG/Ps0Ck/21Cc2d4tXcqMijdGUmuTqt7OXk
Fr03kmTmP+hTc/BKGLt9jfY7ISxjbIu3QGnloXX4Yb99T80v4Np2FTsBrFhCxK199X2aYkEHiXY/
YZhNuxM1VfK9bXRb7g3XWr8BAh1C7uzREZEwx/XnrMMf7Od2tN6WmU5z6ofz6U/Tj+rZUE1uvSAa
TQ6HQlebI68xt/w4aFpFWC5lk+s5Z8aMQGFZ9RN0oh/ipHot0mrY6z352ESdagA/08XRhyBWWdeF
w+ilgHJDupMSHRywDxdkt5wyP98RR8YD16r0zZLFQHdBWf6xc7VFss9ramcRaSIeJ5AkWAcvtLVu
2meOdQKRT6NqDvSzNrusF3wfR01qv0vHkxdha/3D1BdGhBrilFHnmIdOW1TIw49Wqscdo2wqmaqD
zt+355DLs5cHL+M83g+ue0jhpulZ1nx914hxTzTIyfRWEfvt7aye2sa9aas3plFRizjJDpT4Yjh7
03J2c+3Y9N65Xuu3ZQHn6ESxX1P10xHGtwUeBNuG8C0vhtu/IobJV/ahvVDugUD++ugOA7dcUcy0
XHJrTs0FaiObKYLv9pvJ2Em621uleG1CKpzj3tu+8XpdaDW5skvup2D4M3bGvrPse9vuIVn6507U
j60VtCGY/n5xmWt7+fw1szagZaVjzOj/6EmygKp2tO9km/7J7eWlGKZ7PAL7OWgfoZvues8cAF0C
ICOzj4KUMYua0maXjeOj3/Mcye3g6eKc12KfwtNGW5n/XAFme0oZsuD33MNlCieI861+6/p+orJb
smRSfh1CmYVpakWGaC+Ow+WNqhiiRSM5rhEcBDKRwSWmQSShM1TyE2/GBdrovsHIO+SjCDWFEtED
BFFPu0MCJnvTu5/GpQlxrtxlncm+b81XcHzz2faGhAiMvZDrS5MtmNidobsKPz00Q8NzZDYHZzZ2
Cp4BgVV9poBDUenWp2WZErvw65DrYsZiqZFOKQM6Q8gmZiomujhbNTdU7eJGxjLsaSRGovUcepuD
Iep8mr+hSfedyPMbdvMAKiveDV/6UW/Zw/1ceA+WtGdAMGq9LzXiXmgKmyCouTjZhWReKgDAPNoZ
CvDNkJL1qzto2b6qWxo3iqO++WeC+7/rrvrVgtU+5TbwjEe1jm2ap9KlFKbnOl+4wEONf1Yis+5L
rWwjf9GCA38BH75sEy9VcT9Y+s6btGGnrf67StVvu+84oDh0iwDnouDmMzOrcZFwIob3aHplf1fo
ZRPXFIyHuj7c9X0zhWugzY86QQPHoHM+Rq3kKxvVOfBKdI5aP4qt0fdZP01PcphTEpfFsmu09BBs
5vINCJdfhbd5p1ktD2nRHpSe0qE7mBslw85R+Fp3wGt4HLJxjVdP+7LY6w+MPdFDfeMqN/eRrIXq
MJgZF2S7LD8rnTp3OLAavOkjv/lBucPr4Tyae5UuT0C5VTzR4j0F7rhjMPuhsJ7x72T0jPvr4yiL
t85YnhrfPgfLmIWBySySMe6eEADzzvC060L/KBjdtHAuyJ9Xpd8ZlqRqqX8MLHWai/EiDdpjcZkP
awyqtuwJkbmCq2CZ1JuvWmRn1x4O3brcd8Jpd2o2L/j0X3pl/KmK5eBZ4knk6Vtdu0/wA3dZxcih
zh+qYJbM9+bEUNtNVJupL1DrTyaAsVJaYlf+MZiGA7ztfhP2ReN1JexdUWRaXbs8u6PsvNxhYr9j
cvLDWpt4m4s9bmY/LBRLEEDnl2GLp0wZhDDZ3n1Z1QmZozuzMu6Hkcmr7jWxkW/axdXbl2nTfwC6
6CHjvDjX6C3oGIPxyC75abRUw1Fw2Wd+wERsxczvwiCG+XKbZfC9sC/h812Ny02LYaCDj5TW9xsn
7FhPnpjuDP5h6NuzQXSexvxw8NF/eguhsAdZDHrzVRuNY9v5THgHhq+NLtUR75YZaYP5CxfuW1dB
EQeavUZGpf3E7q3vnGx2T6W16CyK42vd2c9tPmuRV4A/m0vbhKPpBPmNFC0eHaTPCBA1CJmlbchF
ZRHOvvwpM9IRsHhfZypWTsWiJRuvNo9K8DHW7dc6tLEHxve8wVyHvcXsrfLYnMZpE7t+CYzdJOt3
Z5KKP3L5VI1xbUiGCymu47vt8V9q5mgc7I1irGkdy1+m9H4w2NgrMGXmod9p66tkNdN7lqnEdvl6
66yedr1bERLmMjkpadDeDX4Ps53J56EDo8jQ7vn8fBS3vSuL/ne9jmeUO4IWUOUjXVgFUR4pun1W
5eeVgKCrXgZe6DSjBoRVj+dUjvaum1btuNXzWBIb0rUHt6xaIh3cUsfc3JecWTMBYG/NodWp3802
93FVU6nXWpAQqu3bxGQasp/IJm1jcy6J4Bj19W3DPsLUUXN+ZkFWvVQId+NYqmhSQ/O8zY1F7qcG
vZ6n5qWpJi4imE3mN71lSFc1nI9vXeI/8Ov6DD2a3Egaq/OfwTQ4AWTc+W7vIk9dlmWkFrrdb2OF
AL61Gb0RAx/88TICN8jT0lawKwZcqiA8i3qOCfQNeDvKZJ0/QTa735VO8eJgW9cN8Xe34EQnZcQs
fpfz5jGADUb3S3MDLZptzWF74FgdTVkKNjaK4NjegBFK8fRbce2tXLZcTX9PRgeXpsxozEueruVp
0o0isplBx20xbQ+pTyu0i9XxDk5mep6m0bm3iK64DlXw2W0UIxWTbv9Oa8MALismrjdu5kYZxueo
A0q+DKyCe4oiqks/VO4zhfdlolskwk4tk7oOOHWXikHEvSZUlOqOvKfzxH1TctwwU+czlyjVj1d3
kd55LIwRrN8f00fCLZoYr48WWWnB6yTF/F6Qd3huGbw8Ig6QgQR3WV3NrSletKzi+JvqOgkblZNW
O55Y76dtaF3Ss4G+rzyFfzxvHhJZLszpGKte9GqDw3RVf86bAXgRfIazRVDmI4WB2dIEocO7f6qW
JWNELJnT2ul0ddIJKbTQf88jJdKZHkyxDdnxgupu3YvAEM/LZmqxGheOZ41xxNefhpX0f0maCJOM
heQ0bgG/6NUc4lzvO5J7sm1+Gpzmpmp45Sr2Y2mKNl5vv6kTAQzakvGC5ZyazIda57lVF70B0PL/
tKNiNJ8QxqE5D15uKjVfdVsUxhILd6vK2KPNS6/hvV1/sRKhqhJBfEndJiHho+5QvDSDfm0ntR8Y
Khnvk93gxKNmBiOsxDL51NjqQv8Gi2uzjEc9hybE6tlV+8kU/jsxcUSQbkUW2enSNCwxXeLy03MQ
za0d9e3mzjBqcYFKyhOX8QjFZVJPOlKSEsevVWIwudzPFNqRxOEuBznrHE82mQyWEhF/RkzPY7ur
GLkhwZR2xGx3itEJ/Qu+TD+05/RBUBoRGmswhtzaAMPY+LeoLLEqLx6/LmxWez7qemJW3++58j9j
EWWunC3Q36rA1jCJpJyW7FqO66ftb79pHMCqojl1KK1JS/AiWae8T/f2sD35FZccPLenjMCWKOjw
0qwZ9BvohbNb1yFPJLjYaaqK4dqTdLCf660+4y2oT0UpDE6YlvWRBu5P+k+5f+h02Nt60dK9RFAz
80aVEHbzkpocgpUz7mYQfW4UJnhLv9Jyw0jePU9m60cOY8rr0Hg9LEM7HKfOcaF6U5O9clu1OwqB
3MVn2Dh1Wuz16pZNsf0Ihpwnz171qIFm26lb9VGozLkBmXMfHds+D45yE9/aLvw8DjGsgRkPPEci
BGLpgMv041Z0HvUcamXD9CyS0JhV0ppk3w99f0eucXDMGTySHrIGJxEshgoRscr3sWukBdefLcd5
qH/0ZCsAoUxV4vqGvAF03X5Vwk4gdB3iRawmLpbxu1Bbu8t9qJOu8LUd8FNBxoEv7kU3P5VZ5sbe
kL1JPBKhp5YqGYT6Widhh0xQSHkyu+DA++4dstVViYnjKgykvusaZAjZGtaHalqxSyW2lhWdAIOb
dYfUqe4ESm3MrbKJuWLMZ6daCewcK40jkeOonQn+1HHiiBqDBzPTqzQcRIp0l2npmYvat25Wfwa3
Pec+SzN9IPVduSr/WgTpve9AZTmDKT+tQCuPgcpJOu9IXcBnDJ/OhLR9peMcDr3JHvHZFxdfa1nU
NivYSQwHB0oZ9E+DhfnYV/oQT63wrizxZeQIH1hlRMpgI6DKzvfqaIUlTNTgOUccVnNSm8b6sSGv
JrdMhgs6eHNfroviolO2PzSmto8YyZ0yLAOn/HRIe0x6nw6nlA+fjP26JcKcCLVBwk+Pc5M3J1NX
3k4fJv0pwFFHiMxA123WaPorIU1slhp4ZNG083PbataZu3ifdIMn3jONcAqMd+JaLm1w1NIAb5m9
lQibJAhxOSqDnhrAxk/vNMD6aBTiDUfNdlQEMEWSWp7IsYY+Nk2TfPil/qZWkn2403jeGvG22dYd
XXD6PWYDnXUp4FTmibZc8S4sdRFXKvDezFKr42Izs/2KheSEARXjH23LiBAdiWbI7FtsdGmXewwV
gcEJpNciIHIzVnAlIS7GDx6H8jAOG86PBZMJOExgMObjCJrzeoSO5EmxOSiPxldjd93BmgxEZ0sT
Ie/TA1FmY5j7eKvnCr2+NPIqCvzefZDAIHf2YN0NfUug2eYpHZBDd49aV7xOtfEKaUYaUYtZVHYO
5z8lKEBqB1YJHgmsh3poySqyJvdNaNZI13jPEWbbbdwSl6o9BkRf2Gv/6ZX+geHeg6X8r2aVPzhK
ORxxS7kXpI3dE+zzy+43Jrb22AABeFw7xvFHnhHjU/XqKAqyJ3qhT0djWJwH3rnhunXVdIFZtw9Y
ZUeAllodcpGtidtb1S4rPE1/qMyuOuFivBKM924JAmhKEr1A9NVzS63Mk70gcIgpy1RUD42bmJN5
388Nx0x7XXxAPWMJ7WI5z+a87Jg2B+/pqNZ3x+q5R1m+du1mDs91gT2+X0m98V1aK+312ZX+G+3f
Z3LsahLaqriuHHa4IQO/XMVn6yoRmylRQnI94WU9cGiIEXQvimjSLwFpEla5HnOfOkhvfl6GIplW
PwY5fHJ70gpR4HdOiRRS4NL0N+yzEtMdueBT1A5F8bgMY4wAHg/8R53Ds0iw13Fp8eitzp1XBB/B
oJ9LKIDeNvdbVp4yYR/8rXlZAaN3NTCJXswHGpMSTDWPoza/yLx/Hdo5Gjr/gKa6y9cGUyKHmEae
Mgg7wNLdkhq/JwYEsAixcseHVtucL4LU42ExYmzJktvFGJuCyIRsSMZObe+l1xxukIoDrVRLlfQc
1OtaOw+Ct7cNzhYYS5NKyDzp71ZtjXgyHnCK7wKneeubLc6L4VNlBNmhxmBDYvXKThk+mMbBx2no
Oxvw4FM27m6ozGdXjGE/YJkldzM4qcB9TXuQ1cBManvmKdrioBI7VeF9KPM09FD+XZP9zfOiBfkd
+PgXU2dxtzbBeFjMLmbXOC3m0n8slnVqnGGfywV3Ibs6HrFjlllxThqRaWMlQdy9TF2752LKs5pa
l3ZajggGUC5jJPlJ4T4/+3KIs7KM2D9wtfT0bgQfnsYySPtjwlt5aZz2qR0RkAJ9QlppWbzxuXmd
wVTA4JcxR6XnXlbsuLkrIzSPB8vqrSiDIalz5kaTv9OCqr3wVV4DJ33BVM0p46e1mJexKHYraIm9
2Gc4wSoe6/HFTesHOAXU5ZU/BPWZy05gyt2cZRfaSBg0Fc0zUPi1Vqhf7OiwivEmsIQABfVhu1iP
sAAChu1LUdVZ8/JlbB7oo9oBkjWxrM0k8W+9VMN4xbnGeuFftbk/16OIa4d3WSP2LOXaP/OOBSuD
PxIf8c6xyz8Cw10sWX4t4/ygsrZghDCdzHKLcsPxnxDWb/a+Ou7SeUpcx73OM72IkDwImIOA45Tr
o1WZyNrQJzYpfw9s+JjPpuvAkRLHEgKCibTGp6/kymE/mM6yzZ8ozJnDwZPnvh4TQIcSI5e+L/Jg
19sGhqmZmAwC6CJkpwcgoYttNXXkZsuTdNQzpvPYKynapB+BEMlxSWZrqEMqQYYYtxZUcGfNtDTq
hyJPuXvyXHG3TdzS/rL81EeRmD87e34bbJZOrV63uBq9s20qL87q4Ze+zOwu8581X4/DUh7tLojX
tviUuffIxOjVdFpYPjV/1ZY8b5UfHJlFvNisWj2zQWac1ynIfyipTrkMCHZyHxTZfZmfslwy7DGK
II+HNNh5xvC0OIgK5hIUkVGsZ2EbR6dq9mngvPqbdk/10Rh2wMkh5qznGYd2hPMwsrP6usjmd9lZ
4SrMfb9q96SwfgcjtiZ0l2MKdHbzGe46PvqidffcTWLMvmdIqHMarE+VK55mElyi3BlPbT/esf99
dUVgR67hv9akVu4bc+L85PlJxlQQ+yOQ0FBdBnOu9qmG89C5OUHXcxPM9zW9odwrUv3ib3rxTJye
EWlzud5tG1O5xe8yThrSnJ+3onmpSmyFeYpMUukaKYhEMnLtglg7egC1oaFX6rIYOpxksN31QzEd
fJLguIoKgEAlPAoUbf+uZg05TMIzXtVtLqhnOQq94ePj88wpOBLfJyJzbhF8/KHN9wvH2Q+NgL2N
hy7YzpBjxtV0wOgqsijFrhNanhgDqf8mfVk7BskMkUVdHaqpzp+bLYUJsszyoVYC1acKFC2KS6rH
c1GYT1IVzoPl5TofpghIy0sr/bfE9lCFmoEBUgRpgVsYTGcn9PxHna+EOqcFwRlwodn8qS1ENIT2
0i0PhBFAUK8BDttkMivzwJ/9Y66x86eksj4KpoeHrjK9Z6sAZgc09O/7Rvp3WiDIUkM3GpKgyLZ4
lLae5EO9EqAnrM8U5PFrQUk+UFoZrFjp0x6rg57ifbX6mmTWQDDlmZpd6hXLk+A3kyiON0najxyq
TPYw7IHFdyA8TKLjNsfuSkskU3WL87hi9Smn9ezMqwU+Ppoc7CCnnLS+wdAkByY1h4sinDTT2hmo
JCzsEjBSmgUUsoOZxW/N5a3GVxel3NxPEtD2OyeRd+eYqKBZNZPR5c8A43CHr/o8lSBS2e+sYhfo
lIIwnxY2ACPQ+wMk/YwvnjsRlvZfZZ5/eZMz3VMG1ifGUomXubH1OcTkLy8B/p6j2ubqeXAQVsk2
QJRBV4ViNYzI6+gmodPzWW9QflIWSoaSCKiOt/1omQ0uYR4Ey5FQqHrfj//B3pks142c2/pVHB4b
FUgg0Q3OZAO7Yyd2EpsJQqQo9F2ix7Od2X2x+0FVPkdk0WLUjfDAEdc1MiURewOJbP5/rW91zD/6
4uxQTdanTYWIuKBMtkXuFshKXFTU3HcTZbdrD9/gadJZe4QJV7SGzOu4WNgHN4q/rqPqCSZCObcD
u+07IEnLMTcz6mRtV7YBe9hha0WQY8dkRtxFCTWAEtMFA16wyyYJ3fOwcrSLuUK2vnGGqSIpKZmo
XFRD/smYR1pmJW4VqVAxHqYxXFcTFBebsY76i6Q1oVZbIj1FVp5e6ZXz2Cij2VH/Ibs2s/M9eyfP
1xyrIEgXNILfR113gZO5ShgBLc2mzLOyk97KvBuvy9BsAvVovy0i1IFQ9qrYNQ5kO1yzBcc1u4yD
fjH6/TB6C5t+tm8c8cloW2SrOrYFKc10FUdMNEQHyPNQTfKkddGnS5IyEt7PxabQEddIqDFspIee
BqgKPAAB7P0NJW9FHRl1YE3m4tMxpAIAXsP7VBS9VmzqWZvZMXbzBeZoulq4Se9FK4pDNiRx4Flj
TEWns84TGnX8Ts2+qMPWCSBUUaW0Zsy37iq1/sdSotipe4yaA8mEMWM50g0EjBACGGR5KO492Cvx
PSgqrMFAnypOwfakm8d/dLFoREMrchsNCKxob7gRbA86+vqF3Thtt/8HPJm0tU0KFXUKk3sTJ1wL
aX3ZT35az/GXCLFls/uhFfp3aPKGFwUJ4OVvEJfav+368tvXLqnK/wD4kosi61+L827jl7/tvxZP
r/FL67/5Q50nzN/Q5smVYo+3kqIHfzS+tN1//V0T9m+gxWx+voYSmHLFcP3T+Wn+5hqktOq6a6y8
pRVL364m0//6O79Qd2x2zA69QULHLOuvaPOE8Vp4tWZ+6ggHITqRK8LYcZEI/iy8qiHIzJg9r4wp
gf6jAYt9LFFLXZngwBM6smlY1p+kgKZy6wxeG6Iuarxb+ETjt6XOAShEupueLLVbrHxrN78zZx1Y
HLJVFte2Mu+AMxv63mx0SUMrWa4JwELRrdeSZk+jNEc7awhtTQ/j3CefewCEj0qM7kA7exq7naXC
tjlPWJbASBc5/jeFZq3blDokkyzsjWBqGvfRS9wK/UoSUSdO0HbD6eE8JUiTXuzC50xZQEAqsEhw
iF87c2Cu5db2khIvmtKU6c/9QDjD7Hp5CLUThu+OX7laxRoTMZJqXBaWSg+f2yUn+3g0Mro7Syrj
aBuVLGJBavZrGhC4ZvbNEvUrZ85i2LV2B4E3jEbaGFbWDg09mtGp/W4Y6KVq2TTc1nonLzos9/Dr
m8WiINqjjPEX6dHOVejaIC/Q0ppX1w+FJRPxw1bTV6SvidnmLks7BzZfIZs7WFLEkguv0ZKtPU3l
4NcqTQTnQIPp32QJoZzmKuci0TDHbwwEE5QP2J1Mh9lJM8OfR6JN/MhFpHbQcuDzfshc5Q9yMb5Z
gn4xyQTQNIIoUfO0ekLgizCnp7o/14jdt1a+qnncQnciv8HDmlMW1pZb6oSzLr60UH8gDzAL868W
BPAHoSQsC4UgSVDU7fOzfMSLsEMZR1xfhlZ53FIGkhe0S1oOfLrIQVODPKEH5y0uZ9oON2JGeWVt
AY6Uaf5t09t/GFHORfX5rye1/den6pWRff3rv89nQv5mGchrMZ9bjrP6xv85nbm/OahhgckaWNtg
RnpMWX/MZsZvJjsqibyTKAjOUMh2/5jMNPM3IoGlQzi6QxvMIiTsr8xmr+cy8jskeaL6CpQzHPbk
b7mGrRzywstX+oRX3TAY3fOhMpoP4iVfi4xdfQ3z4AYIMurBGiJVfT1hdlgJwgIPryswUFB7JAFg
WED9xqHa/nTX35Ezv/46f1yJ6Z94Tu4RzL3XV3KTGAcRjRgjbvC+ppLpYJqn4NcXeefrEGnB4yKV
1hasRK8vElmuajjpsPtzmgNFhuhTOzP70dghI+CDS7mvHf98IxJqbLKULJQ0SH3fQjVDswa2Y6EE
D0kZ5J3tmvDcI7wj2yIadesA3ypN9Ghp7W0eDWZ/6kk3BGmP02TY9LS3SpSWE0WPuowoy7DFa3Lf
HBWmdo/27nLj9RzYtuG8OuzSqkR1EcVthgTWNNS+083oGSSVF22xOE+sdvihOJ+GM9HD41QKQF8j
f2hEjf09KRdKty2pUsPOrAbre7IkmoNON2LHOxeoHTmIa+Kb5BgNK82k9LnRxtWCx57Tc09CSkO0
IQ1TjRdocWyWtoHfbbKph28kOCpvlOqcZ8crqedjTKNOPmVeDkIQ9frD1OrDfdzSNyTeFpfkRuUD
Uig2/BQ+O8csTijpIocJHb19KbOxCLe5Ps1PQxhOdxM9u++Ava3zpsrGhLSCuL+eJndJqXvR8uSL
y1jzvTax7t2ikrWPwUd7avvG+RzKIvuMuk+pTcJZG6B9z46X1JMi7e/dNM0NHSFH0eGxYYcOHZ47
XbpZ/Sgdo7w2VJTDXqBoflZows38UTpIxzowV/eKN/KppPD1xFvTf41nehGYFCtkNmFl4D3WTaP9
6giWWH8RPBlO/ZzY8gjuWOCac8bi3TXjwxpAzKEIeE7rL47pPkDOMS8MpJdXnMvRUg+G2fEhmiG7
o1G+nsCz6ROG4xidbt9lN2XPYcVHZSm/CIx52kb0c/OUeF53N4X5+KXJNGo/iT0nz/Cj2htsxka+
M+ZupHk+IkiZJtRJG4qf05nrTXYUCCYeKv5U6V/0cUxXpUeeApAjbW+DWDwCBGc0fdDLElUEG5iB
0kiZipOGPTLod5TcZ7mRh7qfJWUtONZ3IcIxyo9Xne71vZ8vykQhqWbD2YgqKgfQPUuxXE0LrO2y
EMNjNjrxE2DByLnG2B7d9zYyPmrtK+2K3Qvmp1lDMrhpen0U/Nyolu3QZKA9BnSXajOlon5um9ak
W5Y4/b0AM4CnzxkhIFVdOfqkrOQLmKWpiRl/FXU4RKLZhYbth6ZZZ+OwoD5WXJcYbc+QrsIvwLwg
K+r2APfp/Wfz45AmMA/XgyTlKNPKcmbqnLcs54r5lgSr+ptA5oDbnJ494o9eG2UQczT8rNjIfc6Y
8b1A6Xb8rUdADlS2jZ2HwmzsK0PRN/ar3CHllQ+TQchSnrrSyaUxTonIAsXcZSKrt/mkM/71GvdI
UC8mHWNPFtZDS5bps9vaxeVc92kV4DBl3HhISwjvSHWHPqtnYmw17TBWm6WahnvYUhVNQN6/54kB
dG2mxj0EO54W2vnxohXT/OIOnLQ3fQMb0if+u8opeYfuluJz2QecbuH1oA7qtaAJJ/lFMWU+qpA0
4Y3Vm2MTMOGo4uhhdfyaFHOEu8w2Q0ZUhDlzRwcMjqjJsQ45eVyjfwzrWWE+yM35vCoaVM261MZP
/Lvis8lpFESVnk4olXTaCUEUxeb3RTBUJm8y0VxUNkXgKQk1E1mWF7dbOjwcCxYLi5ghq/GaylmV
7cB8Lj69LCCnKjcyRBIReonWlvRZVx8yCniLs6dfzqCd99j3UnyeqYFX2Yard4pifnwQkE3RVhUJ
n4nd/EjYRN0ZTGZoEy+tEA/PwdABk+Mt0F3QelOEJcFSxQlxG3qFX1PQIUxgJ1HUxKmAFZD52QlD
qhvNce5dZVIVcUoOJCMS042gi3aphqJKkAGr5Jma5+rHMHrq/nns5kUA3MEcKCGTXLiJey9+yOso
mU8moCUviZgtkhOsdLiUlKcGWgYkMfuu3k03vS3hPFmubObtGqcnD1npUTYzp4pCLbgFnHqZGNrn
cAj72I/R3RWBmddMvi269INXRoa3SegVoaNxlLwrZRkRqeM46OISDTFKWNH1noWk2Tk49sF0Z5gi
7H8KfS2imwdtMZpjJqHR+I2w47NBxdamN0N5OvdWfqtnufekNZZ6FO5Ex1FqbdTiTOyic6tw24vO
1Gtz7wHXHLaVmzQmUdlxQjtE5clnzakhzFTJdC0RrBY+q7uW4eLtkssCwlnly9lQz3U2ijuEUJwI
ulELU84MoA42DTE+GTIcp3nSmdu2ee+aZdAbYfVUEvRyVSndxOygxCXLgnPR1kon1WAydobmOM+g
s7Dv41weqGDZXa8OmTuCUBztdZxHikUGkE+JvdMp29uwLeJrr7Cmeaeocn3LoFOioqpzamQOelCW
XYf5C/BNrU60xLTwLNqOThrzuIo8ldFhOMBnj96CwffUcDc6H08dzhc60mg2DFSxG1Ar0Aw9dFST
KBMYdcSBEdkieCOH2GtuKEg6X5OmaWkrL5Qta2nD7dIwllo0atLiyNrb7guO4CUNv3S5Y2yKrxVM
L22zTIIFJO3nrFutlQwnvUScvUEN1T0scxZl6DQTZgCIM+C9Sk9OnxyJqucMz8rCmmLMqGjqxmse
LAZftnOWKr+awU59j3WzvuhZKBhHvH2R7w1R8mh06/uRSrO3A6FHyvEd2yzvgKEnj1ToYib2tWsk
6whOq1nQ/OSUDAR1SlY2ne4NrA4E1Nqf4RfIzkdRR+kVkwEW1kJNfb3Di0AHPyXOuOUv4qCi7h+p
s1mZ8OQLjTgxZiLcjNxTsi8RjAzd4sXYJgAeXpWYhrIrgbx5OG1F05DN1ESWREjcjETvGC3PDhpn
y5GTIueMWcRqngai9XJt0ajpuQp9yrTkAwDHIU4AH+kwDU7LwRztoyJQi6wq2ngm3f1kuEyRaVb7
nshn7XSawTFuptFBOeo20TJu6P6qW7zLA31d/glZO1jALruxKGPM1a461KUxZcSS2S28fwvBxUb1
kidPDMv0VGrAOYLZNfSTFFUE9eiYRDw8231sfjJT3jgWEs24MlrchLtqQPm9abEbGJedYbMnalFc
kVyzoIyCmOEMO5R6qR2kEdkOF0AI8xnRQsvGrp+EnV/AEpy+qhR718ZiXcyDTKPfEKSpO3xToLzY
Qcb0thHC0zrEIUy5nUV+/cz9HKFHL73BjqHvd8OJnKjI9gt9hQ3JxyhwswhzOZJIQDCbqFVQetAj
DLWvtTbO46ljDiZJSD+OtJTJLRwdVKxwNevmapmmtj3vBozOW0pIKF4ySx8O+VBAHtuguB5o2Q9Y
WTeCetkTHvMWWAbITbkNc89oqRFYbWp+Srrc2GFMMJZjMQ8ZL0ZsswItSVfSh0snTW2hRtGcSEiJ
xRPQG4M8gC/rwjpoI4+GukNqCOIf9hT2VxGz/cdYwCGEdVmPSvuprR0oppsY6TK46SjzJMp/bNSg
jfP6XoRpJLYzSj39SzhWU/0V75bXXGYSyeBlbUiooTqUGwo5CfnDLz9OT/+OYut/WDWChMifDpJ/
AtzvaVe+vMLb//gHfxRYsSqbAOSYjaVlc6hcz5z/LLBalEqFFJQ22UUIhJP/U5IQOKMd/r6uYxaW
yPGocPxRk3B+g4nPT/kfh3z+5C8R7sVaP/1fTzIBGutvsnXXFHw4fMLr+funRAfaXRGLfnyuqVF9
hUQLxFrRjkzxdJG5HuhJIQFMtcgbQvbZ/dYYjX452tGUvlhuX8xH+o5j+cGhfzXxvv1QmBOlQZ0E
SuEKFvz5Q2FkbHRjys/hOdU3Ra5ZD/U45x55TmH2CDZ0/OzR/rvnlEx766dn905RY/3Vf7o0YQTc
DDI/LOfN/chHQwsHJz0v61Tb8U5aZ5xdOaIaiX7Z0Up8+uuXM6B2km9gWCi7qEr9/E1NkEA06lKS
FvPUYZ+siue0ScrH0K0g6TuF8+3X13tdTvn9cf98vXU4/PS4zVSzVc/1BKa4rZvp9REZjL53U/7v
r6/0ujr0x5UMbqBLAd8yxZvCDVIcNMZLRmZU2Z1zFCuOaTwPH9jP3xsoBugA0nuo2jhvLwJVGIVd
m5xXlNP3M3Xa7wpu89lMfvLRYOZ86ht7DFRuGx98u7W29XaYEIOynpB/vL1v7mObLXpJnON5ZIDG
9GsifHZmNkbX7oLYpJz64XTKMUoXma1dI+JrnM3/w931xDpEJTbJtc7583P0HDWzRnH9rNK3iAvw
o4zNRznH77wLpF4wx7gOV3Hfpr1mlgu3vorPEzexMF3O2l7oS3o1ZVl8btSqu/z1dxLrYH9zU3HP
k0VscznDFevT/mlwGpOb0SdHEQ148lRNtXZfJUZyWelmeOXip3rw2K3tZ5vjoN5nekuPmuBsXx/L
effrj/LOa8LruP7Ha2m6b7tOQzkwbYbRedfnwu9w2MCEAdLXe6Bw/vKVTNd2SDghJpj4p/U1+uk7
90rLyiJ0zgb2V/fmlKRHculQz3FGOfz6Su/dXhCDFqwGE0qBZ7y5vUXDTOak5hnAKUHTo2gfnTpz
n6SYtfJI4GMO/FFgjHTCGLpeHxfZV0tjG8H2rFmuf/1h3nlxIX/wnSXUKxzIb94fSJycjmxxxjvE
JmfJa/lYU3ncFvqynNPDLr4sc14cC8DQHwQnvTOoiT3XKfOuBAngGK9veLHEqTOY5lmF6uKAdL8j
4QGXeQqScQdiJjr++ov+mILeDGoYCAD1xErDZaF9fb3ekzFLLzY4YTdoSIG8FwCsPZSAWUMhaxzM
6UzFLi4TzRUHLSzNO5VCN/j1x3hnvnr1Kd4MM2Z6MBS1cWblNWt7OMfN9xa9yb4HKAly7cxxJEas
yqv3HQeXD0beO0uBBANswQomfYyzxOtbAHguxugozrqpIGyyM6yDGCIj+eArvvPOrogZQbfGYUEF
OfzqTepGFep1Lc60UO+2IRLofRdDlWpF2X0QTyfeu5Rp0S832KJZ7MdeX8qJlkGzBnHmUYS3/SGe
HUVsaNztZJcQJsV6E52zDx+PiTEbQSkBrVscr7BqNiF68ljNmHkb82KioYhNltyP+YOb8d7LDjmH
CASTwwAdoTfDzi3bWMN5eUZJARmaauVWAAi4NJLR3pNUPBGxUXi7NlnCY92D665QIh/R3NQfjf/1
TX49/gVnPTjR7HVZK8WbD0KXWBuAB5ziXRrPQrfUac/Kftur2ruKHVw/iU3dMRRTfkUEaHxwmnbe
O7aicUV1bfxgw/DO6yhggvDIEDSY7C7fTILm1I+V61qng6ryXThnPQJTWXOmw04XlsOwV9i1DiIt
1BZ4fLFNemv48ut38Z1nIyghG9Jha4vihx38q5Gaxs3iVaVzSpWhPa/E4pwZURhekERMppzllNeQ
IpIDIR7eSWKX0dVMHicaanf+4L18Zxz/uBOe7XIzaHS+eTFTdG6D6OUpeJv0W2hDAous6ShoBwU9
8s/an4sJu1CnmgMCieS7h/P/3q0xiYnYXI5YkAmcHqS6cMdZfvSSrXfhzcAxWKvWY5PBDvLtS0bA
csENNE8tg8KS7/UxWL55lkejn/rzpvga6ku+Zb9FuMm0um760KANo/enHFTiBl49yTAfPLh3xrKB
oJJ2Jx/LoQT3+sFFEptoNuunXY2UhjaLzC9JpVVB3bENieo6R2fcKr/v26+xMa2pLZV3DIdqvooV
9ewPNinvjWU+jsUpkcfIVnRlJf20d6jhxiaxY55GFOAYtyG0FzUJYvMmUj2WqqtvpZyr64lU6kDW
5YVmsur8+pb8eR0XzICWKyySJW00Qa8/AggJNPijcaoPnbODjEcBR6wsna4xs4d+ttWRYskDuVDy
o7H77vDgmq7DNng9u76+clLKXs8dcZqWbXOQWoffO6qQLVq5fpUrTzwSD65eIFcyN2d6Eh4nLz9i
PEGBz+0JisLrPphb/nwvLLYTsKFo7bODfTu15KWGHnbBSVRVy1fCpBiqhMKTZZNFsl1NMTPkb3Z7
BztUffDr5/DnJdYCtb/OJtwKwSL4+m5o8SgzSkyndP3Ta0Sk876kivj064uId6+CEEwwh3Lf3+6d
rKSrjWaJTxdnri4wdQxHmBOZPyggpSY5xruc4UDoXJgE4YpoxXeBdMmJyaLNUbI+VJ2U6Yao92j7
60/2zq1nldE9jz0067/3ZjCgAs5txQfj7hiHqRLFBSkxyS4EzeS7JYqouYLHmfThB1P5eltfz1G2
h+2SfQdAOtaUN7c96+gmloV24uJizYOpchG11yOsIqrvhCIGeF6pa0NBmT46AP444b29NLEEHHxJ
JaRM9OYrdy65BcsUn2Kyq87MhiJgMSadT0bCF4hsg9/ZkGuLZbqKhsY+HUdl7Sxtbnfa2v2oNZVd
KpQNfo6x+MaRzSdyoZcr7KTqvGjQyTdD9Kz0/rYfU/NkTsN0W1K+95VqNfwHYfrBNuHPu3JHZ0lm
PWSjwN5tHXk/TWWOSvI+6Z0TDMi8H7lSLmDs0Nwrq/GqrUmP5OrXI+bPQ3m9oMuQ4RTiImF5fUGG
C1wgaZ9MDqqHqHebXQZBzf/1Rd75VryVOlofHRcrUpnXF6GLUi9aap2gNQgvB0euee8l2NoZd/KM
QTPWbn59wT9vTB22fB59Ep2m/4/MzJ9vI0ILxa5DnXRzkwReOw3bPBb2jix044OvxmHpzdinXMXu
l9Ihz40v+DYasylzKOw5LjkQht2O/odR+VCyyjsdQxtYlmSwiGsk0uDOqJm5VtSBMrZ07IfyaLeh
fW6QABFvLK01D/qYLcahpV8Hvp8WPvtD6J6fxNgmdD9L197njjeFx6Kdq299tRQv2qS3zc0sjWzx
ZV+HtY8D1fwCECU7G1AermKBOQ4csjS/ikk6qFIMuCZbkvkscgRDN39Wde+gnw7jHtOCLdKLmscF
ISZGDrIzaA9lvpoKa+vJRYv8ivyvZyK1ljPkjmMblK6piIPE5xmy4K6a5rHOs0sHjg0Qqdrsn3n5
1fcmX6bTrHLQ0yTViPWrz/v8e1ujkwlic7ZfkCqk15xV9e9tORlXREjSPCQrwxmJbhPiiayHPAq0
DCQ9gVi5/TWtbLDVg6aHj7JAHLupyjw3g3DUU5J2ZHbV53nrgu6R2i31ACPe41+oa+I9ynY6RRRa
0RkhXBiwoDGhio1Cj0Y1nVFuXoWmFgxJdUwBJ/lG2mgvinPQ5w5BTriJJ9tjBANzGbYOCGlATfWc
2rs8VndG35dD4IlubOB0RE2zBVsQLxuDpgr8si4l69CwVYJbHNHDdzPW1QkkNftelVk3QnWLKnfT
0bTCrwKoQNKCnGdrI7qoVniKzfEUTtGSBD2F39bv9BwEcz6EK0zYrlGCWGWMj6GkPYY/laUwaE13
PLRtQYBoB7NICyozKSrcylb4qVAD0ZHE3dDXzoBBX8qw0OI9Ko4RdJ7CGyFmAEP4/RL2eVmt+DwN
BhCI1GSkEusAijE8HbwMlEHfxuU+1ohcsVIjkX5ZdoyqlmDLgdyMcvjCa6BVm0m3ZlQMliI2wVRy
PpqtWTywoTLqDTNP+ASscH0kZaRBNkzm7NgbjvrCpDhhtsP4e1vAlkdy1Ux0kdrJ/GaXrLN4JRt5
rXLTcIKwq5I+IEIECRDDclmLViVutn6arZsRscWDGxN1RpINsH/Iyfl4mrtNDn0/4ei8UR2Cm0M0
KA/6QwxYehNnKcUCre0hUZKapTkblCbzM6hGxG1NkZcGjEJwXclISCYM46Wgw6mixAuiaql1fNZx
iUaNwdOfwuyskj3xYWzN4Q415Z4OlYlfAaU2Jy+CQmi7jl5a+LXj2rmf427ogwZIF2aMuvIIHIuy
4clOB4f8KcLLH53FQkctZpO0E08N0Zkc9WU/gDXI6Wqn6RcGMpSPCMXCJ6KrkBjR0xX8gAiuMzMn
rS4YEVA0R1FZ5mFSs023jdA1d7vMGlAJfSrVaUVUYONXPORhC7IxfJJ2lNZbExRTFkSqJWV1bADJ
HwzAnA+h66ZwxzrsfdZkGLmPO39ACM2NjHYalr0vZQ0GCfHxKpvoRr12g1wmTDTh2BNdqghCYdOw
uLRAE6gHRdAlmLrZZeFS2Qyt7eDaVIn3XCNYltucmE5n69VO4ZL7WKOMmcHSka6VCzb78IeGjURE
/RQ1uFAJGBzS58XJjJNCb9xbAofg6ghGpL6Bv6YVexEuQNJUY68MacQAji/6ur2xkWoRlwFup950
wk2xRuXAhbbYN0s2tPW6wcY91n9O+szKfDGSlkThO2VH0gPG+xFK8hmVFdNONIAni9JqcTnPjdp3
J5HWjAbPhmxqW5MG8XkC0k+qBTrFdGbi3WRGO5z3s0aAYlNX1ZVttgpxzOSNd7oYxgfLUMY5d8oC
1h+76WcewHAdITu8MZJcM323KAESFVGpQx1BS5huXZumKGksU+ttJk/E5c7AHn7jcZolwraioeC3
iKXObNNaHryerReGzHy1Xw7oIjeZBSgfMx7pMkGVjA0kj8GlaTtDHs39cQzNbySaJOdmWqaWP/MN
64NFBsiNIc36joKL8TTo1fQ8OQWYf3h7xWfyl5iCUuV90dApXURmiAAtKkrNxq2m25BpZIRKcckJ
3w10aN8ZntBRv9LpXuPWyuERbjzM3LavasIRN0nUigX5vaNdwizBGtx1+XhIPDO9M+QgXqjHhpc5
HTVcR/D6rwGUootplsWhxcYe+yxPeXIB4JHE2bOtJ6RxGBdWSeweYRQsut58H3V2h8hLYuQSoyH6
FGID8I4gIZwYLRCDEm5HD9vnpLWs8d4bW9vaDsng5Ec9T9L7JvWyIeC96rvjbAlbneIs1m5nTFlb
renNeJ+PRQRmb/FS6E1lmX9GqUSkDWJj+5OuNTnRKEUdoeEg7kLgnnBc6IsuCijwLLM4Y9NC7T7V
plr5I1gVpn6LqCrMeyFpTBj6q5eJ7k3pW1gJkdosEnqjoyxvONZkTZwsKRsJwYT3KRnpr7xY9kBd
iLWmx9yh482bOtOAt5CYVeNLUbmflKwgAaLAZUo3s9p8lFqRNQGboaXymxKFaJCl9vCQKVi3o9Ei
k2xMOJv+hEfuuswL/A+zYWTfiBPvZqzgIFV31MSImVFSKNhcZtFfc9omwoCL55pf91bx3NqAZXbS
QXlzPs7WbBJW7NmHssnJaKbJKk0mtNx6Jjk4uugWu34eE5WRWlL22ZUsHO2pIpVjoJQC3Z/45hpp
bdd7K1hA5mhnqBU3TDheemPa3XRRMMvT2GK/zqLQd6v0N4yQjS5Nrp/onEYWYnSdUbsrKmvK9qC4
vP4YgtNBvVHiltmMVqjJc8H8w55w5kBxKaUYdN/E0oFEhoSreAyQLKakDqQEGW7Rs+gGeacMTeKe
EbmggaOCvsVk0X+xq5A9xYANmyIanaltblvqvm1EGgaR40TpTjl2fJfoyv5mh2NSQjhj20PxJjG+
yd4Zryw6hi5p7jneGGkp+2oIEfnC3yKOZKPmApunWXIH/dBlH72xFnzI6FuJl9oMTgSdqnFN6z7W
kvhshhR7syzRfDNTfL018aRYR62sgelw7IJmUOhEAG3dbhqgzcRDfdrpKQojcLzmnQQe/WIRAFQH
SFGs26mNp1syHM1kQxmT+W8xQoc0C0JbPxGMLEbyVkjvvm4sBfIgwwO87rCssPFHc0FAGOGgR/vs
pJDZ1o31ucZeoQbNUq5rT6WGK4fQ8UdI/V3QeQskVsMiU13kXbxnL8+cMo4tUNvVOYYvF+QeQC0v
QwTMTx6JnwUBGE+6O23J6bHOrX4Ybhfozc0x1SUE7GaciyuEUs6eSSYp9+lcy2UbhTYlgNAgrwlb
oQxfwlgvSG9zcAbKsuk3XeRm6A7GhXXSZPoc/TbRCtuX6dwQVI7oz9stRafFOzS2QhBak2XEduS9
9120Te36E3K7LABTzOPD9t+Jcy+TBnl6ngQghstR2oHeLyX0viW0bmD85Z9rrMztDjhWKf2BZCss
8qlGEl3rNMWpG0bwXFWXzMKnLGp9S+cqxT84FQRaOTyTAK95+8RGFx+6144RVGGYuXANMHpxwp7d
qg+8Tjr3a5aW3Gg2bA29KSy2aQN79a01UIje6nYY3dXJKM7pIS+PEBuzL7IrsfznPaSg2hhnRISK
RI1qaInTnjIH9Ve9NGx/8OjvbQqm4cEc2tuhSr29qalC+EnGZmtvKkPblmy9zPOJm3MFpiBJD3Di
3DPWWwK8N4mODh4tc9ezF0qHgkxjOhzVdb2o4RanrW6voceEm7pj1j3BlBke5rycrwsGVY7qsEOi
pU19BRCiKTsbSy6LyqadccGDUs2bU3oxoQaToqX6AHhN4X2bwLyovGM4xLKdzpeIL7Ot2xZEUTSg
JUzFmhU0RxkjeiL7r25mJOie2YU32mxVuR+1c3ZBWzr/7pB4TOgPJrV7ooVAR2uJgNYZwfIjbhtG
2ojjb57Gg3LAjXGwaoCtVQ0abLTCDTFCwBOAKktv6uzArCcl8f1bNmpbzPBnUpcQMIoBNMQuJOI1
YikOCxAtafRCMcsZfNZe8Mh5p033tkp7uXdGPfyei8E4WuaM6LtkPnpY2xEXcYdS8shTGLfM72W0
jQ1j+uIpXu02b4tPRKYCMALtE49nMGXymzDi7EtbxCW720T/dr5kuuf67P2QuA3NLP0466OnWK2q
Q0Cn6Pm8GFXHppWR1ZLClvcwUoma3YAv0S57A2EuHDLOMwHHm/H7kimt36lZaGRMLTFpPk3pOQ8l
Pzmfx6a9bodcXOYhtwa0P66EDfnYICF7Jold3XaO2ODPJuK7tmOoHkvUa/eoltCnxw1d791oEuNF
XJh226TknmyW3sF5N+Mn4jdZebJuQlcrhkc2PMBcE3KZ76Ts1bbFOIIFJVuqPLEUXdqdsnp2zAil
8XUSqKbWPZ9kmw2RyAJLBglq3NrVhLe762PvURqqbLdUXYjT0j3oEZHCQbT6DRK0pbqqLxbmeG0z
9QmnSZh080OnwAz4ORpECNxV6t6qLlZqJ2Ij+vyjVPP/9XJ/N1YH3b+2793+n/9WWTK//BwY8uOf
/K6YkxLbMdUmRzq06ZGl8ct+F8wZFqI4/MCea1O5g+tMue0PC580fkMLwx9R8jLYLqzN3z/0ckTb
0p1wsANaQtqr3OCvWPheV/TIlzRRo5nr1an3csk3HSCAXkScSZMQwDp96HlFh9w7LRqSE6bxg24T
2SivKmy/X4zO3Pp9UIZR2H9dPswA+4JZs6jlVlqx3IDwFPVJWwo2PH3HEXpj1JMhzmPLS7+rRZUu
UajmOGyBWboHvS2gA/xfws5jOXIs27K/0tZzmEFdiDbrCYRLuqBTxwRGMhjQ4kIDX/+WZ/WgMl9b
vUlZZVZFOAkHcI/Ye+0ExiHWYG2ImkcFNJpA5R1n3VWXwql2yMT7ZCPWvFL2siut+ahLVFM7y57s
k5EWsr7kSY9qoEv7+FwlWboEk8um+JiIJZablYcvCcbSiZdA71fIgZqilq2nZe0a5pI8zGBGqc8f
Evi3aUbxK21RU/dXZMLAnEaIEMZhaEqZ+0Uly3JnTiaG5EYf8YUM/E09NuHMt5qy+XBzx5K0qvcI
BsnBbHot2mlg1ENnXLM6dphp5BORD2wCCFaS/AX+pBcjruB6BRsDxU4Fsgu0HM7xPKt703I5mNt+
mkBcraqZy21F0ET5MHIyViYrC5XSO1utqN/rbkU2V4lpwWXOR6frO53mgnhaa+LntElRZ4affIme
8y++bDfEr1jG12q/kv32BjUDjAKn2hfgpFDTlMdmFFaAmbXxupJqP+8aJZxSiA/oiXGV4YTwjImS
UeRRFTQKnzg6NqOWITSVSvMLreuDISGtw+rFmXbrFkOQCLSof3UJxuPCWZyCif4Ok+iZWeqtAVJi
LhbMBzoM4s1Wbxnycb8CBoMpktFAALReHDhspYhoIUuO79XF58xHMzuUrKKHg7uoqT/igmCynnua
0cO9lKWvEHCR2cqFRmQ3jivht5O5K7qqDfJ8epxldlxViiVqqk1HlB4KcqwW6RwFrm47geR7xgBP
6d/9aBMcKCT2yOOjbkevoZ/0WdxMDh56o/gz6fTDYscnmk0QvLQ+gVzJNSFCYWPionFGkiSQ9weZ
ppxZbW9Wp70hJzrna6vsCk0/sJEjPWPgw2xgh3BJT9SjO0NN6KkqhAfTsluX6qKtfHpTWw+1NV6F
nvxoGM1jjoLndhifjEElf2Y5M3v6a575YvTjUTWjHXOnldgK+NlQZverkWV7pyAyUrdJFNTBYaoW
NDwccD6RZJTrYH7aeH0pXfNScKqTfcrkp+rXFsYueFETAik9PZFpTFzeAMYpngKmaHSWGiYnBSoq
NQ57rGgKyWIK3XHsziDdZLaFh/TTzTr9KHJWj0L/ydCBahYU8as2e03enRqtfLZy0HXsWI50lQ/V
ithOB2XECtwfV/U8RySwlIvAhabm5qaswK1HTQ1Z18Ae4ejaq964sAxpaDx37bZUqp6wsFLGyoN+
H2K5vfpNHmQILqhmVZ78oTp4YvKDd8ZFasFiii3Cu2XMu95IpWdWSuKlAtRfi3gyWaJhYwyU5Gzv
QNu2xklx9SNQQjVYGxhkpWGYIbO17ESSxopCIruC4jO3btNcSfPV8eHL38NERC2T3Ywmcd0NCmNm
I7F/kB+TUufUR3bnt0YDAsR0Gz8/vFLIiTVzenZQfg3L24yN1ofpCYrTyP+MiwHIQbpfa774Y6/w
u0annAnrPnJRIUQVYXpF8wOCCq8IXiE43SzeELyIOYOaWKazB/A7KFIIK52tX0ZMfoxe02MHlHeb
KtbGKFPckDbOA2BPmxWCGUDQQ3Lv66P8qGa4FXOX4M4xeuzuQCEAa4IbrGR4Bg+tTQVVoSCdMjfE
a+xoZNvaI7jmyXR8ZsJLUM7WE0Kfq06a6TXCqh72WETCrLafmTK4u8QxNgTYvnYSvlUfy12WtKEz
4Vxb+TSjtRZfz00CpRJtveUc0+SEdKfBWd0tfGmIwXNZbKe++kOD8Fpb9u9qYhutqdCI1MTwSW8g
TDZiIM9b43stNMzSju5RemPKy4GzxZJUSf7xgQWP8E1zzPbVqBxmh2ilnt1M58dwnV7pJ5LdYA+b
KG7wN5NwZWbRY2HHZ6tsv6XgRqe78uo0YYPjsArtBHNDhw5CXdLnUnUDvZtsz5rwwLWM5XnvxudO
OuGytHZI0t8cckhUZ276OtTUqdVOM8Mo5puEJwGK7QIkKaSrFBkG3kby3Y7gn63uYLsKQbgR7Q+b
D7CsxUE2BslMrv3HoHmiZ8uJ8Gb2BK7K0XoWnarcO5VykBnh3WhucRCic98N9Zzs9Cp9BOX2YeoG
pklkm7g8CYGyt62hWpPPyO6tcqXx02Wlcq50DerHVJxALJ8Y0TaIYFZQiqBjnU5+QTZ91qfa/IE0
pgbCkhfbGpbHHMLklgDwDYff12rXH33DK9ot5bJnhruL9AIaZdTsSP7VPUKYnbCdwPBZzHcjO/pa
5ng3SfFnrPly9bGB7GkmzXUss+nIuIzxDVoojsiqfGbTBB4fLYjPisrgQvElVer8woyCeGC6Nprn
2Sus5qYzxgrMlFa4Lv6U1UrQ5cAKi5Dvc5rzUJVmB6oxBVCrMAvw0kpwzLbDZcASq3v4T6uA+elb
Ra2Gd7Nzzm2WUy+4w2vk3oM5c5t9QiKASJXRcrDb5jjEbrtXKVx9t0yPGfcGCwdVxWuTfVQYH/aN
Kt6dpXFDtV5/gWF+VHhPRaZmeBNt5ElnAh0YaW4+qAYrSZ2ewhtNqQQlxwvJSwenTh9F3Z4cu3oi
l8cINaZF9wNwCslRNW8k5USeUaq0tataPDnW+iHmQQcrZ26je6R6bajpTokVQPRjOTzKrsmOpq6c
mq5xA8dSP2KeCC/V1OHBconp5U3McmAqld+TUXyzRqrPpIndEHHkfHH3iFhH0V6FQ6DPRBo1naPi
g7z/WKuy2SB0sTd9oteeVvK1SwDSF6Ptt92Kv79aaV7JE8P7YeAxS/amPlyQ3H1O5nziDjcJTwL6
CC5yM2CPZ5LgQoamIYT3WmM/5pQoczJNZptAyTwOYnM9ajnUrboaf9dqQbSkhl5QtJ7h5p9WblzW
1r1kffrckD2vqQVMRjWD/V985y7xKXTIXlxbKlBddbem4oou8rFfy+2im+/Y7Ph1KTEo5HgNOohw
50L97J20BmUjXvltGefJ+Wuc9BfV7hmf29MR4+ezy41Y6uwpzQF8plNMChb3OIW7VXIrsnJiJyyh
dCqzN6yRfiYHT877rI0pysxmKYatg4g9eSQZquR4cRQbq7E1VT/ppNv5Pkkk7tEcmfMtBtw8n3gx
T/eJjSBjtV2FOJLjq1pbtAOVAmAP8NYOwIhafeawsd8m0rvB1aKG56g0Y9c4dYMJyC9BX+9nLZZT
onGqqruoePPd/0H29Xfdy70zcU2V5T8tmovr+y9q07/JNeJK5/IVierXpU3Nm434g2puuodqBJbN
1mOZWz8TUfc/SKzuzd+/CW7uH4z1CaqGyg2IQ+CfogNMB+OA2JocFZjLDEYbxSRmNOsZbBaOkxvM
WV2YFNmC/pvYm5LvHc+yztASZV6AjiZ/Ig8SWCZigfecMeRmMrVK9QDWs9jIe1Q8zqIQ7Jtnqzgy
Zp2J3snvW9ClMnRPbYX6PLR1TKqpMs7Xf+uDr/8S7/yvaiivNeCm7v/+7/9+VelsLeMulTZc1RF3
+eG/XVXJhM4uQPz6Pf7m1064xeuoFjulhPixU1iNvFuSBPLwP3/qP+Sof32ZMGkEujVdc0xMYH//
2FzBqB2rkwr6boRRbVaN8WJIzbxnyMxIVlp9ZHVdC8K4yZib6TKAiiukO1qQQbjnSd75zz/R39Vc
/7q79HvDrjMDsvBU/v0HGmNXjIreqggpE+NY2pVznPNOOWU0oFelaRS4IXY0+spErsp//uj/1t//
NXTA9KIZwhHMDf7+0VqiOINrNHj27Sn+GmOH3ddcrfA0oWbyrbf2ajnBf/7Mf97TyCehM+jiriCD
2vNP6syEHtG2IzMOgPYfSntXRchf6vf/4UP+eXOhvscjZTsAjYC2OeIfejFxXwqUdk0Uy5O7KYJ1
fymtYNt5X7/GA0EA76anPXJoaDJQdd/HGuH9Pxzf9/x/4p/6/3N7o/X/uw0B6BFDDstBmgY1iJnP
P3+IPCvTyL7HzKDQPbp5/Uxgb0LbDhKTePnoaU4mVs2KOMxJDhBU7JueV28JdXyHHJmdZsfkDs8I
y+Ce11xtk50428kfgt72UTwQ5FPeLUuclfmjjiAw0EjApmZN3uAi5bzmzWZrYjuG0OpD8dmw3/DF
Uj/VhTjYqXVtSH+2tDYANHzuW33XFw3pdkq7r6GJeZjd0YgDEu5Hh/PaYDPD8rF6QP2nhyv4Zir2
6Qrd4L2F0guU+qnu6u/VYIUwOklAF3MurOmtFfMBlarOJ49v0TB96CRA4FR+iwyCrozqqPB2DTLY
2finE2/W5H5kS4NGx32OJz0oyaJRIxjRqbWtzXmvaqj3RpMYE8f5znRls/Ytm+iYqdQKDMEbi+wJ
JM4Zw/9mwSnW2c6hNBzQp4zMXXiqkXxKegs2QPQw5fFumYxbWrvsOtKWh7z7KDWKQ6MF01o/1yML
UB0uuHA1Vjop2jbxToV26pT4nJTYvXX+z0oMDKoZ3kabZiXTKkRFkmwGZSsS5Zu9xRH5EYFozfhT
m/Uz7+l7sv26ndLpELmq8Hk6A6WOXirWX0AGUDODRc1T+5YY+rvIEx8Sxisi+gMQ1IIldq56zXz3
g5Fe1Vgekd77utWDsXE/qlns45XXSCbPUAjepji918bgMSd82OMnohPYTUZ9M9LpqchY55VGqHba
L4UYN6dzqV/5YsdivRDD+pzE2qE0ZcGKDrqPOU4cD05db+K1opfJqg8rBckSZ4wgLMo031YT4srS
l6mHXsJETvqFyl1kAYt7HBTGC1N/6Y3qOSYkbCPl3IGUbYvvqjbsTatqD3gHt6teHa1yCGuMbnwc
qpBISR9MEl1ml5hQclqBdaouIQkMLdbE2SotLi5kVdumWB8WkQJDNbpHZTD6czUrVL59dkaQcaQh
viiy45ZfyAIggpKYteZIe3pw2b55A9Q9tmZwtrRxtbfkZxihgm9nhzNsueR18zBmgIKiYWVSkaFz
UacM03yysQcSHRVjXUh0VV6Acyh7k4zKR6Y0f7K7cIu++a0v+l+12dv+qrBdU8uy3w88bSEyoY/e
7Z+tMir9eQGF33EtWE9teR+wjV5qQTxpQrpj/aBUlt9H+YXrGlR1DeLI0lzfWpFe6UvNer2eSSVv
qftUfVEZCbahWaQnmyjMol7112UmLZTwmmcXHRv/cxSULL3enIbDEOxF9dBOLnFDlImeQOPPgmdC
maH1w7Gb5Z9IF4dqiNlrK3USSm0lg741T27i3oCQvynddJtY3MVdsvp2ZGS4+5mVNTztXh2Z72ar
yoMCynh1QF0YMO/10j01Gek0hvOswgkjNsMO7Holj5Kf3hrFRbXGs5jjjy7XEdfIbavPO60U2yai
ku7QW0bMGtd6OaeDdgG+Da0kfWjr9BN10qFolVBXhmBkRqHIedOwCauW/DIs6RfisjCp4YwX5hVY
u98667FbYgR4RbFRXSIeHe1jWIESaG/D2mQHN+vNdmtizk7eula950yRhASeAOZQWwcdcKSwnghn
4ReO+eFSGbKz32ql9WMpmG1o+Bt1U2iL7aVZuu4jAf88tIZG+bQrnR0hS22fXVr1VNipuCFDbhkJ
c9Fd3o0oLI6aMlaPsk+bs6qk83YhUZSxMCtTekNu/iV/dW0kgQBEZx/QWvasgfO/MkT+3SvaHgMX
8UiEGAtkSMpgEWPhjLMILCOFxL/mURRCobnaTe342myof+aVIckhIV7Pz6KCQdzsqCfoZcfSQUZV
pyL2RDxC30gwMDap+iL0UbupatZF91XVy5AqQ5h1bIULPOZX6Fqg1HR+yaPT1pSzwI+/4tyUB7C8
ywkPm52CFssRfdhYyGKnv6DXqbaIOvZwQUGFqKwoe4AZNagtloF0V9BnTuk4ynAqlAdwNEBAdNOP
aI8A9TKBSLD9efGQHapYQ5sPYITpB6VtkrevfWe8yxm2RN/mwKRs2NetJQknceS5m6fHZewfwIai
TbTtvv4GNvbbKHuypjCdsIRUmAaXMmLCpaVR/wF3o/ZnJKIKkHDTIYu6Zwg6rj1D51p+qFPTHMaU
HEwvcWjPb6W2pow6QMJdmFWZPxpbh03HOj8JM4k4BBJLJRgtIlxcj0BcMiPo1mWoA3ALxaueRpeW
pkHZ82pll2006LQILCDyBpFLNKcgy835V5qY30OsinLn2pN2Bk46bFAFEmqnlNEGChVnfzZ2SbdJ
VXggqDKb5MT8hCBk/tNbU+MRjGi7qSMIQl47kSUU8iynYT2uDFELR68vy9oN77Es5LkESxcFhDx2
QaY7KkPz2vnqhtIO87FobnNTRvs4zR4E3C3PUOezk4ypsh+FAYSVutu9jdQXz70SExKqE6fpg2Er
H/Nh4UbOYGsztwLRFeUP3Iy917TzxuySKyFT9pZkydeRyfbsGMRPIxsJdLVKQ7KA7rEMzdZBrkqy
kTK9JaK9ae5Q+8nECzAdJ+tRIuz0u9F235U+MRhwpZH5p2LS+ryW6FbDBQi1OWeXUo9A/9mh2Ug1
bDOLv1E6r7JuSJvidkRKVZEm3IKzdvXKZgTb18UTpUjh2XJ19skkCuQMVfKiLti6njHExmDjyH8W
tjqfplRCmxoS6dOIRhu9JAzUZdK1rdCNBQJqoe/o0XzNtElsgXlP7O4HkK3CXOBFCRBPjANHXuia
maaosaJohyZNhhHyXm8mPqty5umdvZgVzOvwxC5xPba9wghCRV7nRbnrPPPevyDDlgdAyIQC1RR4
5KvLydxQYmdbgpI3haEec9F8cmk+5sQ9Z4O+Yfe1b9d7xPS81WJQ29Keso0c8ph0HK2170I852cU
SfUQxYQa2mCiqHlUMhqGNtrG3Jf303Mk/8bQx+I467xEybS7b87L9siOiM16h6YgzeAHmehy9hga
H6Pc6rjy5HxLWzTX2l62TpR2j5VoQ6KgtB145BCBWrNnN6J6EOjr4zCtJ56QBZEAwH3okgT6tfkn
p3+5G9QpRPrlbEhd+yQTh9WZW4hA6tO1K5sguaOES97e8TT8xJa4WbrS0bq0B73KHiZ9mnym3ldC
Jb5RPq2Bgv5gYTYTjAL4IeuYhR2TtsskuTQGo198dTTZ8XRSKxIwssmFR8QwWUl6EDfONc4VP127
fGeOJJTO47ydCZUN55iVHksNTsO03ZH6ATQTtfIL4VEvqH1g/FV8LnGdz0VUydAQNeduVVQa+wdq
CI1Jg9d1g/5rogjLvXtFaUzZuqsBnKh74MRT2EjiobzUFel1mNi5dnc2sWgm0HjCubZFZJzsgQhd
ZRTqO+PK/hB1hW9WJZxX3S3CXlK/gmaKaaFlQUYL42Hp22sr7D1XgVxjk4DCrrJ3EwRMH1md+t22
STLG4Ab63ykoi63CuOKCFOixIE7onGM9eFInUg7l7Fybrig3ojSrX9bUnca5RG3vEhRhKOujRASI
pTN/kS5yaFKPPISeAzNT82LfUfaVJlGOkewat8x/46n95Vh9hwm/J7JsduzuUg/L+KfKJeGR4/yR
ob4+ZA7CxU4d36s8ollY8/ShJH00INhi2UHMlxvZLg0R2pSsU8ziq9PTDA5f7WxIMV69coyvS0T8
JAOxc63Wxe+uKedHhI92oNloq/+aNkT1fhVym/POo8pmDV32mypTXtfKfqzHlsvdgGcZiFJZNOa/
neNnk9bcCJf3K5ISSd+8509HSb+dlcH5utPemWJGLtXcvSiJF2ufgCxNA8Gph0jLMuMnENQFlhIx
vVpjXzVbjMrRcB2tGnZqQ6wkqkvw22tFOT8szAotk8Mc3CjmXS/lsNQnguCnLBxG5FcOErjVSB/Z
YxLj0l2sVV7mNgtzpbkNJrtqxjpbZN1Ib2xWKm3n/mlzBytDX/Vv5qSMiJ5snzGeCgojUkjNSwly
rhvCCpa42CCNjHxE52TE3Om+8VTi01VSkkvJdk2qz1EjyzRX9VOtm0dtqA9Mlr5ZZRB1l6bkZNjm
XQiteBPDSc+yGyRQE/q6ZG6vmAyPA1FPqNOyp6LCXcbas3RAYbs4WLyWNAlwqBmxc+0ZUmd7nU2X
UOQ2v5lFB7cbr1EbofMd5XTFCY9Uh9ZLsoqQ3pDPiHQblUjN/p58bOzJZdQTMsS0oNX1T1noL4II
nhubdwoqs58+bG3RPTttwfdVYLezqXyLSl2w0uw/aiVx0BIW5j5N12dlcetHN04o9PEwhpNwaq9f
qmjD47MXHcqfVI+bjZExEoCTKVnGzoRaMBU727zcfTI23lFmzxDoQIgRbfuAdItgK0GNPQ0nDj7d
455EYFARh6hbI/nBLMU9N9Uf4869RQqXXdp/Wh35KLLLRxv2aphKpMdzjabLVGjRRXV2q0XfFg5M
uQKm4FL1RA25RyBm5T6ltiGNg4YogwR2KJp0CbORSC6eXZjtbe/+GKlyLanEh1W0vtCqT6OzjrLM
2mteMxsYbXwPIOYIW9q3rKSB3BsHjRS8g2bEDg9v+yoXBMo9u5ub6WRXQiPm0xiXDkPkCWDnNDyM
aN+2RDOzlmeMqvuDu9pHOZEC3iXNgVBp9NNLs3Iqg7jt2qrYxYO+7KIxfmK7oXhmzxyeIoSMSAtq
HCDWx7QV+0EZy3eU/TBdMzgqi2Lw+1ZR0CZsMsks8Xp1fOolWEYn7s53E9PzKDK25JBsA3QZadgU
KrrBaa35hrvXuRvm3eAM1sHN8TfU3VLtWoGyNqki/Bjpl7lW8+96AvKK0cM9zPn6pba6c3DrhQCs
7EPiiwDR23yURntdVVJ8+9hS9nY5FWFOEAsRa80zqpufKIUkv/KODavS+BRpXvmNg+h8ZkfeJZMd
OhmKBpIH/LVJD3h0kCvP8bVIcUI4OV9Trygby7TO9jKP/n3ygA7/yZmHC1coDUar3M2oy7uBfU8i
oJDqsO1R8uZbyeuYwfMlGyP8MbJxLwxqf6nLCuXVdF6WQfvDvpHUxbreq7p5TbQROGmevhfMAQnn
npUwHUjBjUsLnTlw9O00EeIVZ2xd8Jns7v5oD9GpTQ0qv5qOqXnfszCn1D93pnllUg2KuMkvSGuR
2ptcf6GIL4GA9L2wzWS/Wisw/aa55aPh+EiGigAD+LEqR5LdIaAmVICHZNKq3wV+oW3PHxmt7H3Q
eTjjyX6oeVRPRTM/wQhBeejQtQ9dc9Zn8q5JeEVirDcvUqovJCde43L2yPo0+EH0GRq30vqGqT9r
Ir0MDQ+0ohaPrL1/iZ5aCHzzsTFm/CVE/XntkB61uZ8N7NhFywMDml/M2kU0+e/Y5MlJhRIkudFw
91AillJFfJSC2VNGF+9Me29zHKGA5BxN6vMoXFZOlKW95/Dy70heWx66pXlJZPG02ugkZKY8o5x8
wzm34ypCWRH8l6W4zk31TvG7d8mC9ek9GCe2M3wH9BzcI+4cEDNdEo3CQlsjB1bI5mmc2pdiYcyj
dPIxSwvK1KY9ZjI+Geq0QylPDBPCeA+A6zWKtCMYlpPjdrcqg9HZduLVRGPkt0pS+mi13ypVMGkt
LkC/XnAJogZJx41ZL3vw0p+mM79kmbq1XERZoDURtBbZq4p115sIMU24MA9sCwAWg2BGUppTAvYZ
OuIKUQdjRr5xM9urwvyWc5P5SZ9tjL66poPN547vggK1I36dky0jMiOvfV1aNbETJjM0Jkqz2LI2
v1gxGoihQ0tDBjFFzye8DqIGcTR1WYM0E7gW/8hwtm7UJ+I9X2Wy/vBwm0eyarKALVSB1FzilKuJ
jy6dR+K6n2zuXPI+72EO2rhxRhIehuxizVSUCkEeHg4k+kB2CtRf7PNp7DdJm15pDFM6ohUzkeJc
F7OUjJiKesPGNCx7K393M2IlpFHAxOYVlMxs4Z1WMULDKmVIPiK3U5V9FnH3gHhvJAw43TQ6eoiy
IpynmsertGTpFZ04M0K4TY54ly5avsLESMqrr6/cYLXKDfzqblen/EGU5ge+Y7IU4Q7tagC1u8ls
219ibr+JxRZbOqyVt+Ks+CYUcFw0hh7pAW68/oD5QwS6MeeU+urVofX2gDbTtEXRZRHFw6KOD6y8
TgiE5cFoBzx96uzcbLG8TPPUhkYxfJQ5iAeHTgvN+gFNHzyulYOw1ijoo8H21NJJzsk6uojzrE9n
0BaODj4WJW4UOsP0qAn8Wr2NDEsUsvfRKxxyd3pV6/i5BnPqAd1/wLedBqmaP5tYq7ghql1RWm0w
ZJGAQN4yFp1OsSrPzeQQaWQc1VohYbFIC0R543ff8Qog8vApqdRtYbIHXAkh1Ws57idzPci8o4ZK
2AGPUQcZtu6qYK3V197kVCcSnYpdx00/LZJRuV4EI9RxT3FyJYgbOgpkhgZdMDlITGhU8h9nBa0J
KpBHHfh2WLBBOqlG9bTI6R4nGDu7WKMhMKD232GpIoyc+VVRKj/L5083XVGIddF8USXTM7MueasZ
19hNQOJ2lXrrTI47nHCpcljmiERvFBBwGMqvudSUkw2fzB9UN9Sm6Iguz2AKijIfNx+zbHc41q2L
R43G3J871T0mdWFsq0ZpfGxNlw7dPBZo7Hb8umSl2cNzFzFPKAqo31rUaBulVXyWvM2FkGcQxakF
LrazSelMHPR9UIaaV+SyHeGQdXddCjW6TopG/Dn5oPNDZKGj0DTw1RRbw+TNvZ0nx1jlxOT1ue2Z
itKcQ40F1mCizAIn/SWswfQNln4PBrlkm7YmE5y9KxY7e2zvhN7kls5AvmVpfhYZUJxxdaIddR+9
vvpezYTgKLW1l0K8rBLVKbIssgqd4jeOntRPWqZOuTV9rDnyjzWxrvmsEl6jD69oG95S1xq9jCoC
UdP9uWmw67A3+13GjRZqg7w0FhWJsbIbMhozJsBztoO+m5kHLvqvItYUHll+favvdxOUpRac815l
0xlahv7j5tod/6/RZifFURlXXuJExoXALhmsafJNksTLor8O1dg5LmAPDo0SvxAykW4QIYYyX0lQ
A1/imRCKvEGfs638S+fCcKyLUCFHZGODaDhVazFtVmukEx0RyBSuti8Tvqnc5g0J1zccGOug2aOo
ay3VCQbVREVoi68hic6mOcVg5VM7QDglzr3WNydVuGjm2zv+VyRcMzJGHZmcgWXKwIhbxtwGyFtv
ySuCemzRckAY5FEASeyQbDREZ0/Vi1UL6P53AG8W8LMV+aZdZcfQNZa1j8/0nn3Xa3q5FSPhzWHb
IVb2tPa+TbLozUtqHmEdOjBTWDtID43uY+xE62hbcwxHenOu1jKjySUPfpXY85n2G5AwjKtsWFvx
1tmPlb1pEqpwY4zWjYt9wyWXSZQbo6EQAqHrjRr9rU1XGAwK6d3ldGAH+TYq1lcJe9/j25E+huQX
PCTcVi5elPxSxC8MIS7uQOT2gto2GBZX7njRE7rhmjuyO1SEWQq1bGLW918mT1pPX6kFMy1iAqXo
GB3lvncbRhrlh4jcLfNwZk6iOFUwVTwiCIRnK/2+XJGqudGM6nvatrX73N4B+9ATSF8cX92pOo3W
Pd6cXompxTJE/sL1Iox4id+iZHzHyEkvx/x9Lh11o63ui210TxP3rd0MS8D8nRGuG84VT2dCTRl3
v8oEd95qVtCOwZkHPULCzHQWzM31K4qVsAfoACHkNIzq92zot3bWHhoiVJgzdEh8lz6+E/DPFSIj
HDrBhCFxaFq49HV+I5cCO3uP1JKf+A/y2TNZ4922iMbHfJp0v7JyxJ7lXPCRRShdYxevzjFqUagJ
HBwMacdPg0xPLxkJBp2rfSQNtm4z06dmvBrY2wxJfv2gHJTKDbHTBPxkbyydgbL/TAtdL40THlzf
bL/jDDq46uqLj5dvV9vm+1Qnt9qWbN4I7+WMhrQk/E7vDnSVOyhLv7R1DcEVEMk1MEfq2bw6t0FC
tbD7/pRbKhLP5DIzHuCu2dO3bEWTYlzvGk9HULIvZnvXCw2p5rxP4AWVQOS2bmI/rTPiJ6C7xz5a
qo1Eg0ULiUHLTLOfIor/NKL8o8j1GgnzQlH+lqfFkZDA+yzbeI1VULlETQxIyUxK91VBuWLn2vQA
0BQpr6DiM/XpJSuXR4qwngAfbUPHcXTLIjAlo07Vrmtrk02Ww4Vh9OsTqnDRzXQ4af3CjK0cxw+p
W3QFwyBvIm6iJ95RrKhJc8n9xdQOMBNYz/eExqRGUwZmpjDrB8gUVMo9S6NQeutPV2CqcfHkbPDY
M6XDqexXg1pO+0glSEfURqgv1Yuegh8YSw2tHDvfdkAcMal2Exj3sIPK0RBy5iAYRqtRg3sLnzpJ
5GNB/SbWTD5hRsehPCRW5BuFmJg6afYQku8VYh7g180gFFnJuu/bceKWFDYOUSQys2/HTGWKqRm3
hqn+Ylra8jQmO9IelwuxLrwiGlXbUth9d/izLo7RvJOJ5utqlJ77BFgox2iHPs3JNmo/hHFiqrc0
1gWoC+thRWuAFCJcWP1gDERx3bTNUyot4s2SkifPnP6LujPZsRtJs/SrJHLPaKORNJJAZS3ufK/P
o1zaEO4uF+eZxmnVr9Gv10/SH6WoKskVkCpQqwYSgVSE69IvabTh/8/5DuG+iKGtyvgsq9jbFJhX
IbqgVRudqryMKkgGhufvEUrvxUiapot3C12t89pwYrrsQ/sejudN4LKTa+ZXKpnO1ixJ28ZY5vKN
Q6p/yxnIcsPPGmH7xmjd8DhF8kol4SNcvmPmV3dt5ZwGghpTp1ymSZE/F3kEIYXedywtmqi0WJpQ
p6e8qZ44ik87UOpUAqjL7q1EGy/JzDzuF4RvVrUFGKUm/A0tnYK6j5CaYp/X3tjZxOXDrjgb0uiQ
CSPd0Kk6x/1Qk95X7Y0SiW0SqPQQdVhMSk6Da514T4ZhPMyquhITrJRR0ubLNdl3jXLwdI8mN8rd
ujMdWDvxifoGvrJxJEeM2b9hh7ChtaJXcWQBmPaRTI8kZxjFh7BoX+sUSoFZ0ht0z/PZJtCB2Dmo
eEfs0Ne61FBsMhcrQwYEYWZFp/KuV2GimpXn0OtkI3qWVNg8rHBy15IEo62wm9NsDNtoLnZmF4xk
4tLzrWZ/3rW1Pk6elW955ic8rvWxKamQJ4Fx2fTJybCtD3mBUrQ1fLGL2/B6tnR/QRDixybuHsrB
nY5d6wUUJJKQjG9MpZXT3cIZ2/kZiUIZLuK1LlLeEmHvmip1tw7lEpp+NstpgOBA9/WZMPUTSnOG
GR8DBoOvt/HMDOe8TUBoQVjUWdIZu0oXaoVuNbgzPRc/YTM/oaYh/yfOroFO7IZUBch68HUKbXyY
Ws1vrB00pPRZVlNgQbiGALPnbjQJcLzkiYT5t6ixuju7L7A0FC0TckpwOxZJmoYjm3uMk4Qx5mdO
wqnKyg1/PaXzdRyF1q3EDdCt0tZhpaF/vW4Q76+jaCLo0DEehiY6d+ZlB9Ky8S69xzZvNH0yzqsp
6IFLp2ZVrClh0HSa9IZ655FIQYnaqz4pY1bHKWaXMor8nmPvTZqrfBP7mdxDFSrIWncMc424SCfr
RhMHsRLtErCm+0qgozNMmx/UNpyeiO8UnvHsZ38XVy6S5gD5ZvHRzOgAroYa0MxZb7shhVU4ns4Z
vCYKXUKnemMhdscYlOaNvJKZcNILECVchPh1XDNGaBOgSF5SfD9KapPbMcWFcqLR77tb0yE5Mu4h
YPG6gKLZpzihIoAMenp2JfS2bVealdoSyZLFW2foE8bBpPR29sIyverBgbz1mh2NUVdM2nXHh57H
jju1W9dhS4fZJuVVbH02F5ygkuRNxRjLH4uR93uJP/TFpjNjrd/yrGWpNxGDHYiJmZsPDZXWjF7g
I3VR7nuou+WfYYfmckEkTJSeQd2tito0rMOYY9tcU/bDqm9JGjgJ+/GSxKUNVMU8Px8jr29O9IRQ
GJnh5H8Mm4Lfa1Q90c7kcYqX2uyS6XWQQDpeR3QnjxGBkvHW5h3g14JRfJhDtqa3/WCW9kbOeXpB
wIk7rc0kK/cjLovpQkBDsDcem/Rir4bQqreIgbGBIMRCreFxSgJ7AnhK3Dlm3+0lqN1m12twJAfW
TGy71UyM5Q7uw+Reg23z/TP44Z7+yF6PmJoWaWe5DrKFNDD43mA8JW0MXWDEJ97wonZKUGeIqL8Z
7Vxa7JlpB29ixPVbG8kYlCr6wOzJGmveh0A9sn3QDua97QY+4du8QVBxgBN2IB9aHV9UyjWiI/wV
GAEeDsD8M+UYctIjyjIIjBKl2dhGg64sCrFp0Qcnuuppsh4zCONXDt6p/K41lGJLRat4vClzmtIn
zMZ5sclqW9qn0CZT9WJwschRFqHXEVQJsuu0sQyxNiYxOtvRHHpI92ExsNEiaeoi6l328kKkCSVr
kUpxa6rJeerCZpi2Vq0RK1jQ3hdZH0R5dHTJsPNC1dALjVoTJUVtSqClyEZPAqpIgxQmmwIOdroq
9cojo9vF4sEJQ16ZiNn7W5XNyj4QBs6ToVPMy4i3uHTPXQ5xxxkhboNzPyPQDILI1G8MxG8e7a0s
Ma7igh37eSpdxWc17nRWimLG6W2o0r2cVcbywYSOLto3y344pHOLclT0LXVVI0IIAAksYOJAQRjd
2elMBUakqnooYIQ6dMuyubyoReWdJUh7PhtTpVkxnbA80FMYzhHrXySS3uOK9Q/BSW/03U1e5W2E
g7moaCU6U/cwGyX5K1WKlo0qn4GWP2yxfZuUrU89SeuY4wLYGHlbkILSLh1Lb4xZDjOKzoQ7d7Rl
kUYUbINwZcc9Y9HMXxCLmC9xwpICC+erEpMdlbGxrc6xHyunF82O85lfXcg0IdRGTH3WoNLn7lzn
TGVLBbL6YhXtXOwLYEqC2BvisfYJWl7rSLqZ/GA4mBhW8exi74gGoGQLxUInRwSlHNsTmWeI+iD8
OIfKizE1aGWMt46K7tN4RJc7SqxlxPAFg6xOhcqHLyHXTS8LiiVU2iKAEVsoLT0guYhOFcZM+76l
ylEj0kqdbiuryZjxRcQN9QrHjl7dsfZwvSeY1HVhes85MerXY++31w5wF5YzmdCQo3xFeWkMpweX
kBfwYG3ayasx4ddZ0+PKjvjSPUJxiMh8LaVEbt6MOpOkf1rugdAuPDozhEJMcE7endgwpDRjWsHk
KcaQGPKIWD82ahbaLbbMBp5+ICkhc4vk/qIdYeo0kVRhcfgqeFcxOvwpN5EotEVA26NZ9OwTaKUN
9aj6ElszUyRdlYcOWA/VDEmeZVvWaX0AccFj8asxRmbrdca9g18o3CSWZR0CYkLOO+q9APlxP9kc
DiBEoT+odxDPzHs5+brnlxVA1WAJHNtgmO50VJrXFDKolVc1hcp1Q3DUxsviKjySVsSr2VMAtKlP
UWHbK10ws9UAZq7QZJVP6GyZQqgntSm1CpudpSXmqNuQFsX8yOkJ7F+eT9YbxhMLOkIDf62L4QRt
kmAyfAoTKLl1TCePak/R7CqhyvMmnr1u5ftTeQQH1j+p3kPBbjom61AzUlcuy5IFtwRVvRpLNXxq
VAmWTNm5R4A6ewxoga3ZXkSTEi9InNjzA3ijckHa8hXSGv4aYR4MAwpLJTpMMjNJOgx68SVHcrz2
Y1zl8L5MTLpeEns2eaKUM7dML2Ozi0HkBCvymDg5ZRraw7Yq2IechJcbqEd4G8iGbo3nDLrXxzYZ
UfF6w3iNy9nzNuzvs0e6hdm0HcwWoacwUIrS4g3ty1Qr5nBTjHawqdrS+yLaqrvsyVFBM9BXyKFa
Fk7LnLoCP0Xufewh/8NzUfoidrEtNzUDYY05gbGUywzjKpQpddcWCq0n2j8cfPbkPQdzbD8hruNn
C8kO4trjlBVtBBM7TZfAiG79JReEapWb3QdRe253GUg6TuDs09tuvId8FD35bU2NS7i5jcgkjbLi
uRWyuBkNIV6IY4vPs14Teq7MmmKdg2PbSE0OUd1cUfPJdH5L4wShnTAqa4OoiUy+tLL7Y6sbglOr
io3UJNiVdPkgd9TeskdUqREWJCcKeTIzqpxc9OS/Debo3Omsbkkao8tySe2l38qhqvlGVjTccsq9
7zJHMlnZAxrmzpmS+6kJijfdZ88aPfxWUX+bt3N/y4Y/vJasRjceLcP0LHEbdOFj7OPgjnzMuI1q
1jVNUcQl0FYtt46u66jU51ZZ+ps0c8mHQaHUXc6gl1CaR2b0God+gGTEbsuHOIs5Vs7IetZ0+VJM
wFDJVsKcmxsUEt5nvnZ4Y1sB2qIuLI1zp2rFQwOK47VEbGLgqNO+t+vpCNPhc50OeCBv55Hccu5x
ROlqF4VUdFESCoZ2ktksadJafLkZ5LwcAcvcXCYcKJotQbTjuM8oavBCffVLzJ7u9d6y2JrbZm5e
SzUzLtntMe7JoSwU2tA8WVtkHYLAav1QnoyucL7QmzeuzDBLqOcLbMzf/l4fk6mwxgtSbxBSzHAY
K/+TjjvzFfYm8zxFueo2ijQkNNVZDaUT5EbH1BDMGUB7mGGywmIYBwhE9wRUorRpXbT8bVKz+JSs
0MiNHH5MLO9TFhagEDOJw1cKGvtDi/t3hdQRyVXNMSYMRjbcURtqPp0KAYL30nRQoSRJ+tKgp9k4
ZuKciVox6/Z25k+riHLYqagNj10rYq3Xceqtdgd6JyvWOXaBNw4WwUWJ+XjjxoQGitBNNwn0hjXb
BrqA7kyhEaIkzOFVbozcyoo9c011tEj2uS/7hf3iqmKLJTN7GQrO7Bu6CViKpqB1d2Y5GR3hlb76
gkZZqpUVmupx4EVmKjOzesCt6xK6y0EhGu9a6Uq6d1bRICWtsYf4g+jl5+7rzeq6OZofqaFkj7zA
DjpEjiKkuANQoeQa4McqZpP084L9s2o8eIFxxh3pTEpa/F8vuEAmbkB78uL1kkx53Yh4ghCEJBoD
Ar8bqIE0L7GU5UlY+A/KC8M9TnP7Tpb0TEc9Oo+Rsthc5uy6xIocuenJNscCT6PtIVpSXXQTteN8
ibhK3gyzCpuN6IpFrI5xNL5RSGSJwnNEbW99g2A5iF9RdONqIqJOVpfPO11T2shoFz1GvoujIG4e
mhKBcuPV6WdzhhLqYyh+oa4Lmccs2bHHArkqhjGSHXda4dKt8dRnuwKuAhUy0TNciinj/ZkDznar
sqQZuCrnUt+a+dScqsaOL2lwvppAP/RahASLbMMe4MZjKdNJAa+teaBZnrKOpE0n7YPwI7Llvq3+
Q6yRWePG5NUCoao3lT2N17Mmg3XtwdkMVj0Vlv7MDhmlK390OFG6Xy1v/rLUXBAB3Fq7nJHSrKAO
UFz++gHUv3kjgCuR04uarR2vVQ3tbGP5y8lNaYdFapAl/8YeR178NPUZl3jnTbEeVRmRV4gkS7yk
y1hBYI+70RFi2nVqTuSFAjaeXnSTNwa7Gfb+maM7X+GS6blBaVDzITg+WaCGbhrTg9VktQ+Es3BQ
ZMyak7Hshj49gPHi57/NArRiAnUiuaiFpuSlNbiAxk6xen6dwHAYuOBlOQjE3jroBsRyOrIDiiNZ
LLkY6li0MGXJJQlqS8lZdGcaN5CUCl3a4oB8Eyk9UgWjQ382UE9LT7OTcpboUdYJzIgqh8yE8Zea
/tr7uiFsmXzEQ96Rc3NGccDKr5Gm+QmsIsSIa6yxMt2FcHH8A/ymrtmbapFCDryo+zkomLymmfcC
kXOWPhp5XLdrKr6KPi7CHkY1Es03v2E9XY3IOICD9J1y17pjIwUXNJjFuog4V63JCuVJTqLKinOY
WGZy0BnXXi1JRNHGMMrmA2NIUc4sRyfcjtmoqUkFDQIUCyC0vZa2H951bROwmem68FTFRYwrQrUC
i3WcYuSopZyIiXWQRK/mmVrJHrYtNvQVmkDZPTicQLwt2yL8g7pWiKTgDTByErfPHr89w4bye7vL
2jDVh75IyVyu+elyzXnVf6U32Vt7akC0g4XVttcydjLNrOJ1MA4iIdCv6BFPUBYFjrdLLB9Kq8C6
fsN5IYBHN8YCX8KQ56+WorTJnD9NOfCriUKrM3TiPiwau74bEeYEJ072DD+7Gem+oIdKH1vLZ8jH
VF6KTe6mwZG1a5BXSCwIajRUBJyDsmLW0hdMsfD7eiz8Qzua1id2+d4TsN9t4hnIp2KcNYuQ1wjD
W6Ni7IGOewxjObKEZJf9QJKDaXHsoRSxIvoqvA0TGtiYzDqESt0X2fgfcQ4yIzoOi/WuE+OHr6bB
v8Woui9z/vdvy995BefcxGHU/fu//fCni/i1wcn2pfvlT+3fysvn/K19/0M/fHL771//M4bCJWfx
hz9siy7uphv91ky3b63Ovv0Wf/7kf/c//uPt66fcT9Xbv/75WuqiWz4tRP35I44K4+IvCFbPxfxc
xPCcvn3a8fO//ikt/sqfBCvxBwZSCz8nBCFXKgeT6Z8EK/8PS2Ir9dm/m8TW+Th8/yRYGeIPuFYm
/w71t+vapvD4QHTnXfSvfxqm+YeL1M4mkVxKi1ax93cgVj+y70lvAJ0lv0ZSicVM7byDWPVxKtGK
ooIMOH/nW9+vy11cF2O4/+6u/IXh80dj63IdzN/Yin3SmDAYu0C5vvczT76a2FHRM40phwMRsgb9
as9z+YHKyfAbE+3P38kl6kguTHplu/hpf7xWystQAj9GPTlBNCGrAPMjHbDzX3+jH+3B376RKyTG
ZJesNv9rmuZ3Du2IVx9yCKt/DJH4xmnrRc9NVekq9eaIOOQWc96vr/jTPYQcv0SHLYPFNglve/+9
7NZjB8Ldw95BIz9eJHFWYsfc1HA8/M8u9u4m1ugKh8nisF2b3sQWXpbWQxrCndjUI7ivX1/spyfm
SykZf2QH+B5nksUr/P297BaKroNmwFp0M0lFazkcnOY3V/mL+0cmCu0IzyNZAqf1j1dhR6U6GYGw
8rD4naUxyCpaADNVMrxRf/8LWcu1iPOjzvU+OpQVztIwJlPsiZV5dPgya17o4Tcv1V/dNhtEAJMF
iBeoXD9+oSznmDBNoKSayjb3qQY6TcR38pv0pa8ghf+KF2Gk83So1ZGvQ5wKxad3TwdyUe5yaMfl
EOLR2jTtqKgU4tZCUY9JUndsiPDAXlS9Uz+HjQH7IdUU7fcjDeRkBbkL0bgcedvXRQsTlCwWHUA1
74vsYqKU1mOjDDToyJIt/boDLunslVrk4cxGVHUheJeYhgYz/EKh2go2nYW5Yu30if+sMhdF51xY
MccsJ29v/UTQN0MDvnSwdOl+DDH4/70IvW93hIEqeMDAofz3iSHMBjg5DTR5/pR6GP0o/0DdLrOb
sunSW9XjccrYyu1aUP/IcYzY/w384i+evLUQEW0Bu3oZYD8++a7tlUcbl/qsMLyVHJDEC2swfjOK
/+KFsVyqfCYvJ7y691NcOM9G78LJWOlaTwB9pHNmcfjeiDpVr79+YX6aTZnSMDaZC9RR+sp+N90k
CmQxUG68oGlTfHbHPoUt41gEXSj8KHeFg8P28teX/It7aAveTkQLoHks5909NKhslggEMlqSrEja
HtGexd70m2Xi/VWkAGJkS9cGswDCQry7SsxhObZMZPJNZZjpRjsxnl+sZP3v0BE/X8jjEZEuw4Ik
l2Hx45Bo6DxztEIKltDJO5kzOk72zePd37tpUnjmtw3Dklrn2Mtz/G6mpq2wBGggUfV89NNaV8nG
8oh8+ttXwQhJmAwIEsmx8N3Elg8mtGNJYQMfa36GAAXDW58Zf4uxstwtQbazIx3TwRWH4uvH75L4
sa7B/WO7aufqJjbzfGNgXvhs5p+lbun+Rr+LCnbUT0+JPZtHDhCAFa6o3geDFdhAHMory869MZA/
Ex1MXw++v956lRkXR5gj6oPd9wFOTQ73kAZZ68FUObLez6jOYHOITGYHYPNISXrKUFATVejBSG5q
TUihbQ3etoWD09OOzqeX1jcHivO5bPJ1Wjbpl7keKMEgDYOK4JV2k+yUNSdQ+ywOchslCMk4OSng
LujHCVQD05o9FBQJ9Tf6UTg5i9ldWPCWNdw5/mh/Clse0E4jGAFWGVJXgIhkwVeWBVE/ZdfkA55F
To1buobt22RWSG8MCjoTBdaBdslElH2G75Cy/wo8M1jxMVjcaFWQRU/Ekqh5a/pVgo3TI/eBxqLZ
6G0LCW9cJREVLGiQQxit/MYyOXnrcPAhiLKOfcpGc/Gi9jQVdzly8kWsHUU79I6NuPBm232BzWTU
D77QnrtKoFWBmAiIYywhA5sFMrMNp2o9nwQdAowmjijdDzKKgAiMVDdH1j1shms6JU61j4oa1VCY
jQOl8rxFLZUrxOKqn4aAA/BQeECWtecZm6BqRAIjCX/uIWytqKDLUlivFoOAQ6PXqxcI2dHwaJR5
8OxiKSa1weDVXsGpmW79TBmfR4rcoKbyvL7vdWIbLxVE7nv0WVgFwEt4+aFU5nAXeg4uWkgm6CXt
JKL63Bh+bTzUHiiMlQcZ+wl7RPSJxqKgt+7L6iN9WFAYK1jOLc2eYXDTnS2xP5Na4KJVMxBBEoBj
jqG3U0mURRGifV1bp7QnU2Rncxz/RE1NVJ9cTv/21uiJ/tmRDYUSHViANe0MRbTnqm57y9gZINro
nQPInFDfDYnc2wsJCw+s4X4ySuC1qwIXGz3HiHbHxk8t6xaGZgy7PVF199mODTmdtXlgGUcPeD+Y
B5GF3Rp9TJftUjSy19x3M/kgWeTwUmZB1j1MHGDbg67NLFnaNdjNaA67T+GIlWsT9lVylxsTUt0C
SL3xQs8GnTg1MKBxSd6HYueIIbUoz6c5wFm68+4XlYsccHhLf/uVZsYIb7QU1Ogl/pT45Pk1poha
69Bc25HqqxfKatQwV0Wj50Vyiubs4PDGV59p9cbECuC+RFmt5xG8uMLrdzP5Q1QAlMyXFo6asLxR
dHKorJkZYPJC2zDUo1rb7aae8vrBlKFdb8j3zYszf+w94lOxbYVbx4oxuZKPwx64tEGKXSygINpX
MaUatFk2oCN731r5oGg+c6BFn1HGpWCM+302TgA5HLvYcKfT9OTbfp7gKHUphIfdXH6aCPI95ok7
6mumHLzzsm/MaAKuhwqppsEVOM1Hquswf98anEgV3DfpJKQCbEflg/o/RE0Rz+lj4qVmuB6HMb7q
cYmjzagSG0U+sugkDP3tPKf1MKx6ggzM7mxWeYgVCFT4Mz7ThLSrqtHjtqqkf0/3ACFFiPBi4Z52
9ePo9SRrDPkY4uIvrQza0ZD1VO1shdesyW1sRDbHBJoThgWrhhAIdqp+1LjzqsUrjdV8ERkdjM53
8B9kxJx8HuaGRAirr3V71qUxFsaCXarY4++CB2qH7FO3RP0gF61gnyIdmnOMg15PNMJhBJ2IxKdv
k0tjLFmyHWsgkyzpQqei4dK6mIdKr6IgNVj+NZ2WuUKBY/LbJ+xacOu0SX7XjaTM3AoVcoypy6Ae
90v0AyoeaSOjnKql4KmqStwYmZiDU1UMyMMZauF1orL8ihM57gOCB+I7PkMhm9No6jdpE7fpWZmB
VVib0+KdQQs5eOsh8SJUES0BCTsTJsYdd0rmKLyH/KmcQjdYm6XK3rq6BltRDJJOAOFEfrxm0ini
E/Kr4MXw3KUazUnCWlmJq4gv6Y3qxZAaBkWXRCl5GQRf78a4r8WxM816yWMy0LoNweIca2M86Gno
EQiFSsDPdiR/ZY+d24lqQ4qGvB/HgjNkZfYwIJo65CjR5so2ST+Z1XPF0olwVciY6q4hy0856lSq
k5ZZ48SKKavJlpMQGmvNbO2a5vxouOzGd7KLooGiaTec8XI4KBFFUV3Y5JnFmMoEJGAACy3CM0E9
HDuSh2xmbPKWL9k54YNOWlRpOH2amgI4ZrC3uOQdeeDXdEqCnQjEYQAREvg001AmECQXrj6L2y6n
tW26dbbVCMwKJHwyIvCNv6Y3gDHIaTZbE5l+A6kFYajSNmwHuDjkJtVChnd6tJ1oa+WhV6zdBuwn
fkIUSheIUNyWpqjCrVd6BhQj8g9kefIw+roo7eAUbEtZG3rvU1ERuzmKgxl5t+/DTEhLi4hRJp54
O0p7SrZl4E/Y7STcSyQGPQXwYw4NE4CsX0/xI64Cip14hPnnAKY2uMTpjY13Tem+Eed+69awlfxi
bL0bkriq5iWIStV8GXARdfvCAoV4CFkdMHcyMceHuTUnNFJpJSXi1yQwD9SuoocmxerFU1XDBNXL
C8otCUOGjQ/AJ9MgDqeYKXWIpm41Tx2eo9pWxBUYGKHaEw45ViO3k2hAIx2HuMAKVbCgsney7mNh
QauVY4H1hSgaaR4Km2BRlubFDoYNWctjMgiolo6RDsCoo2EADGExh8Y1p8Et9XnWMA7JJXuYuAz7
k+NDB6QPyaZsigwahVHhD5S3qf9dAu+l9duzbQFSMbNu7XVa4jdJRrf8MjHNesQqRuGDi+yIMclM
EZx5ltuo3WIWpZAsMCZsWOn8i7BXZJ/WFIpIzzDzABMGfOSHSJiDtZmt1sHAR8sMT+2kl/ub1cZj
ns+8I16WmSxyTkaJmrUBFnUWG87ebrr63AoNHNF+RMMSus9oaVDD1vSo2964amu0Mhvp02NHcIAL
26lxyW07pQKx7QMZxDjxKBqMXzhsOB8DA5jRPSFHo0FIEPtPgMLeNK360GkgVrD1+wC2w3mNgW8U
5ynWC281C7Ada2Xh6oTTUGgJZ8FI94g0EJLk8GCRxjhLloSTYY9Yk17mPyRNRk+WZkNsrKC1iKdE
u2g2XJZS9p9jI/OdUWiXikNQWnd2jhf4GILjQdDf4Nmive1yqHfzjL4mJkCHBKnW9T1wIJo33Skj
5x4xWvmC3G7AjRMGMxUmZlTYmOmMsgXTKBxW4P6jd+MW1HV2Kuxb99IpgKeMZjpmW0vjL14T2Fuf
cLximi2t0rxXXQkAIwLO/9x3sHTA/Yz+14UYR1Yqa9Iv2tGmWNc0TTrSSUDMxxahtj7TskSPUcBy
KlY4MkHUopisnpohHecVurec4iGK4Gkde6Qv0rmZQSMDaGYp4viPQrhAunejLQb5BhHHJOh6RWay
IVAKSTaBdHSL4MKh+dIi9PFoJNlZz9kGKFxbCRhCdj9yeinj6ebXR0TrfcWAgxRSUQ6HCpCg63jv
zogCIdVgzpAdUDNO+cnm5YDt1QWYb8uQhtQujjrD309VYC+986GOQQ7M0/UM4Ju9PEqoFAQekwle
yGx29t6Y28BaVdWV1yhszeLW7lt8ghEnthl9oZHIY9gn8iMJDEW/JW83Dm44amMky6ciJtqvVOoj
BqrIvSfH3To6XaHcjaer8NGWyfiYzMBXr6YMLO8+SRkXe3yWhr+ikETnLm8IOPn463v08y0CjKqI
S3d9yirksv54wI3qqApCGqNoO03zga5tcAgwqAJ1wuvxkNnQzn59wfcFI+qEEs4SxX5PKGkt3Y7v
qwPQOlxBW7pYsLrZ60zs0IZDB/vkcsYi/7evhYBU0CGxXS5ov6+GK6vvCEzEqNEIe1vXhbfLyNvC
hZ4W219f6udDu+N73lIEdUzKrfJdDccvgOc42P4Ag1VPfpxOFxO6wN/cu58vonDlf+0TLV0fd/nv
31VWkhrMtupHNiaRTr7kiYyum7wajn/3q/CySJeGFO+Mct/Xb3Kv4WjDIQeyRNYfzBjNn4kMb//r
q5g/D4Tl8ympABmVjnDfDQQHDKPvtA3hdzykcgttVIxsEU3s3Qr3r7HGH1KwKcsS2+1XaqSZfJdw
lpu3nNmBdsppsuU5S1ON+B7PsIsnKkzddeDmo7/59S/7VzeeopZHEZCemmm9u/GWXxk2p2luvNvd
WpVpHLGEuL9pp/zlRaRr2hRSKaW/LwOavd/LrpooZyJ+rdnYVsRaT1XlTb+h1v505y0K0gxTumx0
3HB+/ziM0sLtEcyFABBU1+2MIQLxHcMew7U34Kz89a37+WJ0N5de29KDEPJ9RyqCQlWwb0FchQ12
O2eL0k57j40sxW8e0vKKfd+DkExgNiI5BKnSElS8f/xa0m6IsgAPhocs1Ct7Kocjy1lyFUdleBEo
RLmd9n+HQ/7poS2zphSKMvvSw3He3UukFFq2Ht2DOK8CDHd5CayD4fz1Jv6tzvp/r21+Vb0Vd13z
9tZdPFf/H/TOXUYFQe7fjamlk/9np3wRAPzrnxfP2fP0/I8z3cTZ//3f/6dNlz/tm+n58/M//tc/
Ds8vZf4c/+PYZs/F5/b7Jvt/fva3Rrtpqz+o5jssOo4PFs6iwfyt0Y5E6A+Psx3vg+till96cf8R
FWX9oZaCOekCNNmXcux/ttlt6w9Lob6lWSh9B0rx34qKWjpk/zV6XZ+Ohml7rMN0pGnivq9nT37a
ZGi9mwcV1HunFmc5wYNVqzal0GyTFcI2IHHl9JsukWkuK/z7C/s+m2iPs4jlvZ8NyK2SGHas7qGK
pm3jRuzH7IfYT7dGBhNKmPnWGChGT3N/QQwc2X89RLOyHcBUWF9blvuhSDet3Z7sUWEMzT8l87SN
4uqApPc2acSWfNhNKKrjUFfXQ/myEEgnLKpsmm7Q4d2X1UvkIZwC4mCXMwuBuk+m/sJX9ZKATTLU
WB5VoTYdhDwrUR/djt2CY/v3ohN4tWp8veylkdRVe0K3L33wCJMdP1uho499491j7NmGTfWRjsiD
bbtHiwRLGuOf4f6gFg5vVDPe9op6VwEAGF+Mh5zOvY9Rgiwf2XbNsR/4VVpjOKaNdwUAOCDZjpKl
TXaewVFpxEFtpO1OUxIb8Q4n0t506A62GLfPCxG8TlXfHIuBBC0j+YzUNNkRdLSk/rFVAB1aWeQ3
Th0JShE5lQKsiMShKZX1IOwSXBZZqK7FLr4DCaRRvlMVTKEtpBvXIjYGG+jGzdpTVakNkaznRAFt
gUOtbWBQS8Tud6/e9bdx8T103v9xPv86TlmahGKqQxRK0+/HWbZua2yTHCgfBMVqvDlkexG3UU/b
OnZuiOChBK2GK5nE970Kz9hCbG00tQiSL4GNbvAl3VWdu6shU8DIbJ/CbHwk1HHD6YVYdOcgg26D
LngLmWjjxPbBzeUNx8x9HPjHCbM2aSbZZaHq6zIYH3NoqQgV9yJR5xY5rmaADW7AmhOOZzVVEGPA
W708nZlRXJawA3s/W4+mvoVPwDPzLNBmHnLdqAfNBhkyUhs7yj4taTpp5pzX7dCveyP/NMBmppOe
r0xXb/RUfcwcHJo9umnpHLQV3vgqv86le55k41VojVdVXd/5ED1hF5zVqf0AOuRg+fKhx75sdtka
Uti1y2syRmjtZbNzicLow1fbRfia59dQQ+BcFesMemVtMkLMbmdlObkv+sQAPSec9zcdfPpaP88D
ku0Nkx9dO0u9h633ALyoO6n2ATjqfaX8+4RoDS/zdpNuIJTT1EHffhXjxqo6IpSGCndkeRv0+9Im
5skZr3Cj7ps6OY+9JfWEBFXKsrKSFxWu36GorlVgAGfBipa55+SQHrVFsmoGBtkwx7OGjrwDzYe9
3kWOMX9acuwIO8F28CFgJmzBO0eWvS943xI8VHGKnVGVJLk2p2Ckw9gkVIOy86FX8D+I56qL4bHx
EkyMFr/RCMsy36qWejhbHlo1eytkshoJnxAS812/rjuCycbl1pNG0xeHydEXFVkZY/X/qDuTJbeR
dEu/Su16hTR3zNhyZpAxD1JoA4tQSJgBh2NwAM9136BfrD9mVndJqiGt7u0267spy6yUgkEScPzD
Od/xuYeLbcAp1LBl61V3nTjjLXDCTY4BtQqIwSO/zmKaDV70GkE1vBQYzr2s1peum1tigyb/Jm1f
XH+8Jdv40BQfxGSsFtougCArEX7V5Ko5tnXFl3A1gALsvOYuT6Fb9bBJlMPJH//ZavOX7viPO1l6
zkW7ISMKwcud/mM3Efik/WWqe+azvh56jpQEjtsFWeDWh7adbxk0HUizJSUpvlMkKFu52ve4ikhu
3RRcHKpuXl2My5GLyT8tm4Na/N3i6J123QPBvevOFDdhNWzg2X1i3nCkV38m4/7r5S6xuW8Tjn0N
sT+eo6PfELsT/VnyyKXm++XhRi3IQz28FIUU8D+/R5chSeAzWHlO86BdO7ymsVGzMtsgMS7/k7Px
l5bmj0+UrTpygQDFRfBr3MhoacdShkcp1I4rj1IwWAUbBsnQAU596z0TdH2aR++sNYw/stLEAH5T
juTwBPGfNaT+r/ez43EXE9CBHswTrnPRB/749TpekQSOGc2zQdG75O0R/zNpSTzJ2to/j6G/Zt5/
Ahu114F7GJU6mJ79g+ftKu4ngaPYb/ybvHduemIFOK+v0gEAW9p+hvZxl9fJqeVEtaF5NNFwbY/N
HbKDu8zTn4BIAYv3UN/az5U1Pvg9b7Oeh0/VAEmerDDQ8Gfd+ju4ch/sJ/cM8eBDDdcCYqxTZN86
ntqI+cEN8SKUQFVYPxazZnVHVtNqDtAyh/H8gpoQBlysiDJy7l3+ALm8nPM2JDXhn7F4nVRZ/XvK
QaYklIBIDoSDfYPAj1/TRmC+uBm4VfPsYzjWPMUdIJ//r6r9f9oT/H+okuWc+aHU+Lsqf/0//6P/
9peP/3Ecm0x/+7GM//0v/lHCW/ZvLpBdUoR8inGHb4Of+UcNb4W/+YIS/6KIJUzCoa/4P0W8FL8F
Lr2n4BAIGKAI/tZftbIuNfylceSvyoiEIuffksqiVf3pwPGoiGCRoRgSDAp8nv6/lEd56UDFg9A7
VHHSP01xAod7PSyNPzyxLxfMUmflW5ohYF5n2JCqwn7ADGTP+kiZPNZUP8qxkvADazwY6l2qlNd8
LAPYsQ5neQXDItagG6K0VdYZa7F+bHsdUGzHUX032mP4nsARfBd1nH5izkg8KrbVMDoOGUR4KDgG
7gcPTWIblVym71EfxviTypapd8eMQ23cApvZGd4D4WoMBQfUA5weIA7l4GGlrCZAUKYp7rG06aNK
QufbkoiRil9L19nwocjiFrtA7jw1EjnTZ1uyyb1JmgimtOdWX7yUIVa8ghFQ6XXam/l7Wkv7niDn
gXMqHNIv5KDVxJ8KuNsh2zwGIlHP7xsXBSIOSnbfG89myT2Mo34I8GfqMm+5nwl6vkzbkwtRqoci
92IPWabOmXJy7OAsbpwUpklAdoVvX3YRbpmYT0OWuwWpjpT6W9E77kvJA6PcNIySQGOpBlylYdEK
5L+C8XnEb2H1105otcSaw8wNPoNdl+BCWshma/TwVJBeMyC9ZVCHf42ebx62jlMzH8ZMVOD7xCg/
s5plKbme8fDXm5Gl4gc5N0O2G5xSnVl8IQpheZXcRH6HpsApHej/lnT6JzQxFby3hWSnterJlrsB
gjQ/UT6SMB6TQOh+DahqIKKlSCVXUSmTSxGean/tVfaCuExjhFsFdgs2iSjcC8UaG9jMSguNCLts
yQ8WfUo23pIbDtNCVDHW1IV2rxUDbhHysaS/zeVQv+qQjhU2tcL0TASAwhrOTO+lrmNcZ1LG8dEk
0WKtEitIMCeYAe5Ia/OdweDu3WJvSy4K8MNkwcAUtsIPbExcdCXe5GCdkboyb7SL55D6HP7syXWL
Otm52NnuYPUsb2oypDvOIqYJAr3UEW6QZT5llQLfH1r29CC1CN46hRUDH0/CBnYs7DjZmUFQeSFO
KliCJmP8BizkMqAiBPwla3sQpiE7PHrbhJ/RqrH7nEMMuWf3Cl8sarriW97aZbtpKpO9J1PmPs4m
RG1gRj2RaNKxS9RdxOo95BG97zDELgc+HcWiUte8M1SAz1aaVy/8yeBOiUyn2wCN7AVq6pyrKAf2
kksntdd2XtvQ39ryQnRy3YSFOLjL19zBNrJapFYIfExJcqNJlf1dtnbzUDvc3GvdgWyCE7C0kFQK
03+CYH1BPXe9lxOjUZR8H3NboijQqJawCcIeWgJxi4WGhcQMl4EAYZAHGOHyxOw0EZri2OH/J4zR
0uQa6SB+q5Ypt4D5D9DZW1DEJ1tWJWz2qUPNhDXE8F0IvOdrO8nnKz+oZ7Icuv7dmQJgEo4c3JvF
7Ucy10Lwa2tRsIUjgkFUz2BylIsjCNzAMUl0fy4sS7yXUT06q2kIAhKNRFPd86LgIkpNogp4MBnc
2mLKPtlxCKsvkX176lTgvzczUZkXfWpwyQ9M55duiFKyO2P12ML1aFfNHNTPySj6B3K1nNOEj5OF
sV3IXRNkPag9xu2fs8rgkK2TGeALzre2g4bQea8lFLAcjJgVk+PDtvN+KPBY8o4rQnWcNmwR1rSi
vUY1jS6tFqV10zpB0eCwrIbHCtiK2QAf1o9DzbgXnG9fnXjfjd5kVrqEa14K+pqOpAUbOG91de0F
VfE64I58aS1yB9dVh2UZm6UPgX9M8GNucZBmZ0WiYUF0JWfROvHRsbB8woi/orBJ3i1kLdAZuzQg
MSa29NdCV0iyA3adEL90Xn6bqtSbIM/F8U0lWs7SJZvHdTYM5g6bvM+irOG3xmLb5AvSqzT9agdT
PrJtH8lETNVldO8joMJXkQy+zQRLBcHWqeNwD7tS98g2cxQbwGqK77byh1cnt8hljL2OYJYkEUBW
G3pU9GpMIVZ9msAJtdRoX3eV09Kthw2c75xS4LkvYueBKyXOCC9OnY8oJkhma4s6/ZwkpfNUTYJk
2thtuheyxYtjQZ4PmVTY7cnjwl31XpnWhrCGpunV4DoL9hK4bb4aPHz68IP94QV5MRlB+ULHtOrn
IHX5qovwa98BEhuignFvGGUyPlWWC72b50GVbHOlI/fyzx7i7zBQCRxbPXIFdSACsdQC3c+tzL7z
Qh9ncoxChi+k9eJbdOoVlJeLhhYdfcXIo0BUdEAH4UQbGCDgAYZKJIbQhxr+u6d4DsJ/G+g4OT9x
HIfhnG3i0DEneNpoJ8MlRMkHR4PfpyNCY1n17N6CVUdvaTaIZv3PQUffWQ6xx7Id5NKqlmWcHxS6
vGXlwOIHYSN70+JzNyR1Fv5lFBfWZS/3Pbs34nxRqjAUi5TzLPPW+oa9O38yPrU8IQkl76y3p4qU
a9eW3PhuXBvIjU7tnGSZIK4FcWOne9BL1lNVMbKDjlnhNq1rcl83hrkkx5wl4i8oC2EkAbj23uJi
Qfhd9fyATTMX9nuiUEyDJTUli3eshPex28rvZMXm2Puz4JtW9dRvmBgV31O49NAvmgA+MJlX00nJ
QX8PlDN8DXGDFisDtvNunOibeS5JwKjLQkwHH3s/dpu065Zz0tnF19BdLCAHrKBgfdrcbXGOnGUX
JSS5rx1f5jc9hi3GdXhAKrhHYcmAx3LMdrDRB0HmdGFKhTJVb11n4P7QOUZfjTcU5568yReeekF+
4sqPzSpBa3GdwqdQeyhqUXWKhtAd8KbU072BdvIRSd09Mb8kNz2rS//WsRW1UlPrrl4nuiPgJPA6
95vC8umvtJNOt9JVHVG9nHshF7UieNXPsX6vUjmbeTX4uXjsh9AjNC2VKto3Vt+fMiFo1by51Lel
JrZhlXENQcQrEnmT19ydKltY7ZJbw8S48uViMy6GDLaaU9OiuVmC/hW0cHjSTT4+o4tELGYF2NDr
ajED0gCUPsgmAnWHSIcYEA48Mrv4d3PqBnt4tTgjW85LcpBsaoqAKqu++PbhIDVrmfG43CdM1z9V
BgzOaogG6wxWBUiLSxDYG2TbXFzpWqojdk/nLei1fkhAwEKJ6V1UP53owscW63RGBoONo7lxrZTM
MKPnhaBq5e4MUGjvxHdtnqV2o+/RXGvE4Znvii0yk2LYu+4wQrOIg/GLR65buVrIWeAhEPf2VSBD
85qQGG1dtHX1U8s58+jhis82YQ0nk+RdFJRQBAlGswQ21zogBsW3/KPo7fKbo5L8aSiQwhwKh0y0
iVXHp7i1o5PfjUqv+1JaCo1yxyxbJL4RaHYWc5UMLgJyIgUqkOZ5QCWJFPxbrnxqA0XGCLiIUHvx
KrhIdYndy/Q+9YvZYkTRpckuMhITCRLM4aFKUpweNSoBAqMIrt2MS9yJTZqPCAYiokgAm/txXO26
qtU7J217pEZdozyyEO3iTtuDDaDV1GOwQgRGuY+UboLJNibI+yrEf8P63++k/7ttxDAM/as++fEt
q/u/nIevvxhKL3/rr02yL34LWUVCOcJYgvnmMur9a5Psy99EgEGQm4A+WbLz+luT7P4mmQrTJHOx
YiCUzMr+2iRL5zd2aRdnF0oaulte63dP79+CPDHi/tNgT1rqH4dy/GL4G1xJ18lOGO/mr54hPXs9
ZO+u3GSzswN/C0AWJDIp0k16FbWT95W5ZPto0qg/l1KjdsNkWO6LuTnBlKu/EfVMRkOAI/++XlqI
OMTZLCQ0J/CGjKnPC701iaWAH2GVxrQy9qTPThW5d4VlR28oNbK7ZI6XByvLIAOHXtpeg+mrVm3Y
U9h0jt8smCFmDAHWOJPy4LXjC1b6+6wAtLcWZUz+Avm//5cv1Z881LfjN90P+ttf2PJ2f9kN9cfb
JZPmv8HC176ocP65WfoZGdS3j7+csjr5aKofx0C//8W/bnKxN+PKYWvJ3AYFw2UQ+7cpkIt24rJH
5Sq3w+hvF/jltuBiC3BZsebwPJfZzf+eAkX8J6ZAwPQYDl32v79cz//q+rZ/nrxieAptF3lTcPFe
i5Cx08+T16WKGzfM6NN3+ASu1epmfTjdnzbfo83B/ImUAxDHzzcTL4Yg6DLhZST2+5v75cWKPl3k
INN1BKjxkjbT6CDcMevpqJSUFVn7uSijE1TsrkGwncoXWbXZLrQUzFYRB9kNeKzwewyG5vvU1c2V
lfmQXcs52E1VkD2FiYEy3TWlflwWyr6gZouLo9A/YTJwP9em1fsmUhgdvV7FxF96s/jCqZ59oQAK
srVRlv/J6UuSW0KXaO2VPU0t0teyuHSNWQiawTeW+2iKfIhuiXVnqFykMAuv2LKo8Rgl1BG7qoDg
ijXGqjdNb4+gM8t5GXZ+XEXfVBP71McJzLstajl40dEs5ERxhMECnjWqrbWWuGu29dhegmXbavKO
VuASy2tHKa1onMlpOrpxFdCdj11VXInAKvngiOvcmMqZqE+osp5jF2vexi/b5NDjVucloql6TZul
vDVgOij3my7wdnVYQry1Q/LkFHMICJcgAa8rL4zzNbgosGYlJMRgX1EJb2MsCqg5ib46500bUMb4
EtDFFKPI3Xkjis01OMn5g5AcntGlAnO4V2MTwKE2sezRWovekMIdUAdl1lw+Nibyb20b6+J2qhtY
JzO9KUGTqKZ2NunbaKnI0XkdHXY/VzqCrbKGFIIRtZudd9lXfnjPGGbWuz7N+YU9QNVbdxE2UXUE
EMEgKlJ1GzA1Gp5AfkAkrrAmtdsoqKLu2DOUehdymBHpXmAwEK4SZ13rnM2HZnP5mrrQicjETMxe
LESGHhxG7fT7GuFxjsj+fjTKwTbR+NkT0BVMK4Ft1V+N8szHmPot/gEjrt2gzA4t9NzTYNFvs/Ad
6WTZzIcEigh/OUalsp6KqKseognXxcbM4Okh0rUnd2DrAEwosB/ZDugd9ROSsn5uPFb8JileGqnb
O03D7IN8Mt0hzMcQMneC9wg8EdMir8qmr01rdSHsv27Z0wmLC7Ibdf4mn5AtbAeWTbihKhmvQ2uu
GZTkBVFblvPCEBW6CCSj5pum13XXCmsDxKymAriiTfAG0xGgLW7Q5hKCpPYaPUu7lTTqty1g5JmZ
jiBgDqgVdgT0tFh2CMJE2U+OdP4WWtKmK8BXvufq7qG/wcgzO/InJhBEeAevQ3LizaoEtou8XSTK
Y/EGNd6aCp53NTfruz9LwgOLapTqj2rsnz74L8u2H5ZxPPA5W6k7GLgzaf+7DXMli164vc8sVqNq
EQdfJ4cfnhX/QJ3wD1+BrZfj2p7rOtHlv/+w0uy6otVDwSu0eqWX4CCS/L/4Cr8sTSM1GKdSvAKx
LnRDh6Dv/jOvwLYCk7MdIsO8bBh+eA9yAZQHLkyuhmBjee6hzfWfvIJ9eQD97YuAJuJR4RHtLkMe
g+hxf3lAQUNMWyenrYSsi/AgHZR4XLoq/JQlriVPQreq5p3hkrOLsL6uXdjjtgrKa6bWTBtC0Kr+
rp2G6tPUSpfYuQQUxGctR1Ed2qnWch97mZjOwhI5CfIlDow/uZR+3uvyDrh6WFpD7pCsONle//wh
tU0xtX4bSDiP8iz6jzAqkHcLXAZ/hmm4fKE/fVa8EtwJ+B0unAb+4edXQvfZpUzt8KHN6ikOdX4a
g+W+RrP8RwH4T++Of/xCDvQEOHUOX/zPL7TgR60YekNGJB2xysiqMs1LFpnP//oW+ftPjq2Uh09P
0iLYf3cTwmVowlkyPBOsOZwRT2dZh69T7R8sU/zJa/28DLt8S+zTJP0H/xNRdV0KpR8u5Swoehfs
ESbwcDrWpJqiCJnUsra7Uxrs/vX7kpev/OcvimaHBobdHyAZ8etitvDrzg3R0xBV4RDQ+AKQkedD
xAyvDd+C8UEnV2GFXrj+0xLM/fnY+f19spNk+eei3RMshX9+n8ZVOlE1FNjW9oanQI45U3cdlQGe
qSG5rQ1G+HUzl8GHXVrlFez65YHVPG4XgsHdjasv8iAe8tlt3rjEkIL3rUEWNnFKPecN1mdlqnI/
ekrg8uNxCOp3UESc2VwtHsP7p3jO5Gu8dNGXmJhGepiQ8Deck4gt2JGVA1LfakjqbeZgetoAY0RN
lkfCOedq6Y+wS/nTrW/G91KZ2t8Fic1+W4UkSuqWbU/pdeGDN1Sme0j6ALlPQsrpdFWJWDinRBnx
3pN8c1cWcbcwloxBDxqg6FdCBR3rK+J6Hpwh+cbzgTXeBMclYpoSsS9K5l4tm9C35aPp/Mw+DaGy
/asIfMxjy86pOU4KxsusrO4jm5P+zqtTOKx2Wh+qIEFa1leADNN8TskQZzqs9+PgO9eOC3aR52+k
cO8FIbbQcGwsRGboP8VugmX+nmdWyXDyEk6+6fHpItlayJZRsd1W15Wex7c4HJoTikdSotpW3EdO
F95JZMsbWGP+OVzidG2NlFLrBFkD6h2c37d21IzVbhx7MTwmE1Hkq7xtO5sQuY7YRDy9DK4ShjWM
DWUMI2Wddz0zow7kjLeqiiCYNywrzaOqAxLNuiwsXqOFbFvOuwMhBayDQ+3cUxRGj6bmDN8TJror
CeVbi4EIspwe58XyZXy2NI7iNTSl5KzIHzRXfJn2DiPgtJnCGO5uk8wVOUkJoVSuyusnw11DpG/h
T7va5vg4M9cmCcO208A794kp90voWy8KZSL5wwNZa+TykbzUzL4m4GcWAXHqYLtxfPsKg2bWaDRF
I3JOEtKKFWDN7Ggr/HoPENyF2k1ofoZTxUd5G6VhezRxxMOjrpk9PhVcO87e8OOAOgC4L6hVyhYF
7hNTOhyOdnJJX0YROpEDSYhs13AtrzIYvLtkbvDbUR2aXYc6tLxqzZjm6GlHw06nydCn35oi6fKv
AFt9uY2nuLfQekWlefTxC711jRU1J5b4wbGsF4StU9SQQTdXkfeEa0RnZ+bWHZOrjBE1VAWdf2mX
Plfk+g1dFG9Gnup7l05sWvd5XzK9lzqwjvgXkWI21JafsFJpd5fZndlAEyWm1p2jx9Stip03Yyda
IaLv3wgpRV9qDeYAoVrfTSLyKZ1d9d2Wxj3korJ3eBbDQ6718Ba2rH68JOu4uaYyHDcSbigLpKwd
DOC5eDx0c2g9w47DCFkbLKOrPBnSjwaG6wPx5JmFUrJePmnHIac4YCT+FqWw4/CAihpT3+hddbbC
aD5x6u7GLu4/+04avs1zi/8ZM7ezvzgJ7sAM8HtYXrasbN1WV5mvpfUWdKkj9/idre2QWAgaazcm
LUmxpkao6grssmz0BwIglxLA7zJ/atDPvVWoEc8AFpaveeazNTJVFTVbunvEFS4xt2Y/WXZOxLaK
s+c5A5y9qjpL772KfdYGjpmLaboU1XfTt+EGjqQhI529mr8XkSohrA71ZN+mQdaR1OWobN4Unu6X
s+dmwl61VoKPrfImcplwfi4wK2NG7XSXpr3WEPaGF/SgOI030ATcNtv0mXI3omaVuxo4ondxngpc
nZM9PfF71xvXDs2byKdRvYK/jtCHuBwdNT5Tf9eP+WydMDnX7iG1KMZWbOPGPXgkQzqAke0+CPLm
w2+IPlkFua2vGK9aGBbBj5MtEmUAsUVnPaQiqMhPjUgcXuLKewbA621nQIZXkZIpe5IhSTYMuWaI
mg4zXNllgmiQZRqeWg1Ef51lKLt6K0/3AxK3dzNIxLFDpFJ7h4hOOcg609B5LkM0LfDf1IlVMwnl
TY8K7djGkr1b0cwLAXLZMivzSN+XE0srsgwpXL/Y7l3Qu131uY9blkluhkDjnpFjtRXVIK4G+j/5
BVqxxLaYea17Z6gfz0AYxnu6r8U9QPywyWqF5AGEwU5upFv7DyzBMLUvvprtNUHexEuwlbB42KEx
9pM3TPuevglczEQrhgYTgMdhkclhMu1sv/RFo2iyfDOdAqAHh6ZTUXI9j6TfXlpwfZxtq3ms1Bgp
7pye3CRU5d64CUWD1z4xdoS1ea6IuZ2qkszeIGJzKPuESM4hZu3SkesTYcll/V7uyOZGq87IaClO
WGJKKG3MLh7GiLvlMBYYAw48G/TBY9xSIYZsun3GvuVTlaCqh9YOLWwXy7E/LFh0PyWEhJDConVw
mdnXu84KSRLjtB2PbemToej6Huj9wk7lPhF6uGPNMJJQAzETyMQ4J3JXdBPsrGaOnAe3X2o+2cns
Vcfdl/SZBnk8Y/h3ik7QEsTO1s9t8qyHkAzSmapiD8hyRuiRT5Qj5DwzO4U4wQkWALYlVRFzKrZ+
XI5ajFKei8g3PRloTYxtsnGJ7i6GUTyyZ7bqfRddKNWd0BFWV2cGcEmTUu+MWtxneCwPHNM4SlMx
Du2hhQ2Wfy5YEJmbCi7hOuhqEqOxaIVnKOOCEZEuNUmGNl3UzvZzBgSkofNbL0LPPEyZfjOSyS10
p/l0NYItWzcLpRXpAmX1xZrKkvtuDM0lT9EUJYm6GXscvLfu1mlhRL6TEC23lVkEMBBHiYMLT7Q4
V7gQvEMWOiQSSY0WmMozidjIwFOZGddIj3TDOH6jiweCI12TvxhST3iM6TIKb9iW5RXh3WFEpBRW
Q4VCtU6OeSz4EWyOsfxHghlESPjJfpTCLjhrdSHhw9SZd0yWoaivuqIgiqE1/cXMTx7eJddxGDfM
9QpULVDWNpWFiAbt2kIFpeYnmP/d+CiADsgsy6/CpCV0i7nMxiTOoSWE9iZ1l2Ifm4jVUF+261gC
8mFpxr6QNBmXb3iaDuiOnG0ZenrZNGB+z4UsRfe9BQ22Ai/NDA1zwL4rLeuiqy5yaHBxV433I6v3
YhuzPYoOA7FzN2lUi9eKJNiCg2RQW2sZ51OFggdjdB8BK2eGC+EalbpbfmZNhlulbSobgHUzy7MN
nIiqN3PHs5j7xr4mWwgVzDRE5XvOw5XCwIqSY13Atl81hfFP02j8uzxeYOvOQRO+oV5IkpcIsfvG
Zl/OEnjwg9cYYNEudRTOwwbDvtda4tWa3JCAUGJz7yfHRkZVVQRr25UMGToQigQm01QWjvo0tHeE
nTnrdE6X6ajIzh52QJyn+or1MeoDm5hy0Eu19UobxRYfMfVsPQZ1ikK8XtACrPjs57c+j4v5w8bD
375L3UjEYkGFGFuUma4ePXQsh7GHfbQeNOb1I/v2YNMUoaywUahoazvE56y6cYJLhNThaYAPcBlM
ivlqZkB4tCTRLqvQja3wzBMDhUUaJYS2u237vXYLKmimmhCeiuNcFKcB7lY91467rSOf5GsCpq1j
MbfFLmjS5JBHeXyLeb58UoDKKeU7JkOrLBq5AcTk9NXt4vXMpyWucizmHMjLxlmSmHYDFdK9sfPW
WRnYDDch0p0tXYZ3M4iZHsqthu/sf8pnbrlwH6giPHWRsndW2FnfZcKdteZono8G2ZG58ohtF6dl
AiK95fxPvvquGki7XZT1jB3fAQ4FasReN7ms5aVGvUQcZvO0mWGwjy8qciVdWARKoJj6cqs9C0cU
bZbe6L4ozl0JOmbLJoA0qb5t7H1M0vNyhCs4J8fSSl2Ms10l9pWpkawAkTH5EepEYB/1JcvmHJbo
clYeF+3nTF8s+0M5KbPtEUKCMBgWcyJhypmPHIspEqMBLSfx7MBgZG7mrzwNyI0uFjRECHCEfZW0
l74rAyslu7pPd345Boc86c26EcrvDipPCCEIUR0wHPPt/G7Oy/a9Dbrx2mFpsif8LdrEiLmnld0W
cXMerMx8FuNFoRXUkxlsaIl+z7GZ9FOwNUuZt+eGCXpwxT4vr556dFyU/nyfwbZ1VPHZoSku4JZX
48M0ls69NcXdl7CTYtqmxBWdklT0p9Er3bepsomYS9xK1NeLMaLgNu6JbgUGAXEeMRgmbmewZlJQ
k9lsW1dMN0XQ14fOHbW59CYwDZLW91YZXquvqKaGW8vSdUdoR1G8u4nLMnAEC+khUtktM+6pa48Q
6FdssjrY2L2+RMtmsJOWucs/5b20R5JO0gr5LPP5ctWOwLlXPc+ffhV3dgS5WUNCa3zC0p0uUGcH
1oB/zCPq+B73xmMVQeqay4J/BYayw6/S7+YpLx8UYKytEG2wHZyQWChTi3AfjWnyJWe69oQBeOTm
IvEXS0qZ3Te6Ey9a0rLWiyhuPWZRGKChZ68YGsSvtlYBAzrZnkI706QoN7zspJKWtKfUjJ+QnWXf
y6Y01ORTNO3JQphvkKbSl/e+ZkwseSZuaj/rb+eGGLLC82X33LjeTDB9mm0WGcKl55bziOV0XX8N
+Omr39nWdcFcHXJnIup7StLmdRglscMZbx6cZ0cBRHwEPtx6ThSYjt6j02QVZB/xLcDuHKfuXGRF
eeaKlhtiY/Idv3p7T/aLfCKW4jGuKRM8phuAgDMRcW2UsiNgrV2+c9DIK8KNIncX+6k5ztTv5Cgs
df2p0yS740jKsVWlTqE2lSbIiU7WQdoTFFu4OpdkzUDCm1OdgZat6UViKOqvYVtZB1JMmFGhYBzI
OkSeifbUiZdpG8C6UxR2DfgszoMXyyLt26aT/Oynvdsc7c4CGlUgR7nKkHpuojLWEXASv7i3cB+9
WjqpHvwWZpVnJdOpZFFzNjDSuehkIG8aBEKHcXaKBx33wVa0Ie4JAOa3YIyig19EI+FbNO8rdFpD
tfF7cmYG/GibPrA7/5BD72GsI1tv2KWpAMmhBFwLhweKtYKRxbUEsDl+bv0p3C/Stja+jiU7v5n6
u7URGWXdckhYEhz1FA2kWgD629Rm7K7A0k9PEWuc+xTuQbUy3hT72wy3M/5Pz1o2qMsdQk+Mv1/G
Do4HYWqIVVuUdofGvgjYG7ddt/HQQTsapNlJY/HgIVMOvR7/91hsqpRMQFcL0g/NDHsCc2nO+61L
Od1bdkhQD8kZZ2Q1/SZULA3jdM72cNcJbZWzApxkX/5SF1XVSzmjMyG9DsLESnplsnPUHG0MH0S4
RroPk0hGulsjUfS+keFE0mKt6i+D15EDFOYPcSed8VoREbC5FM/P4VwEj9XQVIQBo38pvi5khXxC
vuOOO2sJRXnHx8HtM6lxDlZyIjQbyRQSWLSXJJHAb2fhd5kNUgdModi7dhPMhyzvBZFLBCq8NZkr
OYyZi260Q2MBXRRUz4r6lZTnuRAI/mQb5MRQx8WuTUceR307fh1jsvci179zoZ21607RSa0kib7n
gciQx8AS9pp8Uveuq73wmz8zmZor8GBr2MbLZ1gV7ue4m80DQzB6ySj36lPI3UUEa9gNIWF6BS10
Otgs4hDoEiGRLdljHC35DiVksI0kGoqdYhudQ/HgIthq9knOKgxSXD8QA4OzB9+WkDBHJ/c+6DN3
hUbcofrlylvRiE3jY4ziWr2QLJMEebUXUqEvbljtY42lUevOoiS7L6qsj55U4oXY0Fl8iwHyyy0q
W7muwceBMdLLyeiAuKgeKEd6MOjd3gK3cvdk0robcuCy+TD3kpc2nYMi1xKjvrctJW8ngmigBYph
W0SYhHBmGOoh2ZNn3WRwa9rWJf1AIJv0ULV1uJSHtyDU4/US2jPclyg7L7O7cMqSvaSvvH16X3D5
Hea4L4kuA8M27APtEZSZ1UFwJfqKlBsX6Pg1M/mZ8rChaZrsJD0CEIa8o73Wf6E3NFcmrBEHFmYa
Dwlc+w9FUdmvkPtUm1FxaaCgwhIeMp3aLLEEs4laa3zpqYPfS3wmDg93Wkdikp203KRhE1FuC3qy
6zpsiBYgTJPotlRNA+ZFu26vUxP+L9LOazluLFnXL3QQAW9uAZRjFT1FSrpBUA7eezz9+aDZM0Oi
aheiz+nQSN0hjRILWCZX5m/YfUnZVMWJpjH7YqVSILkh1ff7Ieis3K5ahY0DtHWO06hVdsadoiT5
1kRoqHaQ+o9LoAZa/0Nu+zDcJbXRHuQgqa2dR67/HreRvguKLn4XlNllxehl6cZDTlREjWUY+11Y
Wvcsy8c4oHIAydOyNWim3sGqWlXbWnWYZHZGnmxtDfKh2wK7NB8jncKCK+NXX4uwUwG81zTAEyv1
3iquPFjTtDhd2Tmf7FWnCGvQKYpq5UnJaRR7XaQe9JTn34q9kHpuFZmkTUon16MbBl4/q12pFAaV
Xq9uPX80f1HQ/J3L6aMXxLBM6sGU70ctzCUUz9Du3KBplzwrDZDMsJLDP0oSA470ao/E0xRSFa/0
nG6zPY5WehqjONJYCoE/2SVYb/oUej6++4WZ4tCSt8MrziJwvj0zjo6SknWUlNpEUg7yVIgtEpnC
7PDX11W6UdOZt96qsDc3iZ+i0xoJwRhvKoRqS6cRhc57GbDUbFA38qduS3MZGU0agt6t6Vtg+dCm
jOtdjFjZSQgbWbGt1B+tfQCiargLkCkZbb/ShpKOwhj+RCkgxYQcN5FTBCtdA7bsj8ZeGcdI2IFO
0d+BN0iospI56a7lJ+2uwJYofsR+3Xwp0MDsnJaZfWqNlucAFC3GB6sH3O9UGkUWH2GbGXqLfLGA
LFKXt5T+eWU2l9Syf8eFD4/vUinL944y3fSr4aKVPHTkvYeMPXDYZ4AF4EsUsvwo+bmOM3CcSS/C
nO2iDKdI9d7KFc9pmizbqIKQ3iMCVT+3WHlRNy9F6fcUKsF2yKRBQHpgNi+uBwVDY1EPolPCe98O
SoX9FPoNW3KT8FbtGm/aJYJfPaJT2u57YARcoyprum8wDn0grevvMqXucBWX0I8Za9HgT+mD9wtC
pFg5SPlBNKJX69d2lUXasIPY0KtHRcsEN9Br7zVTTNFNvQzaN2CZfOQmTBX+qZVZ2E7IJH7F0JyU
0ce4kdRA8tNXAADxuInLNgnwEkPgBYAE9VNA1H70GlaUA9ibdQGds8RzJ12tT37jsTEbMZB8OBd0
gPLhnWCxtwHqUz4L6DR9SdJCo7PGifVbTaPoIUFJ083YK5odUuM4tOg6QjIpfmXoMVMufG5GBGWc
JI8V+RRqrfUHwDg+aiJC7pMbeICedxj0jeHWAsuLFcNUoPPuN1ayH7IY3Es+GMEhw7gIZfesy3ex
H5ffUm3Ubr1WKA6i1fTPoiJGnK5JB3fgt1UUwmMq1NU2sn6Fhj2iwCm5NDqpHAwkoAm28bNOvB5L
4u9awjEaI2e0KkGae5FyjJHUfYu8oKg2YZtwNRMr5jM9ZesLVcH7LsCDDixs7kK/8ZBn9uuCr4hk
RdMMLReNIjqmyAbu61w3gKjUY3scMwohJ9FTLZhL1lji19T0TXFoowyqn8qnvlObEq2wrO0gUlhe
jLQtTlCCfwTbSYcwzabmpHoeBT6+eEj9jCtFco+ynWgXGY0hFzxL4PGQAeSkYaRrBZqkKvYiPcOn
cj50/cZk5ulWEVeOyer+TqMPm+Q6kys0Ka1J3YSVNMzurpP8gjxqdt8ByT5UMXVHXhW3t+1AbTTG
eRO7YTcrTa5nPfoY0Y0kdcZXKZbDo9Cn9Xhf5U2LQOmglDL2QdKNb0V96KZ9Xsp2TD/iRyyVWbit
8KTt32A2ArQu0a0Nd1WhcNhWoZFvOsHradVRtXks+m6CvRYN8WNGe46RmY2fPEiNZj6GodxkN0k0
5oKbZga8yLoQ77E1mkpbTCkbaXGZiptMnOB5TLIuk+hY+nCbFpPxpohzKdzHVl6Gk5LoJ+aStyWP
EtEGaNrsZmgk9QcZJ29I06Si2tPr+oKT8EQ/J1EayBNpbUw7OTVNGJs+TjsvJakYzrLw7XHnBZxG
vBYmEI0j7LhLUUfGSTcFtutE74RX5CvKfWRwpNppmIw/+HAS1omY6n6PGbYtp6EsPNMUTWiudADi
KNwZynPfmMJcdPRqhH2hWTlaVPXR3HvqDk1q+TH+xEVR7fxam14iLewSN+mH4UszKqFbjL5yGilX
P9JFj75nTVntAZWmFZZETfFXWxcE2KDJGxCD1ChTNI+rjYoMzHMmjbim9UWcTy6FCesZUpDa3CaN
0CdPTQ570UnNZOJuDNx/RONZL5JtAguOQiJijSLZiIF/HKCX5ND0RUOzJmV/dBQrqQ9BSw7xo6CJ
M6JAl0nBE2oPcc+UxQ0Vc2+Vkr5mVv2XrovgN3hDmH2pe+gZG7E2qaLTXRcEBAwpm2+nzhKCx8Zr
ClpfYVx/U3w/PRT4gO7VAKFENK6T6TVEhxm04xA/B1pBXUn1ek/g2+lg0qlziMi2gkyvEH/oCxFU
sS+Fd7EmBOIThuHMcHhDqXHUOLIPGIpK4Q1amzl30oC3P9txtu/gNps7Ke5LwFy1pT+GMvuw06My
8WD6Rv2scO1XbV3AIe7Ga/Ti0feloT31+L1ukzj3v+kkQrXdDR61xkjEMau26vG9jM0Cly6/Djto
HRwujsy5PRyFCQVjR1L9oXbzoQ0haSXKdEgQ+szfSqicdxg+itzG/Th5y0QQCLYo1c1Lo+nVy6gb
qFWqeiFQ7A8Rd53KKnAnC7oNiu9tDAB74g4BQh8CrkMinJ4o6CWPPLsguTgnNOrPGJWQY5dp1YOk
k5jIajm9FuUY3ObQpV0EKgtXmpLuRqdsIvI56RzotlYJo78bQXvPdMwEeUm7TFCHfooQWt8LhljJ
jxG6nb9UsbACF3Zkt40TAJ3fQnJAap8juAib1qOxr1kvhwrGxYmem/FdKlrzCApdo6xeibgQZqUX
73r8AlMugiE6vWokPnZo6+7kUC8xRgxH9QuYdHbYrmVDMpqyDfYtd2K6lmkt7eVW5ZIVZlZTbkDM
WhuN5sQfjizJnY1ETdfTouS9bqvqFlhh8IDhIIhCplWW2zr1P8h/AihIHCuaon0q5VJ+qEMovyHy
rXcYL8lfpaqRTvogaZuy4K+avZA8NBSQFdyEJS3ERO6LLSrLI7NEzSAU9UiibpROiMwbWj/DG5Wi
bEvmLE52OhbNEZqPf2tohfEqQuehzSC3d0XfWvvQR2saDSS55r4i+RTwaYxl5KQ0/n+xlrxNhxbq
Q1S1VKoSjwfydWXrp5J4r4Qt8MkiaUw3ZTt5a9He2YlMzQ14RnOwGy+Q0z8ezDu+RA/O8cY35Tpw
vYT9eE+SDvo16CPxkPRe+hxJdf9dyUIfIRS9r8nqfeSAH5DNLOo9OL4MM3FV3w8Wea6tJUiwJJoo
pE8j+AbamVEZ/RZlb/om1xqdEZFOW7WnXDl+KSfEofDcpcpopyrSbIdeaUHbYo+n/FZYhjtPVL3K
VZoILiKqsMmT72NSYQNkkZ56aphkUlTd7DpG4WIbIBXEtahJ8FoIFfNLOnk5Zq1da5SbOgoBuXUp
OidppEzZwbN8IXDT1iiELRkFxJyEHuE+S/wpeRnDabCRFOpPMnmdBTmXXW6bc6Qdwf210g691ewB
EX/tdvQkBanyTJotCWvRI2+ZP9zWq0mq76lzmv73biplFkqFWd4k0kXAxb7zb9uwBiitjFnTvepI
de0sf8RSxCsFbTi08qRSdTYppLHESy6RwiS5+MLRrqhrXbZRMt9PSdNt9BGJljiJH7zBiMOb2Me4
JkBd+kRpZThqmjF9odvu13ehKHkR9UPF39P/9F8KIWRd9ah9+BKkMgegng+ihDw92hr4PKD5Oras
i4kX1joC2bM7TAK6wuMQVD+rLu4xUM6bmUGlsWl5ZZA+1HljDfhExlGCvngG5ZKuRPbUEvVJHbP0
6LGN3XGF0e/bZqgecbPEMA8aKB2LLkWiyhO4r5gNukFTW1hzTp+oW6wpVexYZZSjYac3umMaovhE
44zCb8nfhVuDpnqHkcOmu2l0vb3vyw58Y1JWir+tNMy38U9UwNKEnh7LIC/a/EGJVPl2yIRAOYKt
y4eDomPC65iVmD9gVBvT3OlYKnT6Q+4aZXXvV6rG2uizXUR+c5SgXb57uHg/Vw1ASrudtP5Uwa+q
N0Xqe5aD9EwpbwsLkKctFUl3oHItv+pk3m/AzWFueRri8ikEyPc29yasJahHoiRWDPFG1WJs4LVh
VG/6OKyst2QQqxP6BMPsRDW2Cuo9aZk6VSMUCAW0EV0vMYnvo44XtCVNkExqSxnW1DlV9+yRLkQw
PoMkSKqvpD1VDdSsDPZaFcR/alE0hV1qKV3wwFXe7HYt+YwLmwcLYLFTLTyK1dxMN3MbF1Fr3YQN
1gHDeWIbiEEuiTnnx1iku2pqZHSsEe33KGxteOPiN6B9BbugxvknI7TlkfBzcvdcYieNcgQ904Rt
Oe0ij/5QTU8XgXJzowwNpiqw/NU/MYW+UxTK6gmmAAxJxH2LL5Ds1FcVTSE3NuTglynzKPtKHYqa
BkRuRtwWJSpTPPEQHEezHt6sKQ6RErZ0pO7YcXEH7zgM/TfLrMxf/jjJ8SHrc8pIoBOrbEMCP6AE
XeTS7WhVpDaQAsevTaZGP8IhU95Ls6sxWI4z83sAsqlxlLJAKUPFwOVXQPvCYoun/0IJtUfSSABT
zdYlVLSJkBS4j5oRGoQELgMitzEW0x7mhPVICRMYiIzY2XOXVmJxF3ti37MMI42ERe0LBK3UYLpB
dm34KXKu/lbyMhidWTBBoBwM45Hmnzl8lQsJuYNSkNDIqMLQ28/pmUG3kNLSlnq2Ptq9nEnRCSxa
hvhVakqiG8pW8xUxZe8YDUFcHfK68wy3ZaNGCaOjmQzJArNmmgkd1YO08S3RLdTSjx1ZRccINweP
2neMl/2rglL9jyAjwXcU/Do5TDham5vQg4h6oHc+PCKP3+a7/9MMU9ZmVccWHsZK7uIy0v0x21pp
UFOOwifsx8ydpLfRaRz8/l2OmpIarCh+uw5LPUf1GuYsP2xh4GiAIV5AQ/Ne6mqELBT45U9jKN+m
LFzLmA7Xo1wA2tKLFE0aoSa6fOoC0I3aiieMDQIeiYzAtfAUQhK38jt6uYX6cD3UBayrhYqOBcZe
w93MXAwIfFaR1KhG2VPAjU30XuLce7we4sI7wwMSbUFDYTwodn6G02pKgcLYLFGhFI+F8ZJNG4r4
10Oco6BNlDtFBXyZBuvrL4XrAzI5xrG3o1qt0pTu3RIX9TDeicBkp0BZgQebZ7BkU0Q6lNPcMkwJ
vePPg8lKRBq9MAdLUnh2RFmvD7HmNff68DM1b0JrFY58Bu7XeWUyCvGobMOunAlwH0HXeTHFFThb
5DOSyekoHorSTVbtQus2Cm99f9PR7tVXwNfnX2yGPYNhkzVTmmWdP8eUfZqaFtg4O++e5Hz24EWv
sN1c/2Z/4eKfEd4oNAHO4XPBg6Mn9znKYAg5QBJy6MLtnXqj7zp3cAVbsBHB3OQOSaZrOdQdndJF
PHAzOL0rObx0m1KJI7i0HzaGq7n/QzL+X4H75yuCx0LHWgL9beiYuH1+rMJM2rDSeSzJuh/a18Zc
sYdTIEgukO0E4M3KUIPhOi6/qJD4VKlNaDvlZh5353Yu0jAOtSB7sv87brhrDh1SB3yM+69Rg7V0
fNdzqKU6xcoKmtW7Pj/VDLaH02PoomL+i035cZ5JfZF4ZiqhcjMeQpoSvkvHM6od/bneSnfeXkiP
uo37iPMlsJ9/rb10+WwFL8LP6+7DCu7EqMu9iPBCYMNvkx9Nw8kO3+9zp7GhnJmYZhy8bbH/CZTF
zmxYmKP9B10dJ1qhoiwEdEH/s67ZqCCkAGDX2ek/P0lN2d0YKl1HT6V1Ssyfu/wt0nSnGoPQllVg
4oWAyPm7XL/W1FMoSR/CyLi9vjjOthnIKTB5OGPw4MSMcckaytGdDHBw4h6t3ecYs7XI2YyRjh6I
ID3IJYp+TbrijviXUvFpQc5BTRFGoog9Ht2AzyPXEwvIbiDRW4msu6p8K3qSyFrtH1FHP42ZvGl7
/Y4+LqVtrQIeqzYPg6k4tYIsbjnta9+/Lfzh6fqbuPQ9eCpE4CCezASXBeukqnHnlmF/2V7zIy/U
o0jqrkUqVhT5ram3jj+YNh4eXyw5uRcQgspS5Qdmuivcl4sfxBKp81gcy7K5+CCGTJPXH4BalylI
XU1wLXR8+tJ3KZDtYyp3gMZ+Xh/5WRYwf44PIRdLQkaQwy8zQlZMfI1CGTY0PT3atur3ebCy5Z/t
eotgi2+P1zvA+J5gCK7S6krpfxvcQq+P6OxcIQgry9BmyUWZj/l5goGjHaM2U5BIHbUNvaZdEYPN
5gpxPcz5XgLnG1tRjf0b1QR9sYJ9A20ToVE8Lnvmw5iJf3RTo6SW1l+mychfrwc7e3GzfgLqgFCw
EMWnsPN5TLJWdbUWxZaNeqqiHiN9ZTCX/n4yJ6Y/r40dYTH9CzTfVD8HszZO+Y+GksbUGytDOHtf
DOFjiPkRPuy9QiSgYzz7qIlAqriK2lFvOCgjNwAlrr+s8wlgqSKJLdmTriIUv5gABWJPQqMZni2E
4g6nOMdXuleW/EpSe75YCWNBNUaBFkWfpRdF3vhy10wWGijSaxNtU/AoGSgcGADtV6PQVk6M83VK
so7UMo19g9e4TBh6oQsaq/QpWRPVVkNkyr0OmfP0MbamTZdNK/HOPpdBPOQTZPZpfl1uRTjWUk6X
ZM9W8x8dvlHJ0DxliEGqaLhe/1xnkTgNWUAMyuIlWvpiBxLmTjC2i4Yd1MYjfzLf+x3CSWWkmG7Q
rBk+nGUgZESyYsxJPIoO0EA/T0OxGqoWtCv7HTYh6rOk/enhWmUiHXZjk3Zfs67fXB/f2XScI6oG
UwQfclVb7kdtmaaxLxIxj1RHC5Eh0H57mGv/4yhc4dCRUNj34IMuxkUpd5St2Ri1Gu6G4ptWedS9
VvKFC1+KGCbfSuWmIC7NlGkWFyZUfC4+wsmkUKZWN0byNrav14fyV8vlU4rAlUAlQ6RbidGIri1u
pl2jjOg/ydzlakE6wfVv3BIbt0My4A03ttofT+kRy/Sp5xaobsc4xGLj3RQbOfKGldl5tu4QnJF0
+hHzrkuyvti2enQUrcGQMEaU1R5wDpgWM1WVF0XtksPUyBT71DZbyd5ZX0zDxSuAwThTuUGnM08X
G3IJGrJTSiihruseXffWPd7yb9v5x3Zrbw8H2+aX2+12y7/ZB3vX2Ifdzn7a8dO//9Ghn/ywn+wd
v33g1yf+HH92M/8+PznzD4d/3Pknx7Fd5/HR3fPjuCeWO//E/xx+zH9k/qPzf7i/jq+Pr8dfx8It
+K/jkR+/jvP/hec8rpxL5zNOUdEiMjV0sqmJLJVx1ZbSMW1VED5YZ8bVT1mctl588vSX61Pu/Csr
CF+zdmAfA1teErYRMC+nqgE1nDPrugIJ9VA7otRpFyH2tX+uB7s0KBapimaSoRJ38W1TBUNiyaLy
GCfFA0TxA/xqQMb9qZOF/fVQ59NIQd1Yl/EV03UyiHncHw7d2FeibvIzw8Yzw829Vwz00KKjKyfX
m6z5CQLherzzvQ6pa76Wrun0rFk4n+MFUqwUShSg4dmp1VH00sQFopDfDELarWyr5xs5oSxLmy2v
cam2FptEWOu+qtUxtMTOjA8SzQZk48bUHUY9x1tQDPUb3xi7IzCcVxw3u5X99u+r+7xCwfLNaQab
Oq6M1uLYwig3E4ckpSxu5/b3f92qlXtAUzZ+tna467bwUN3U+d1v4RcoG+8ZVtuuP/Z2a79iJ2r/
+WU6/hbh1BthZdXMe9Ly0RQu2pQ85jUjz1/pw1efQGhGRo2Ub6vU9ClQBVDWcqzzEBjbm38lIRDH
PlswQ4d8IpgcrFQ6BIsFaMHlqrnE2Sg+h1jMpUIyW0OqOuZuKGX7vBNGVxvz9lABsHXKEZwLTrq/
YqHDfTJL7pVWLP9pDsSFkI1ndqGSSYL+lhM+vMc08bxA7XgCLKECB3GTU47RmJqNXxPUZK+vnAub
AmRkDfEn6rFcxRfXCRgZI20TrkZJE7iSgDX4bYq5dlb/f8ZZ3CQqAZ/QQSIOCAO3l249EEQhqjRl
spIsXJoh2AChS8ztcq4zf56EJVawfiuBeilz6bEs/J+RsTbPL+w2EJtJdyRKKPNU/xyiD2IwxQml
hArgr10rnaPJQ40ebrmy2KX57X9eUXyYD5EWc3FAQsAMct5aq8JwDB8mJl7wu0G0WdKwAKmoCbcI
csLtFtZCX9jCCY3+HUZlEPS0xSCjFr0DIIxsK9JL6N8DtVDFfVk/9PJOBMighqe8uxGHXQEnuHoK
qhPAqtbaIr845e/X5+jfuvP5a/jvsyxegxo1IbJXvAaeBTsUv7nLxe8emjCKdoLwrWu7cHhOvKMX
dQBSNjpOmONKanRhWpEZ6jKIXsqbyjIjkDpdwb6X14HZvUR3reC8Bq92faAXFiMi6xyYSL9RolsW
xloA+WhP0C+Da/hHzrUtXInfkJQ3pR7881CzgBw+PpTf0WWTP8/h0u9LtYgV3aYh/9ZhZ1rU2hFs
7U8PP9qVWOfrhRsCQnM0ezgVjGVfCR34skRDiVmsCLuyNH8qsYyqg/Xtn749wnAhlmfnBElaSjWO
HaDMEfNG5Ba7UzCkoH1gf+TjhtrDSjXx0ik83/RpXwAJ4so6T5cPW7SlCjVi6wHFOcoJ5mNBh/Xg
y4rQvyVNUUZbJaJfvaETab6pSjNEgCsmTishjDFypuMRHiDF668JIhjGrVcV/W/07azpBM0L7pEB
ECJ1c2x/oahNNG+3IBeSPyN+PGA9plB7lSGlP4hVYt0wZdAKLrq+eymCCsrgoGBAhlBGluxUJRoA
AQZh9cXQJ/+lDpvoG43j5hBlQ/vbM6LmAD8MC5V//CXIAf6bCCzWazN1fQ+R0IT/KyRuGmNdFOVi
v5+Qj9jUuTi8XI93YYOgyy1LJGbUqXADXWz6eQZwuzUzywY2aetKcVPEMcbPPaonIJqQiQJXhaeF
+KRGg2MGcJPy7JhDzTdgvUhy9Hj9ec7Tep2GI0IC+MZSNdEWh6pVTVESGoJnS5n6hBQ+LOUKPYJ6
H03BV3OSVrLf872JcUPyoanFvY0p+Xky+jEuHXIrItSrh94pqo0//dRMK1P+bBHT15kvKia+ewaZ
72JM5dBkbYQaPKwey5Xam6lhnprjP505iyiLbWlEImvqIqJ0I1wj+hEt2iQjXTNDXNmUZs3ZT2fr
fKtGfQ38CeKuKL0tBgSKEnVAoBsO9+mTclTc0rHuLKfYhIf6p/hTto0Tei2Yhj9NKxW85fdaRl4M
0gN9gYx7w6vEeBCf55OuJvvrM3D5tZYhFne9WpHhb3qzHqPe7nKlv59tkxMj2VwPs5zoyzDzSD9s
gyVGbKoE+scZISGI6Ktk+B7Frto998jaXo+1NqT59z/EGgtRHjtQ+46MBZ+ef0lxmdbNlfd2tpMs
R7TYuqK6V2sRHQ4nfrVO6uPgghQ5KLf9t+aIetFN9wR4bWU6LG+Uy5CLy7InSqFhIQfoIAAoVpie
17djf1vqULVwSZR2lrK9/iYvBwQcZlEWlM7aPVKrA7xEBcKZvvZ3pROf4ofpRnHCt+thzuppfwc2
Z+EarR4LF8bPX6yIcPNQVeIY4SlMsb67T0xgbtIbEqituEUKRpUcBQFHuJ8rq/viZGGngo5Gx1dc
1uKzYYqjIiJ0UN9k8GOBWyK9tVsZ4MXp/yHKYrLMG5UWzFHqTbuZnjV72oY3xVtWbHxaqsfxUD5H
X3CpUJ/Wtvy18S3mTMdlUNBFFoNlQnXYVZhlyM3KvLy4TX0Y3eJQhfwwaWgfxM6QIhLPDQMrvesv
cC3CPFE/LGnUekFlC0TgM0Iyy51urX3xFxzz8erwrzloKBItMwAPf9f7hxCpZ8lT1gBiEx3Ie0+J
q1EWmfb66zZ3LKe71b+G2+AGpZJtffoy2vV+5S5/1ndePsBijgxaaOa6zwMM7i2Yj5/hsTr8jk/Q
7+8UG4ppZt/8jwPz/wryuLi+6Wv8e8yLyZGDusJUtY+dzIxe0LeA5I4c3mkKct0xFMgSTTI+JX79
Lnbx4foXXR3uYtIoMoA/vSS2fht0tuG71n201XfhY/am3RrgC3ZQJqVNSAFqJfJ8ai6/NNk/nTFZ
xvL1r/j0hy9dxoiwmfOXDjX/MaV1X1ovlNE3YVScuhrAxSA+VsOPqXktzAhGXbKy5cwf8iw+pXPa
ZSo4C3Fx5MLN7OVKYuRpJMXRVjRGxHY6QftlJUV8MuFcfLk+4kt7AB+ZyrEEjol65OfVM4S91AQd
AwZAJ8WwprL7Cc3C60EubXEfgyymL7EH1MIIEig/Q2OLcWZCTtRWL/Va++Xi+/swnMWsRWl79DvI
gE4xNE6LeHOACZSc1o7SfLs+prUXt5ijpEN6UqVEaqx3398bgJyNzfUQZ5WbednT2KZ1ihkBwIDF
1gYCVsMqjPdWGu50UjfIpJ6E39pN/9Ieg931YJfW+9yaRfFVnwWFF7Fkrtd1iKg3Th7vRriNjcIJ
UYAoRdR43hVhW/o/rge8/AL/E3AJ4QREVkTTbH4k5yhtDaI96M02DYuVuXcxgfgwsGXhIB5CGS7X
HOem6pyXGgvPXxWQ7t1MFETMy6221wd2eQ7+d2Dy5yVV5JpUydk8B+OtDu1WdTOo0urKVnXp2Ps4
rMVOoWUyEOeSKEr1NY12XbFyVVv7++ff/7ATGqFOESEV8fgZHED6dh+tpVcXZ9yc1tGklwC9LJog
HepwYHslEh8D3P/oRMNrBUXMUvHPO4TjmwiU4/qXubgPIVPFFd/UZhfgz2NCRwy/s5yIlnQKvc5B
oTfzUUqA4FaHK7Pg4vv7EGsxC2QzwTgHkUGkLHCu0h9T5fX6YKS1CIsZkJljplYDEfBDh5paVM+5
/1ShsVjuAHkjGVHBV8X8DylnSXdwB1+JP4/g7KwCqwSmB7jXWWbu9fgUwGqPHSGQICOlRjd+UWnf
WDbqAqjGNl7mdMpQPiXYiN3rfhwjsImJJqLak1rZgHbWVt7FLcWgnUaDf24bzr//cc7KFCSRIOCJ
uudI3tT9TWOt7MlrIebF/yGEksITDROVVDAy7oDU214W3WVVujJTL66NDyNZnGMcLp0ZToSpu6Q5
agbSep4A3xJ3Nhcw1Y1pYVGs4haslvlaAfli+kUJ7D+vcXG09VWBXLbBa3xKUKa4lzfeN/Qhsr14
VB5Tl4rkE5vnfu0Ge3Fxfoi6OID6pg21rpiHDGkVj/Iqfs5RNgqcaa01dnHh/DeSvNh4oqiGSVYR
KWggzdAUaeSVxb8yS5YbjTGLblQ5ERIorXKxxZDHVtN/2KT6mx18GMZih7EGqdADi8/USa84oMjD
8/UFfvGDgEIkOZTZnpepYRZR39XKiFwYhzlRc9LBjTBO8B6iYX890hmCdR4K1zPu2eyYIp23z6sq
ThCYhXvGkQlp3FOOXfcnQZQpuoM65zT5plf2Rvpt9G4L7UFamw7SpYGC45qhYlTyaGd8jo7aXzCF
OT6w/aO1VXf504Rhva0ems1pdA28vOxT5bS1I6y0gy7HVYGUg8Uj+Z5//8Ne4iFIEQlewQeM6vcq
ELb68D0owNRrL2iQrmxcl3YUIDkmaSRMltnx51MwLDvgo03UpGRVdIbpmEY/BtiW2DcG2RFRqrr5
ff2jXgwIOUCk90gle9ngFApSFEzgKIKZ+XGsv9UmZVA0VswegTz/ZUpH14/XsOmXFh5JA01vCQoS
UOTPozSo18Af7QiqAtaMD3KH//xa4nIxCCgRc74vzeSMz0EsEzlWpaLWVqn1tkYAsQzEHT6ym+sv
8GL6j6/ZDFdDE41e3uc4VS8j3GnMl8EwuR2r+wmxx6Cq7wADbdJG3QZl8IBDAKj32rGS9+vRL22S
iK7OplNQPM6QyLo1ZXppzXePAa7ycOryX9cDXHyLcISgttCoFJeHdQxjfhAV0gcDQRmNVVAI4hZO
8kqaMh/IyywF1N9/wiwObBGWPd5BZEn0qGelarwat230rAbu9eGsxVksZimXegijXDPgWdshHbM4
fS+lxoEXcT3QxXX1YUCL0xlsq94WE+8tl0XEqd4BoyOB1qj32KdkebivzRUwy8UPNXvnsXnowIUX
a2om0ItVyfboxze4noj6Xqq+Xx/TpRAAIRQQ4poGgmQx0wUlolKNVIhjRagbDzj8cDavEdMuzeiP
QRaHDILekRpkBMHx6UHU20cre7o+jLUIi40B1/M0H1N2n1JD63W415KVT3HxMouNDcgeYCnsPYtv
EYtj6PcVq7I238T8DkeBUX4W2i9R8ChlTnAr3FIFxyf2+rguze0PUZc3tYBcO9Hm+k0fT45nvjYV
EAakkITd9Tjz1F2u1Y9xFtPAr8R+AJgWOxK6krtQHh87RB6wP9enn6koW7YR/7ge8eLE++/71JZz
Ao/hHAV3zgtNdPRZEq19isvN9SBrr28xLcArovXqMazO2k1xYE+6XYJhClZu7Gth5tn5IZ3IjbrH
aJwwBTdOfFXxo/2BqkghrqCKpTk/vvaZ5pf6IZA6SpiJwXxyNGr6/vg+eXywW694qobWppHswNIg
k/NWNr4Lq4t2E9BMukEW9dHFa7QiP6rl+ThMOvGmyYy7rn25/qEuLa+5owXqi1Nv5jF/Hpmn5ajs
eHMIA4H1uSxQgDALWhvdBgy8EUkUbwwlc3vt6+BDDV+z87rwCQ3YZaCnWd8qGKHP8dHXkJB14RDB
WMHu812kfg3E71q4ss4uzPpPYebH+PAB6XD4amwQpmnavdcM941a/mmyNbrCheX8KczibTbtVHZh
QxgElW5VhG2N0I4fB8O6rXIP6a+1isSFkxEPMfYBSKMmPy/iRZIgllHNUR/p5SvSo5ug/RN4/k7o
n5lS9pD/sMJ+5VVeHOOHmIvTWFCFXisbed6y3Gp6ruJHGxY3NjjN/fW5efGbcU8gr9UlcqbF4ArU
D30EC9mDAa+1ZrDtpvSmnPyVO8lamMV4lKHyjR6pfWdodiVS8fU2CfbXRzI/6WL7mFHx0Hsp/c20
qs+zDy+MIovRr0ZVA04YmqcVVSuEn7CaX2uuXhyNBcYXgDyr+W+G/WGiW4DxSMoINQS92+p7ZWid
ZK1ecjkIAFjyF5JIY/FlcKzPjE4zqTr1mZPIX0YFkyp/5eS/NM9AigLV5jIFLXrx0nwfV28f70dH
jTCbC+hsRGrsliqSrp2FEfZA4RRPretf6tLIZs4WXDRSP+4Cn79U1OtcjAtUBIPGFB2rSkvXsLp+
GyrTyvAubXwfIy12JFiH+qTHDC+wsIhs1VPWWQc/C1xOmsM/H5QMYMcE3Qf9ZnkR7hLBS6yYInAx
IPQrRrsq0jdjZa2cxpdmuQx5nyaeqXOLW3yw0sCEAbVjUlrkfcNxhyJjYB514KfR9vqALr27j5EW
5z4imJM3DgwoE7bTgIKh8aOzNp3yfD3MpeP3Y5jFZJAEWfQZLmG06d7orR2eDs71EJdHYnBtZykB
fVusJExisStTqGil2Z9xoHj7ZrSbXvt/mQAQX/8dZbHFhf+XtDPrkVpp1vUvsuR5uLVdUw/Q3UA3
cGNBs/A8z/715zH7nG9VuXzK4ttCaAlY6nBkRkZGxvC+saSUwZwlbosnWvLHYAdQ8W1Frob1cW2A
n6ACUzI6m79YrGLoUiB2NDSx8Ti/iofwZbz7LDjJ/XDU9tV9eDLuqOd+ZHrvg78X7p9Fl3jt7fZX
rB3f849YHKoQAqkWhhau+fHDoL0KbeiI9caWbclYbFk19CB1xcgw1b3qf+3BJ4A24LYea76PgrwF
j6NiqOryxA6JHA+GyZ0URtPPIg0eOiW9j5VonyTgQQLTaEpBvSFzLZZgxpJuY1JYjE8sNlDLq6iH
YRmZHUB+4oeIa6OEmqSufEcvdq1MQWxjKeelWt6L5yIX29UVcuIXIh4DqMUPdMQ5cp++dwXEO5a5
74x0w7lvabjYObUyIsXTWdUxh0SlUYcfXiHUp6Srv+ad+E20Znbp0PqQ0im7sbhrpSumWMEKmIEC
aFZfZuC7ICpps+Ze1pK9EoYnCRJIqct2ndEcuWzIRkbuVEIV1Slg0RU70/8hCv5TEmz4gmuPM7Mv
gOVCXyqR1TJf2CdBWoB7Cc8IFI2degqL7/Bu61tcnesW/K81LVyOILbxkBToCxEDgMcF+UJwgDo3
NYQfA6QWIthYgbZVUblWDifEfNfcusZ4zhK5yJ9SKFyF+Qrq73mtKWBVTKFTeb9vH8+1PCVymGLR
EUZmYnFW1KHMBz1HOzCtHsUY8sAEUBrZOpQCAMHxt8ZMT4ARw9g3HmETe78tfvXYzPlDEtc0Fy8n
EvWu6ypminkz5e9NnHJSwr3sd0QSP1Ih2rDc1SU9E7a4axVNDIFxNsiFyd5Lob/GE3jetb+H0mvD
G6wezzNJi0XV8rKJ9Aq1xkB1iDPujcwgHDeO7ZADeia6VdDY0M/sbq/mWvGPlpN/l3NegbOQOeOf
TLNHbhAVRzmpnEgDibIETMRKHodxdIJYevK7zJEj8ei1DVxx+kcjZKZZaJJDGcPL0G21Wa9u8b/u
YtkDGo8A2/XtfHwoGCTBHpBdXXU9qnfjz9vqrx7UM0kL7XsDEjoJegFHHb4DGpkmx4TiF00iHoid
erdhuvMeXnn8M2kLF5yPTE0ps16hooL48dUjPS35Wza7JWXhfIIeIF8tmS0JsqB+p2qVTRC8cTBW
zfVMlfnfz8xGaTRoDGePPrXNV8VqHgJInTvv1auCnaqHuzD4kWWZe3u3NjRbwpg0paB7Q4pQSJNc
NYAOsQ4PhdBsHMW1yFfRZ0QOReS9umzyN5K60KyYB55vaPs+gn5mSg7/jSb/ipAvl6+rqhB2UPxK
3flgKwd08wev3jRtiFl1X2eaKJdicqXJYcNEExXCrqouHqXuRcpMenz0DXtYK+nSLcuYMTAczLuJ
i1yuajW1oAQWwSecSMMAROVLUtua8mqoX4dp33ofNbCB1Q6qh129hdWzKX2xngFhea1WKCqTSMvV
Zz24C0yoae7lape0P3W+BDYWuK5kWgS3QDNWnciZ6otVro2+bKs5IZCHFa9LqDoPgFWDVPuF4SJV
2LDOtXTsxUov7iTfDwpou1jpYPqgdTv4JGytO0yMjnnQUAsviewO0Ubvwaohzb3Q84FgSHs+mWfH
XYA+WLRyZMJwDNdvB2w+Q/lgn7aoePtorDp/gKslWVJVUrMLQ+pGLR09mdSAFnS0JEKH06oHSAac
Sf1KbPnXASHjT0QzFsgNjK4ua65jzmC+oOa8KxQDFK84+dWUVufIvg6ukKx9ua3basKZ8FM3GDrU
ZHGZC/Nzy6xFDXE0PqqHOi4emhqKA63xhxMkuTr4scp7E0KrOsDO7SqDCRa1N31K9ULb8A3X60wo
rIPmMU9oUe1brHOfV0pLR2HiqCZsPENy0qEuDmogNpVv/qBuWO21676UtjigUyd3UVQhrQGLuZTl
XWI8lcNfJzNnIdYfjNA5K7ywUjlgaNCwQrgw0v69H/ThyTS6L0DM5hvJnhVt/sw5Ux9lUEVb1i81
VQgGwuDEsYTvUADYbbjTxY0Vu75hwf0hjp/LH6CRLtOMQAH3CbNmHHP9Z+KdpgTG0lNlQH4X3+f5
2/B62zTXVKLvB5AhMi5kHBcXOmjipOH8MXEgVoF3WzM/TX/fJQX21L8iln1YhdwzaFsgoiofE/9b
qe+EbP+3WoAIOo/wkzYQZ7CLSz8lpw3M5nWdOBFTrmpbOmppPCabGYoVH0ztel6quX+IKdLFajUR
9Mym0lEGCF/M7EfRPedg/I6dQ+dlkM2c8HPJ77Zu1z4YmSS3mVdQDJqnFtYtmPJMiIjMaCbA/BSa
lQ0kcN57/0s583ec+XpDBgBfzCiKwVfXtJ9GGNKnj5X69r/TZnZPZ1KKqNf0wEQbLemgPcmgJvuk
ivS2fL4tZ8WuWTV8LlMHAFctPW4ZBnkjNrM2yae+e87Ej6X69570QsTiQoZhY7KsWcRg/PSNk1S5
fk5D0u9pq453HZhyPkXZoNNJm6GmFmvW1I0mjPPwxgCdRmW9iGa7UXValWDytCZTzu20bI1TJKh2
Qo+SWls5TcQY+l/HEWhAbcGwRJIUFE8ud70NCnD6/5TPjC+1sle83I69j1nY/Bc2fC5n8QaSh4x2
157ktZ66fpLYvvHFTyjnqhv6rK0XxWPKt2R+Aa5dXKJtw2uk0MktV9ZHOf8ngb7rtvn+yRxfvhl5
nZOYBOAB2D9ary9XTBeMQhw6XnPFAzNRp+8wwxluufO+14dxB5SN/foo3yl7bcfE6WS/pUw7dHe+
S64AmAGSlvYPb+fTKTIett4wK32UfBqbqAKfMFdYFg6pYj4SjmSeY60GosnwWYRYMzBSmzEWu8of
Leu3qkfPjdLu4+hZ7Ooj1dPPkC66olQ5up/jvsqtx+9sQFfLRUunxFUj4isXy1W1iVcz7c8TUU/u
4cm7r0LpoJTafuRYjtNWa8SaOIna/YyLy72zjIvzHLKq3sDOqnoqvo2GF5uQwzIL7+RJUid2NEow
hEVtqR0zAWg9W1WB6JkGo4fN2O92cB4kkC/r48zw2Jq0DQP7W3/xyA0/aXmnau5tc1rxhlzBukUD
nkh6fVlWhEtiagCcSJxwOo7qmxg9VFtNUasicB+6aAF9b2mLIx50sgQ2Lbd8N3yimDfGD8TTt7VY
u35nsPn/yFgc71GTSr+ukWFVX6fvcCiOdOtq/8jh97Z7TvzK1qDnvS1zXS0F12sxMwUc8uU5LIum
VXMSU45WnXz/dwhcq/LjtojrdyRGq/wrYnHxeoCHpGx64tTwuAhH6CU0N8o+TJCb1/9FAHsuarFJ
1ugngdoiyoL03JeOffidKt9tdVbOxoU6i02K27GHCRsZcOXaAGirxutoQrgk3StbXnIlNLoQtQjH
JKOE7rdAVJ+/g0eV1L8LwNH9w22Frs3OxBHPQR84MfSALLvxQjGooV6A7yYAXwWVGuCHxxleMvwn
DmjZNYCl5uIDWTXrfWAg++r37S+4MkI+gB/AoCqAllwHCyPMx0GGmYgPkMrOt/mfKdmM/U9PqLcQ
665s8Y8kKpl0RvES/+P7z8KzOccf0SVUOZbqvWVJ1zlWGRU7WEXsAbgmlQ5RMK+NLSiPK5tZiF3Y
TERpylMkxJa0HKrdLjRcNU7sIAO6uNvfXsyru3sha2E0WVUxWSOwmGENklnGhhbH2xLWt+s/i3j1
4KkosEXIcULzAzTadt/fV1sdjVemf6nF8ilqtqI1eRDdOX72O6wEutfglxb9j9Aob/iMeT0urtZZ
Es0hBCGgTF2VSHN5jJNWRZuYDnEDpprO4LqyXidldKAgeUqrmf5zC1pvS+qs/5khinoYaJ5aYxHR
XZ9Am6I/MKMCqJczKCmtV/ugSTcMY9UIzxSd//1cZNDD4tchUu1kFxobO5TaT3FWuqImMJ2yFUet
7uCZuIXNh23V0dCOuAR4ccU76d1zWcP+snUxr8qR2ToicKb31IVa9JFBcghxjwN78n0Ap43WpTuh
ABAl2xqxWV3BM1ELlUBZsTqta/BTNXgCP/ThGMYDNZbMqfSt3O+6LF7F9N0QKC+f4q1s9kUKyRQZ
PKi9x/yHESR3ZJjAs+RAQ2y0caivy5/zOZif4f8jUFkUszUAOrNOxG8wYnQSC/VOD+v72hdPWfu1
CcqPTJIAn4WZpiLHJDn9Fz5lLtiZsDKQZl/sYjkkuZeQb3YSoXCjUrG96aeneRtx4qqtnElZbCBU
23nbREgRg9AFkPQkBtG+jXM70fKNVrDVWxXEEBqAGAYA6G1xqZl10QO2jiyh2cnwecK2agMEJPtu
QZ+g6buDr4Dsvfsv1lED+nXOgbKdC+8vt3qZJn2PXxm9/aD3hS0p4KQJzUZOctV//Stn2Us/BgI8
gMDJO3lsOYnyvc52fdbaHRAsTCRr1Ts4+huqzZtz5ajPRC4epVB3Z5qgIBKeTRtaSe7rLnXq8nsk
wYqpb+zflrRlZtcsmLw2WUi1t2Xvky+86NZjoH4iDeZvPbe3FnPxuusBqVMzEVl6B0ml4JKbaiaC
kdesY25JcmPeu7fNZEviHESc3QVxIcxtjEiU6ONrtM6NLH/Xk8OGuf5EMfJLEg4fGdD5dVvsamxy
toWLMyFlUtiZOWJ9elXSEpp7VdvQ7BrLbPZjhJLQqqh0ciwbKeSMZm4jHIlOhIege63Kr019r/iu
JB+jHELqY6ruJ7j1vOjZhGiDBPeg3RvtSSmcyg//9nm1+JjFOldhWndjgsKd/pK2466I4Yc2NoSs
ruqZxotVTRS64/oSjeP4TqmGXTk27u19W/WbTMjPpSsQUJf4+QZbBbHkNNOe5zRG/KpVb4Y4M8ut
euv8qVdn/EzQ/CHndqkqXhGBA06Ns4GUKoI34lXSN3zXtRAoxBjBYKLTnBOPC0dSJZKc0ACMIyGJ
IXThIW/VfW5Jf70tl2IWHkQwQl+JFfYeyD2Iwk3R241hswUFd701l1IWvkMA2KDpGpQxJxki09cq
gZvb+9lr3//WBGY5JOkZFCVKWJYgoCKHJ1cn9lEb/SCZ6hECh8KGBODQ6/JWJuTaPSFsHmPG2CQs
e7FDsgkNPZUoxpUxA2gqlQiCTzcA61eLIG6lh2WrN+f6DF1KXGxWGih6DN8195k+fTDqym4s//n2
Cq6a3dx98T8pNWth250xMME5opSgJD+zrFffYtXwDl5s/XULJpPYHNV5wILBV6YRL09RUgjTII0q
TU9xficHR9gcPqg1DDzfSLPeVuq60WqWBYca7aUMVV7NPLZ1LsdmqhM2jo70dS9+mjm9cqe4p3cu
tku3/+o77U9pa5bvT8r+0lNcyl1smMTTzISBunIM+7N5lzxMT/Vu+tjtnyUn4e+gzD60/LXh25b9
WYNUrnurD8LOdLVdtWuO0avk6LYI6Vz+kLvNrn9Tft1eGXn+gltfuDiZZp5XbaHMX/gxOASfizcI
ax3ThYF6V90Xu55k9nRn2vILsGfBQbE3Ad+uQ5jLJZpt/syZTmJZt+3AB4TSXVW9SfpnKTqp6RPE
6XG8Ydwr4e6lsMUlFIqynwsTwuQENt1HRdv5QmiLtPxWe6/4VHm7qdhwSddPpEuRiwM19l2UhSGm
N9falJbOBgO869zuvKOxdQOuraUCDw81N87vFeQrIwNel4MPDXivPcA7yXydPQJ7P/md21b3Wz3v
K68xwBrP5C3MOwsNFQwA5GXxl4bmBfFDWnzn9edY+aMw0om0NyHPsTbu+TW/Sy6QOQ9eDiZIupcW
A9GwEMSJh8UMH73oJISWnfg7KYD4gy5K8Yu51aey5hPVuT+FzCPV32V53gpBzhpLBDbxvq++Q9o1
eBvn8LqJCg91JmOZrio1uZCbSuDmqqpPUza5bfuji8Pvaurb1Sg9SXDNFVriimbPrJi/i6c3xjc2
goHrFpnFVyyuNECQAz4DTfu+cArtZ+llz+mQ7yXmB0P5FWp6njIPghAeqq6llJL8bdp6IX9hUHEO
Sr4FhzdvDGtXAok2qW+T9KBFT8bwdNvzrVnR+YIvHF+edUVp1Kgqku2siooypau0v5R6T7Ad10ej
+2+cz7nEhafLNQWyjQmJ8fg5Kg9D6vg5CONG4Tbdl9rwd3DeVuLfZ1ovDWvh8gawTlQojisK5F9y
oBzVrZhrayEXDg6WTq2uCwTU2RRAcgRHd9/ZdRYyOgL1huK9ZkJmT5n2cnsD15zd+XIu3IBQe0UB
0jtuQOmgHP+kxg1A8oZTBP9E0Sn8+6zMvI7kSKDnMjR1GVpODeOuiYhp+unvvulIxtiZ5aZ/jRH5
5wT8K2ZhJHLpddLMYk+vVnT06vFRbdSdKJcbr4u1gPxcm4VVQGvui7WCGLF+yaAvmgxlnxWOQcPt
7V36/7iUfxVamIdSemPkC0iqgsIZkmanhW/65MrGQQGcRoNvnKSdMwUupIP2huzZXS2Dm3mM1wRZ
VQJVeOHOzKGW8kn1oSlNtP6fNFaHw4xMccoKw2wBJ/G6F6FQ6zdIiGD1rVooM7Si31VRKuxvf8pa
FABNHjOlkgrmxhLvXkn0NjSqoIYcRnWD6HMBuAOvBFXdGeFGqeDPuNSV1mey5gN7FlF5g9aFcY3W
RtW6wEwiE2FT9KVkXKSyvsEg46LmfaPFh1LWvxkFNM70eHZD/yB2vwUz3WP+p0R8t6TAYTz6oAzC
IQq9l7KK7htYoRJra1B0a30W3lgIwP83Y75ZEP8ZslNf7QvhPieJK269BbYkLQ4YlHXwTqVIMi3f
yY1dVnzOxa9+GexycHFu7/qqazzbicUp80lgqW3BrmfJvqnADnEYIgaZubBhinCE9k0KX29LXI1w
zw1tcdyIXgRj0jlumnGItJPQ7pjGFyLd8Sq3a5+tkfzSFl3IevBypufCFVulF7aNwZrCqW60WJN2
n9RvySTtakARs6qx2zll+DyadmXdxePG4fqTpb62eJ2mwxmw4gr+qlRGz6ibsHY06YELz+n11laD
4xR94JgX1XfTr5l5f5EGR+8/99adLjLsmm94G3ndsv79isXSq/HYFr3MVxgfP+rfGN45VG50orFZ
tFWnIXqze1c85c57YQf2b8qF4j52hX2ys9zp220zWL0bwRj+fwuy2BCpnLoKj1M7gwDovtx/J4kR
2ko2wtxcnjQVJu9W2+qRXH1LqmdS5686czyJ71tBLSG1gtws2weB/c9360Noe78CnpE0/7MAja3b
jHUyxXUSjsPWg3s1Uj/7goXrC+FvyZOAL4grm8Fjpw/cvBg2NvqKMp2EHH1X/1lda1GEykmAR4mG
FJDI0l17lA+hrZ9+Vm76U7OVX/DI7oo3T7BNNzxld92usWmI+Ka8vEtOuM9PdEq4sbt9CDc2fZmP
autGMbv5s4o2pp8+CJhGJFSvj14cSE7uV8MXAX7oFwlEg94x+qC5q9uQad4oDdt/VClSVRoCR+sn
kDDRfVdL1iO03iaM55mljs/T4DXf8i4uH6Su9phRM7T6BT6qdj8GEVMlch9bbg5L+K4JB6G1m6Kw
Wr6i9PxdaiblnR9pzRHkUuU+N0pSs6UgPQ9iq38iBRGSsTUM9ejBHPqW1r13F1f+6Nt02LYu54q0
t9JPHzLDSg6RMFiHOqvzXSkIzAab0GqmTOu5ZJjpM0ur5kuSj/2dp1uBM8hlThrdMrPHBH6ljzmz
uD9mKrfHtJ0gTqoZdoa+PO8Mfe9pananBEO81zxDdDMaT+0hFFTyvLXyLWzi9inHvlPXGvyCYvSU
uVOTBp+FqNNtplvNpybpRtCG1KqtbX2apGNTmBrje82ov4ss4H1Q+llDmrAVfae3ClGxSysYjrQe
eidNSAzga6OyuWstq3o1p278DP5e+WQOQ/CxFsEEo2lXOpVkQHdJ34m/w1Km+zmvxG9dI1unLgv4
iZ5ZpftiNMrRmUapOVVUpO78WBWfRa/3FZcSlfmlE7vmMShHvXDLUsx+eZMh7L1Ab7158ko5SmZa
0OHoJ5V619JJp9syPDLZnnyW2sIB7mkpFae4HaDE7eXRNiMZcLyh9p9VTw7IUBaJ96GGmuuJ13qg
2Hpppt+NyvdqoCZ9QFtqoxLovisN6yiqmfokenFzF6SK8GjpTdI4hQjoe6V742+91lUnn6KsOdz2
kn9y6DfuDUu+dFjqRLowFjkx8mP4QkD4PXKf4jvPfQdF4iB/zE+h+9bfG6dxH9jClq/686S/JX0R
86Twa1rd7C7Nw8+WzNox+ASoyfSc2fK3aWfuomcmP40H46P3wZid59ao/2p0YjFIrNOrDx/wQv6Y
cKxVP0b7JlftZiwfdXUyd17b/4B++z2u2gcjY9O0fDzdXvjVxBG5G8iJZnSpK5LqsFSMtBiAik+k
eu8pwDvmpvUjDkp1Xykd14MuEHkK5GbFpAxtQSKblOfZRrZhvpCvNuDsKxYXttFUuSlS/HIoTH3w
hOGgCqcpPZRR797WdzUyOBO0uI47+lcFKmy105YtOd827uwi8h40UfjWhqbdbYLIrYaB9Acrc68a
nCrLl4+QxJY2qGBVNv29wrUzmm5lfJLwzY3P+8bthsdoC0J/TUvwCWbQHGJB3smL09SMcpvM+Jhi
9TMzuOy1N73SbLN907baadb1Ix0Hv58JZObyNe4HhtjUFSuqi5/9gXH7e42JaaF1TTrWDHUflm4o
Sbvb27gWXQBlLjHnr9AqsaxYdFboF12T1TijjC7X6D5owl3BG/2/EMMMLKwUf8aBFufSb8e07OCP
Q8yximfW1Ee5+X1bxvzKWZo+HKL/kbF4BfEAVgAaR4ZvFOVeqpruVMa+t7FgawfsXMq8oGcBoTeO
SltKSOl6JkDj0u6ZOellt4Jf7rY+6wahkJmhbk79bzl+FupZEQkCorS+2k09sTZ3iFlOTlnnJ1DD
dDsj2RZUpqsWypYrXzMMBvnot56R5KQ/75MzPXkiw9uuNSDD0g3BLGgo6rbidxuplDV/zYn+j4oL
dzVJVtyWPa/JWHhQm9EFz/Ur4wtfIiH5Lnkc8kS1i2arTLe+sqo+V80YWMT+LzdRi3kyMOdKWFkd
PcWOpUMHcrPsTLKjT4NdSrYBAe3t7VxbUDowLIVJFRgy/jy1zhZUbUeBIRJUtZQXDXtJR0gCNy6h
VRl0relME/JrSf8ypOVk5QV6Jbp/X8oHuSuORfHPbUVWbzrtTMrioEWNWSVNj5SQwVNpDLjG4pcS
Zq1aNR2Y2DonrSr413q3r7TPVpVtcd+ueuWzD5iX4WwpvYLp0zwlymji8as+kIObwndBKY5iSxdx
s/UKXj3yZ+IWRqqlEsSWHvpmwaHpXsPhrQlfu3bjKKz0z5C9ZLiekWiLGpSxMEovDVIpb4ldpjb+
NYnmL+BXdpoRw1bsP3Tqe1dWMO3SkdQq4Z0qp7aZwvudlXVvW3oQ2cXwqzClxzAMbbXZiivWHmJn
H2cu3oeZoTeh77Hk/WSX4f1kHlq4q7TaiUQYULbAS9btmNlOxiMMk5HIyw2WGf73/HkpIKmwi0xy
KyE/qVm2kTFe9T7zCOn/FbMw5EGVemiqEBN1b03xsZ0id1T3ZmKCaQRIA6njLRT1LcUWljs2klcG
HRLFdHIa009sk87jvBm2WJu3BC1s1g/0QpXqeQWNL7H2YYCmpACD9LYnWF0/Oiznnn4agJfIzqoR
F6FUE2x69L7U8VsfffDHyK29H4wqckHZNU+x2yJXzyIQ/yb8xDPH1iIgS4q21T05x/doe7M0D30N
l9fj2Er723JW14+WWKhM6cvlgrq0wJjAbwLZl7uX1ulJPQUk/oBP3N2WsurIzqQsdik1ZxStiQUs
teIhYwBp7zfCN6MxJ1uW2+fcB1rwtsRr6CwSPef3+kLk0Fhxr+cdLzThvWnt0ngIqKCZXukIEjUn
xSam1itXjHZy8N0vBxD+jY0Oz7U9PP+ExdNhUIIkiQI+wShTVwy0fay+jOrwVLXPt5VdOi2eYhLB
NLyPjNioYHRdbqJWJKNShgC8peXPkGafyPxV4sKm8gPVNEPeiHGXm/lHGvAHDMLBqkELwaU04ICV
TFQb5iTN6UiN8DkH/EBqu0eVWEIB5Pi2cstVnMUxksjBo29b5U+X4ugVrBqptkyb/KQdtDtN6Rms
5v79W2dMZzjQ6jMRA+8uusIW29VljZf7nSUwP/MjzMXnODD2gpJ/vq3O9eohhY4z3lqQgfKAvlQn
LjIlHMLAd4paem+K7OAV4+dBIF3VVaQQpNo83Ba4POGzWnQ+MHXPBNTMdn4pcGqzsROk2HeM/HNW
NB+C0GDafmvxrtq04CqmdY+euhlGDdC6hSNJoG5JcyEJnPuvYPrbvv1iH97fnJ3zvDU7Om/4+fsH
SdC9wbUANCUUHctR1QBQDk/LyA/KJOkf9/vD4aF2E9txtwxvXplbghaW1yvyEI+hFzixndqF25Mb
ZybV0XcKfyKatuffKb/uv351H63d48e9fRpmxQ9P76r9oNKdpu0K2rHe7SeyNDZtNvbbYffJOT7/
+nW/lRO6PiiX67LYAdkMYr8ije8IBn2tYZuFh0wq8p3sxy+G1ksbQcW1Ic/iyBgQhc9Au7NTOgtO
B4DmpF5idaJ2uDOrbC+Wxp3Zl4/D0OxhJN/Y9mszBowAkh0o/uAlA6zvUlzRylkWtkHoNEN7V5P2
tOOxvy9k4S97S/7Huv5Va+EFEk/gWipRKzA9poq+tlO6i2tonNrhqMwvei2RbD342wHjP7UvGESg
d8OVa8tX00TvhWIOJdhZ+eToLTdUrDOouJE1u1pEKmzM4MwPQqjSaR2/XETZg4O7n2k7YSjVGDub
IdSFrZb0q/MJTg8YkTRzS3OL7bKWUcYlufEZB8No26MGogeu8PiXPg0RJJCwBbw1MPALJ9pOfqsk
M73D5HWvQSDua136ICbG39sc19s8G0XCCEezcJ2qp9WlNBOjR2ZMyFBRgXuIk6+3dZkNd+FlLoQs
EtlpUY1jUuqUO0LWTPKLUwsOi9pzfyvCIfF+B0P16bbIq5ctRm7SZw2CE/k3OAUX69eFRU/Fcwgd
TQ6fg17eq0bkDJX4Lkn+8xADuJmJb5KU26VPMo5a1G35V66D+asZCx4rAa7qygxbIJ+TLlBDpxc7
CHJ7493KDO1HqbSSIwla5iZlNn65LXPF9DlYc58ePd+z7V+a/tCrDGbpObiekVzudC2Pj2Jehzuf
0tfGc+GqOjDPlxGGIQ3Ejutx4yAiFUMNLnRGfz9JPmO44i6bXr2kO9bxa5tAEMZL1xDug2ReaidN
Po+0t6TRvohF6v4fKu8fwzhp/en2GsgrR5NGahJCQMkyC70MPqZq7OMSmEFnymAGcIGWIoqysplJ
zpf09DEe81B3dL2K5+kWvW2OeS5rT0EiCzsxrFrvmIamH9xV3AzMXCqewpBUKT/3/jB0btXBG7+X
hEG4JzefqY4UJ43g5H0/+IACl8rX1ggtfx+pZbTFbn1t0rg2ChKiNPNSzAfqcn8rDfSVMYtB+amO
kSK5tL9M+kmEWnHaG3Lmlm1hW9Uu+FtsxdlxM7NC7hDcF9CTFj5iKpmxFopkBj2M4FfX3LwWXJ8i
38bWXQUjyOFuoOGeWJjJ8tm+z65bvR4sLa0y2AASNou2HyF8tswvakU76a5iVI18dundKf6hy18F
oLzMT5XoBN2PorhnCNBUd0P7cUjd25+1YlDE5X9QyCVrRmFYfFXclVrY03wT5wdvJpvGbd2WcJXD
nBf4XMT8CWeKt0PJWHWNiOI9Uh2VZlYasO/Gr/3P4Vvyt08bZM3szjpFEB5U5sIXW1MJONncS2S2
qT22D339sZFVO6/dOt4QteKPACmbgTLnN4ekLa5inx5wP7S48Ce/ODbeBMmbdjLzLTS0q6CQH0/M
pMKbB/oVL47L1Us8uRsEEXDFYkqVh7I0J7fovcIRp048SqG/1TO4Kk8VMQnL0uSryz+upk6qgaeB
Jzu5k5tvfijvfWLDrYnGleWjAGLgXpnDm+fqL/UKk7iT/bBGr7H8wI31Dl3GwRfMz7etb00dAhni
XPoKGLRd7BJ+cAoInUHTjb5L2q+u2+vKryLYCAHWpdAABYocidElMHQYilLQhjLDaOKpmX5NGJ8/
PIXdr9vKrK0ZrsoQ/+TmCWou1yxKGoJbzwodphragxBq6V1aqqRRrTDaQvq7qs/Pdq1ZBtkAjPv6
DoxGrcyNEBxiOejF1yFlHs7Ogoi2kVHMcnsUyky2RcgSftZZb+yzZmyZCfWnh7SPROOpAgc8xXfz
Uj5AgCCWtiHW3i+avofPU+An74ZRa0fDzGrfGTvT+KZGufTj79cLSKQ/JQZKhkv09bLlnupFL3Ra
6EO8ABAiKz9a3tZMxNrun4tZ3CAZrRjA5SEmCfL9OBz9RnS0OHYn7/W2PquCVFhedIku6CtsEkst
5WJSiffb1GAwNRtU9U0y4/KFpI3yPukBgcFtiSsWp+vEGRCwEaVTALu0uEJMpdEsQual9PgkWIOr
TtHea7bw3a5CaJ4DFJxmz416GN6lGKWSPbVpgsTx1Eqx69YirpXvRguseq2x3KJs3Lb9fVu1dZnM
aei0YQDnvtg1Bi280QcywbHCcRd2mO2pkJ5nwiYlfYrFjZByJWKGa35+i4DOSefN8uhi7HquxIlD
Sf1eJEhMO8PV299hMzdzbc0drG0bmRWi83lE5wpKtvTMPpW1NHH8ybwTNc9mCnAbS2nFHPX59QEg
JJmjKxi0VutjwRKyBEB6/TAnEaK0sHtaa+ys37hsV5YPe+fZy/X+B6nz0kBqCx7SIRkiJ5tiJmXF
TnjEifwcsrqxoxjgod7v/7ZNHwfIYCSk3/AP8t8/AetZ3CJ4plBSlI2ctFceorJ3UlGwAXI6Qgi+
kbNYWckLUYuwxZyUiNQBid84fy3MwK5JJOr510B1b9v8il1cyFmcs1AUG03JkJNrkNLW9c5owmM7
/S3m7bxyzE2T4SNXwftwcbeLoVipleTNK2e6rVR98GDQoTa/v63NHDhePLwRA04ys3aUCq6HWAF6
yKOonfuXordeB/tM+XRbwMpyafQOmCQORFOhxnJpdQWUxYFOpdPRg56Tmu5zJbIj76/z8fMLBN83
k46CbbnMt4habQYCtPGOkeQPUwh4fS3etdkvrY7tMBz/C5d+fmpnWzwz61AVIuJnTq1SWZ+TqlAS
u9Cm0a30cYvtdGWDcBC4B+qWPHzExfqFXR7yJYjSSuFkjsbHUdqq7G2JWGgzgpXtFx4iqmKwXia/
ikgr+v7LbUNYOZ8XiiwMOhgh9Z4spJi9YE/4HpUKBpDjW2+lFTeHHCi6LYMB0qs6ZV8Z4pSNwLWH
pfqpAzCxs7zjJAcANsSPigDS+m291u7AM3nGohI0mlS4fI/mCKuoByh/gtzJO9+wfbn85nnm3g/9
Q5DHG+d2VSrTOHPimRO8fHP2ia/VfgiI9JQnd9SFiuQfGTqlQn1KaZdrzQ1xaw9Qgpd/5c02dGbx
cv9/SLvS5rZxZfuLWEWCBJev4CLJlrzEe76wHMfhvu/89e/Q775EgniFSt5MMnemUtdNAI0G0H36
nNxopAr2wF1sT/XEpIYySLRD0vNhoLcZ8sR0ci2hwsgStbn4dGKXc39NKQNZDmFXgfCzGnpadT+p
j4O2aTFaiBsWS8U2yr2u2emidMOqJx2NmdsXui9lXQBSDnTaWPAcnTJ5lO6mNDgokCOYafb3iemT
sXI7RBstHPzFMlayD5SMVQCl60JSmtV9eDSqxbOOVnIu46CrF8+ZLMsdaft9aDqQgATAlESzc3lv
nBfEcClFnzO4eiHVjBOGG1LapkHfaEjlgnwYXSMdUHSV8ZEvub7If4y3aOXRpn1eo7cDdFh0E8bv
vq7bffDaF4L4c9bIBzlEvJbRXYNkq4EaA3cPl82ii1N/QdbVQGXlsyIv1RN6PVIwoZQgYWZdMYPC
3IfMFXDDodt1fsfiLh7cRo3Mf1lsE/pHSJIqUMnhHLsnSmuAdwM5qqj5zMzoCqdwwFIzENz6Vpf7
yA7nxKpZoQJhYQUkojgDMG9SS3AD/B79U8kDOwHJCORYdJThTx0rqHDTK8cO20WaLKYWVsUyqxBE
22Va+HiwZHNAEADY91nSHlmeMZNDcNB2I2oqQbmnqb/vWvP5suOuzRqeNBbKHqi2m4Qbi1H2Uohq
Prwh1vNHXZ7SXQ2Q0j4klvpMs+Tlsrm1xC14db9kJvG2OfPNsI9QAonASZtKidO3O6RBiv5Nx2Nu
uuqkFMiNQzoAa+Ndtru4/NlsqtiiSI+BlJFnIiiGXO+7QMZZKUV7s4WqRNJM6FksaHNnopshfR67
omZGIUgqfBHNnRo2If+IJDWon5c8NRcXKmue2kjtKAsaCynpuTX2UEV4lRqVuGBDJSzrzBe0pcwv
7VBOThtPmt0k0bdAVb8PSvCsmnVyI+nTvEl6OWZBgDrC5ak5vxTh+zAzIDPH6Q7e9FNvTiW5kUAD
jvK1+tiWL0P+evnnnx/gpz+fC8N51oRaFirIqyqbRHo2yOOY3qcZpN6cMuj+etecGuNCnxbn2lwC
8sF8EDAEIVQ6Ag/UdgKoz1qEBXYYv/BCR0qSB4+Qpu1R8EKumKATC4y9NPmuqk8S2FEruk/IUzVc
N70n+weSCKEXK+u15HhBUIm35pIOPV0vqOoWaaVC5Ysob0ripD42Te8a2i+D2gDM1M1gUzq41vDk
J2jZsA7CuvIX6x/n1PgEwExQnUdxjXcZSS90c+zh1MZUukrpJGgyq6Ir9L+HJLJL6baDlkS/QOZ0
e6wUOy+8kbhz50qzM2h3pLSbcFvhBj75LCEDOPQ3vfGYjw9D7ahyaMvQtalo6A2mZk++jz6kB63e
ThAtGiHnkDfvWh44iXRoy++Z9tnUD5Z5q1mbeJI3AZAvSDCm2UNnXOW56JG3cj1cQsifoXPeHEWG
P+cphl4F0IHRU7SdYW9PLNRuxw60FKUzxd8oerP+ehOdmOUWPR5HSUoh9sb6yesGFG8xjw/IwcHZ
gj1SbOyyufNweTJKnrxzHobEbAKYKyYwrk8TmnuuEshVtdD8UUByN/2UTREG8vzAO7XJpdiisu11
Ke8pGCJ0O4DCPJEyFs2irvKz3tev2xEWUMMVFJQ4fGkYrQ6+nnSwM80j+uMztMg95OmnRa+U7t4w
JIbmyDlxyullqBNHVzyi/kTaAk0y6KzL0PaHwlepHoZxA4lXJkGG8/Lcfx2557vrzwdyLxA/g9hS
oWDyKdT1WvMqnuHzWgZz2PMGoCmf6aSwOiWuEdzN0feivE5yyITLuZOPlj1FoK+07ju1QePmrQkG
7Nq4IY0uOtlW1+volsmdG8hDytPUYB4DMMVJBhSdn6Jwh1ZeaBjZ4H90NOObiRIsMulW9YJ6bDf+
1ApTMFuir+D2I1g4RiPx8RVyCyps/2cF2GAupLVfud7DOdEvAhajBfDGswL3oI8GYHukLK3uM+KF
9U7VQLgdZcywnM56NYo3GROOlzF+v9OxcGXrbaiBH3kUeMcyrWfecfQl3IALJIZVtcGXNP3M4mrb
AY6ZJ9W1Sa4sH5fe2lHU5Q58C74QWfaC+WacnjTJd4J426EAGccTI90VELp2Y7oZbe04Av+U1kLW
8dWAnheEbzeXv3nl0rfMHvpDvhoYUc8+PbKkJB0Ma4DQYthAzXFjGG8QwWN1o21G4AZ8kF60wBOA
ZU0RKZysugeWDLJlKOydAa0CswcqOJop69KhYB0oMRzQzP7UWtTMLw/y/CK9jPGPJW5dAtP3NbWG
JVT88DDIbCkEE+q40zsRqaXIEncWkAyL5iewFKiy4+OonMH7rqZ3Wie4NH+h7M597feY+GNAyyvT
mEKEnajyHVNbpN7A539VdjNYo+87CWhqxKZAsWfpRpE3RL0KomvNwjXkObVe1fLZMGf8x/dhOiDt
zuruNrcyO67cgjzjqjlZ95fX4Ixe4iu2LxlEEygNaBcvU3f05NfV1EelEB+sS/7NGLaOURv3gWLg
WT6qXkI0b5RnZHIMJ7Os74n/UdcSsLl+tJmt3ilakT7AuucffRAXJOdQq0ZAaMFApM9eMZW2IoOB
0to3kOW0pBIZnetGvhvQ9GZEzuXJWHF9QEg0CvAkTjtwIZ3ORUYyaYgyBIq8DZGvkg5+n7ptWgqA
oWtDhB30mqB7FYAcHmUkNYlODQMReKRSbEtBOEDPBRIP2dQCM+s3kof/L3gp/aXCVONIy6Bcy/Le
FFGXrg54ATwhB4Mwzcs++JXaWDkq0Sxq4x0a9L1ozt2iFYFgznoN4GRg6/hjh3sypyp4ksIMduK6
eQfrNqgUlGe11R0yonmooA9+MOxMGYouMnrGtPBeH5TbSNM82icCBqH1yT/6Fu6u0CVWiuZiLHK3
JDvopq93sn4oZoNZwS1om2o5uzLovssEO235uVxkoJQss4CQBywQ59eQ3NOVaLGbxFe6EthWKyBj
XB/ZkQUuniq9NkVyjlnOrJvAeBnVXZNtk+FFHe+z4groNY3sh0KwZ9au9yfj4jYNavNBqJkYFzWe
lBnUID5ENa+k/K6OfqUtUBTAtvx92Rz+pC6djWifPGdJpC1erfqEkWo69oWvbTMJZMW5JXi0LhN2
tmRHZrgJreU6nIzFzBhkdjlswsT1c1cdvxWqDvSTIKvwte0vmeNmErds0kolTqmkuFMyT4oPAI1H
wWcK9sdKdbMcJ6Nd5D8h4ceyQXDjWA0Fv8dqyFypIo2zVGlThF21Cd3Bkm9BcHfoU1OwC0RmlNMQ
O6cJclwpxljSb017G+uvsy9I5q5utKORcFenAmo6cjdi1ZIZNERDZfeSwIJoEFw4SyD8R4FuQAgJ
QRs74nE5BldWIeoRXCIC7w9ApQFrJwOOgUz56Vyh50rKTBlL0tSqG0HRzDcPSgV99OhaEqqCfmUg
OGu4AyxIAyRJ0Cu1DProIhBoZkmbGCtTKVf99IuGZJu326oAr1Qc4wC+lWdQfEGhBVKhIHbcyEaz
MccHq9t29Kel3cjqz8L4KamORu6sNneaonC04Voy3k0QxCYtYZcP67Vwd/LB3M2lgOhAWi6uFCek
uSXxhAxI0X6oFphv8Aegoa2y6DkI4vw6nGZQkg3yrRl2qeg7ltU+mziIJn69jgHF5JYJZFuKr4UK
Ze1YZm5oWpVD1FreK34Rsp4GYHDNh8EG79BDmGaZrQ8zOmYiSnDUA8imGKINsBaSASuDfOCihwgO
Em6TSVi02mhVyub0zUplRvPXYKGOqJ50c1eN6LczHiCZ515ekBV3PVkPbh6QYsP7tsB6gHkHNC96
K+OxBYWPJEPRGJCSkgVt3AiOnyUmnk3+kddyITrIiBm1YD2GOJ6bI4U25BOro9wFPszuYo3J6pMJ
gpnLI113PdyVv7J5BIwMp3tFK0Y110fsTBAysOYqRqNwLwHR6Zg3qXGbT/UvTc++1bq0Exgma8P9
Y5jvvg56NU0xy8uj+rEb3hTyK7AgXWQ+FvWujdGrMt+XxnUF5qKOCg7DlaCHo/aPm3MzHZKuQQIT
pnWagXXxbUBrTC/iPllBRZonVviZ1XXQg0ywEuOIRX/0Jpqei2nGaeuo5nttQgAnZ8iRGgVI12R7
TkJnzmMk3R7KuHUSUJC1r8RCpjRl8/wqmP1l35w52xeAwFR1YJO5fdXkeZmVE3Z60T2N03Wq7tTU
69H2Ms7bYAL28jrT7CQXLPpa+g1zsuAI/tfs4hRHkTmZ0edi5XhIDouAeOImiCtRGrktWofqxkGH
tF347328UUIo96aoBhk20KNsCjap9C0j4CNFY7YdIw3ZmteN6PuWhT+bFbSc4SoGpXMgjk8/r4hV
owolzIquDU48RSwBg6zV3fnGrknepvmbYBVE9jhHlIogLaIG0xFHIBcjV0o0sFDxynKXSldR+dSb
D5Qe2mEbjh1Sj1DPS1gcfMYjWHPu9VLUYL9W2VhAvL/Hz7msPuvghYiX5aGveTfv6nQG6QzYGaIn
ItlJ9zxpBMmUx2rCFwli7n8J9b+N8wgTDaDsUVFhXMINuKT71C893T/4KHxBZYWWP63wIzYEWQ4+
FCwcgQDsYcyQ2wVQdvnzI4csiGn2oQoGk6peNmNlU/WlTUSNI/w681a48z2tc01ORliR448GbJud
U4UfNHEncO3EseAcOQvpvDXOi6mE9lwjQVO41DcMAtW0vZMNJ+o7p2ucsHAgResZ7TNYkgRLKJpM
zp1JV8kSBajTbrsNia/H9HMEpdzlPSOaSs5FW3UqlKyCDQuUgvPrkO2yeWPiLVMbxJtF6i7LTzsO
CNxUfnV/HbkHneqo65eFy0wXHK1R54CDTwKb/QyZksm6BuHu5eGdnRq8RS4wl2YpRVGNxVukkxi5
yoC527fXlpuy6NB4MWtU+9vkPaWb/mpgKMIJvId/cvD2uQhNoZQIkl+MWEpaN4C8UCvSn1/c73xO
KSqkBiSVdL6hs+8kgB4IqGfM4rkLd4Z13VbPYeoaqmAoIkPLUI8Xb8TtMVs4bsrJq0LQz1zlqPkM
Tgfa2curtuzfS0PioojeA9H0ReMmFx/FwHTDxg0SFEKCe8v62kAZGTBTk0Db6XRAU4wWo1RfuF1Q
58gA8RNKKKzvrj8WuB08ySGZTWj12bMSsykCE1hU2L6h7aFXAfUG6jSDIcj1fDWgnk/eH5vcjjZp
GFrVwu4Y5dVLQowCtYi8QgklzbZGU2rg3tQk6HaDF5R8RJ2WIcFeQSUjSyvAxyNJ/UG6ufnoxkLa
10jf7OVhLL9r6BH41kuxBvIg0L0w0+qjbTY3rROX4AKpAKb5laLj47mb5OkHdIpCu6xGzZkS3FDs
qYUsR6IHATo0DN/LgIUumFlaycHog/6ATEqwi2R9fI7b9gBKY7yApkIbncpSo4/enMqdCWa/7Ww0
2mcoo0UKrKtZZesSdWN1fJBLI9skFX0AY7e11dB36dZSdFdYkeiavboH0NeCfYYOHcDTT10G9Fxg
FyfgwguUN61CK07EDCgFJvtRRCt4dn5/RY4jU5x36vVgmZIE4hcrJjsdwuqhuS2tN0mLbcW4TsKS
yZqb6oLKy1qEBgpjadvWFtUlzmMrkEdJ+cJ3NI0o5japh8ZQSBx3u5rmmxBlrylDR18rv1ze8Wvz
auKaqCK3buAOweVNciBuu8kEsSGk1O3UuO8pBFfNsvkRA3MhKyK+h7WT9dgcF8r80KCSPMJcIt8P
aeM25lPc/i3MYFnAYyNcFDNq05ohrQ1fKT7RthUBopXeV7XC0uKa+LogOp9dNr/M4Qgw0KOEVlfK
mYvSeQAQuwQ3ZAKojv8+AN5bW44KVMjw2GH/oWHDwhvYmlrmKz8ur9/qhJrgh4R1MAvwKL5UgiKO
WYAK0CA/geqH1vtLWwki21owBWvJbxvcolUZaASSscaiQW84mjdDQBwDJMb5G+l+ao0g57o+InQv
Ai0IODj/kDfVpAjogJ2eqyqTQ8PVfoy0ENR71k4gKOP+nxH+0Z4MYNyWFgqpqmiew5yCNN5y/2Vl
/pjgLkB6OUt5J2EcTRkhBSUxKBDauqg/8r9ckn+fOvxIJhAp13qDUycPIPC70caZZXGH6/9rJTNL
2s/FkwGkdy/aZGvLtBzg/znDTW54+RQqpCsW4j1/ZgrQnT5CYiLieBdZ4W5xkpHmoPpCVKxAt0c7
VNm90P+8vFDrU6hi/wA/iD3CY3uDytKSfIKRLn4I5o08PM10k+Bp7gebLPKk5kcdPuFFe9ns2q5C
A9lvq9yJpklgSgMdyBJ536PqOVJi0DJeS/1OTR4S+i8Ml8fWuEMtNSKQMquwJklvkfqhgUACzOmX
RyScSO4Mm0ZQbfsWjMTlvd/dEutmlIFXKK6m0GkCZIcKewDkrZQEZ+faIQYC2d+Xg8WLji7IZQhu
DjCjIwjW/mYeRzuLwptuCG5qY3o3mr/XDMf5ghZboJoRclU+4Ftqa0URyqZ2rzy3iU10MBeBnhDJ
emZA0/jypK65ybExzk3UVp1JkcCY1T/4+p0CxNpAf5hp4VBjF7Z/CXNfzjLMI/pUcBVAzOd2td+B
qddXOihrkHITGDWLR+rmf69jf2qF29WgpaSALOPQKqwb0LDjnbFJyF2cCs7GtSvV8WC4u003jPOk
zTATzPk2bbVNAxGxWjXBWILsD1LQ+XgrKyJRvLWQdWyVOy2txA+sARgdOyBvVveLtFfEerzsE2vP
tGMTnL9HhqU2aEhAwGrHlE0WaF5Lk7wBhnTdKN8u21odDviN6ZLrBIKaCxy5kWZtr4EQcIAngKvt
atDoW40G/MtmVocEQtGvIx+NtZyZsi1A+t/BDMXTDUQg1l1Xar/UoNhk47i5bGslXKBKAComHPIq
eKe56avjSKvypIZmjbm9JXVpD/2NGomKUCtXjBMr3MbNJ61ABaqBoG69LeeW1aJr2Yp7wwDSu6DI
A08qf3Wf9CmaEh8GaNJA5NZgswLF3u5xroEj9KWPsMlYY/qCBpWVeIRGAAJWQzB/oV2IWygLmg1q
UEPytjJwa5J9Nura/SLpFOf7dg893PvLi7XiGCf2+DMlAKm/L8Ge1Htqx+Km2KbZbhZym5wBYhD6
Tgxxz/c81PW0CWFIqXaltqPEhqZv0riJ9QwUDkHyPk22Y7yhM7RGOhOPwFmwB1a22vEX8IljPIzo
UBJ8wTQdUsCViblN8u3l6Vx73Z4Y4SJ8FnR4HS3rl0iTC1FzW4stFo3NvgGoLTFit0M0CZXhocCT
RzDA/2IcBLEgWSEgyOH2RDIb8zSQrrZVXBpBZwU6Ti+NXnLtoZEKhuoEauEslgRmVzeK9ccq57Jg
OiKDbPTQnO08JXByAj6ixpPBvVKwMks8EH5cnuT1hfxjkPPZwVfzTJoxzLo5VOatNaJIL3jArE4l
eAiUhbYSneA8lneCSnIZlBDSVuSovRmh6uLI1eS7vqJmzmjlkKHWSceskMSMajMqd1oh0u9cGyeQ
LYDngRsUPYpcIM30dpKSAe14AZ63fkBsMt+EouajtWh9bITzGSlFZ9LcQ8g9rwJ7TF5TspF9xzLs
od5cXrazNqclBByb4hylla269lOMRx/dAE0f5X1EX8LyYWw31ohCdummySFMf6jyZu626GqbVXSr
o5b3dvlD1mLe8Xdw/tNG6MZKa3yHlAHXqT7n8uTgbs1iS6QttbqCUJ3BLRZ8zeiGO705Jygb0bAi
GLFKQaztTSiPlYV3eTjK6niOrHBXotAqw1RLYSWmmaNADGz6YcpXvQx5oo1Pr3sj83yyj5KDYthj
90aTX/78A920lz9jmTUuP7u0O/0eK+et4HmThxbUDLYaucaE5SzsrgJEJDSYXiNv2f5DFAAeAQBe
DepdqskdKGi09VPJgL15tkonbSjqOwZ5p61QCU1du2sAtg3KIphRsY6ny5jGVZiUISYY+BKnckcH
ACU2gQM2uUGhdQdaeHdwIwgrsfQXWpC8aB+/fJZudktuIkfZ4DB7Se1wL2//th3ma0f9+TAee41c
KoAPAz6sMh8SPwTV8i4REYSuBQgiL/QBgMziNcat66wOU5rmag1lg+cKOldjvG2nKzq7ChEVltfm
+djU4uhHD81ospRxVjGctnFl1C0SIioLiixwISir2nRIZlgooEHRKBVLRNWk1ZPjeBBcdEEXVhZp
PUxE8Y7W16HmDtl7KG9jDSzqV36zV0ZBvWctyoAPHgVqUJdAP4cbVFfn2RQrixdonmy6VbS3RCa+
Kpj87oZcNl7kFtrXwZh5ujSAe+HlAMocGxizq8ZrNpblNB/R5gUahB4EMB3f9hkqkZnBmm3hSoLz
eC3EHZvnPEMqMop+pmVSS4jcIk7jZmxoV9H8L3Zw1wfNPpq+4O+nwzT1QY6bCMOcxttId7T4h17c
UvJwOVSuLtiRFS5gy0QaFqY8BOxYRhfCVof+XCNqzDgD1y7BQUVnOAAqYIfCv5+OZSBpt7SBIrVh
ZjeSvKnRm2c++8FzNzOVFteJdZfBvmZ6FkQrRTttzTwEj5ACBj8QCi58riOd9CBUigl6ZIs6yuCM
xr0RvtDxg+SPUsXC2Wn0K3BQduotEcmWrGzzJX0ERCBwIiCb43ZEY+D9CeZ4SFfK0k+zrMBMRHvB
tXfNBkFrG0WrOLjaNO6mD9Wvpp0sHbnTEkA/ZaIeBEsEr7OVMxUwWKTqcXVA9YHvSJcHRU/qPmxt
Gppsjtx51lht/uoitxmhiCLiNVnZZSfmuNClh1MmRzPMSQM42SQTNB8jq3vc6em4vbwFvo4mLqAQ
0LOBSBE0PjpSH6feGZpaX/sWVJ2Gq4Khi9f2nYJRyOI53VWxQXfgzAr3h+lUjH7r7ZAZNhrbnY/M
SfaqLTPjTcT9tDbXRx/En6WSlWrDrOGDAPol0edkhA5CdlinrA8OZS2SBVt7EGMCNAKgM+gd0R5x
OgF9QAvNyGFPUZjFJDSBgHzX/mhewy2E8t6GjBUGKDlswbwvP/Z83v+Y5WIPqXukJxuYfc7cUWZB
xboNOlKYv9Puov28tbz+Gg3LzHKt70jRZ+zd2r1DdDRgKgu85sdNMTutN9kicbG1Wyzmw0CHEJ6u
KgCup/MRtJGMWiU+zH+SvHIfOO0HJI1Mx98HrgKmFAaYq53t4n/YxsdmyalZP0glZVZhNmhUpqg9
M18uz/hZqy6W92Rg3EKr8kD7yoCF8aN31K3mRjfFTfzaPEW2/0CRA2bBg/Za4joJOIJzFboJ+/X/
/ARu0bMyoUEaZK092Q3r3PaHstec4ukuO3y8lQe6GV58GystOSajznRtCpxuDa10MgXc7cEiQYDa
KqZA2h7G2+wX4Jtbqm/N3cdrsQFwz8+Z9B296g/Wxrif2M/Lw197eJ6Y524PYw0ckRZh+PT21rT1
Tf9DcUYGzuR7aPhC+tVV7XpkgkLrWZ/h17pDzgP6FxApQE7v1LMsKASV2Zy0due7TemBVx3ZcTDc
6OCDtuX2IAVXKB3KsW22tvw9Ct1RVAhYPYMXdp9FEw2/+QzCVBqlbizSeXOLx7XasgSsFwjKtlZt
VHVXWLdmw4IOKKH8ZjZvhNrKawcKaFw0jJ+qBlSWT6dAGqEkpHWwD2IhM0Z38S6HTPvQP19eYJEZ
bg8PUAUgjYz19UHcMlfFnij6h1SH35TWF9y1z5pGvlYVyGTws6FBReNVmMI8bBW6+JJ169utE278
e9NNd+Oj+ahs1G1/PX6TDvmvB/oTtw4PR4nXOBMUo5sX0a5aj5hHn8INu44bYwgkzG4yYdv2eAPj
aRp7mY3GmRH0DzZh/Ub25itjd3m+1944y50HDCPQz0TLNrefx0mRQdYSYxJaEI4Z4wbkMHYLIfBh
zGZ0vE+3SLC+t60KitBBEEzW7l1IjUOQB1sLVG/c3S6VarUCeV1rkwCg389e1EuycjknOuREFr4b
GY8p7ufLE7WGYDkgSThNI3jVCyPwRiVI0QufBZV7eSqXn8Ydx9BdwP0OWWMFKV9uJsEVFuaGjJpu
1qSslayHqjYh8AVxtOh7X4oYxpeQc8kaFwhrX6lBMb5gr/LAztNDVtu+bziF/i0ZGpY0B00VuMq6
RSRegJRfivHc+IDZ0fKkQcAzotRtarwTtZcYolBdpj4M3a/UD2xoYH+7PKlrd6tFTQl3SxRbgffi
jtxYi/tWpwCHKK3dUBBbBBAVyxmY8eVhR1JQzEBOQ0LR/J12BauTXaUK7rcr63riRdxVOg6qZqpG
eFHatru81r22Ud3J7NEGpbEpfLs84NU9AZcF2hO0ooB8nsbZxlCCoRsKSKS2EaCJzX6UU8HLeG1O
CRqmF5EYZPmQGT+1EcTFJMtq2dpFMTEQcTIwREM+wXQTv7ju8/wKauRoPoi2Rg0SgAZ9m0qKJLJq
EypqzCFrAR/YVgP1TPAsn9XmSJ8Fat/VrZ1LpluOLVrN0IkypZvRH7dKSrw8Tz1jeFAKHRy76ibt
pl1OFFaZJatpvEc3oB1CV7EDTU7nf4/z9wTFStqBUzZJD1NkgsGlTVE4NwTBazVyot8Q7x6Vgpia
z6MkGgmlQMaXK9WrMewVi5H2rYSkZHhHSzbm1zp6/y87xxqCbiGC+m2T2/W6T2tZbmAzWOhfgTrI
VckOBjdTJU8ubkfroKQp+leATvS6f0gLnxjn3CaE3MAYTzDeDdJT26AT3HxslNaN04yNoITSph+C
4a5tvePh8lsvN2kztstwS2AtkeML87cECWldc/RAZ0PlqPVWBsOjqiHt0rJU3kQSouHnMF0b1qfg
a5ZQw4Xck/EvAfIop4m6WBrII74GipqONe6/EMMUNADu7Ceu4d9V+asMEqM8eanST8l8ENhfupjP
7CN5C05yTUMxnguFNFHqCp1smH/yWOOWq4XPyL4QsqM6+lo9KwHWUFSbX3tKG0c2ueeGBq3uctR6
xN70Iew90DlOks4s1evHkhWBIDKtBL+TYM9ZC6dBlQILh5pqFK95g64oqyW14N634lQnRrhzTIsG
KQBBINDnfbALgsjW6X0NcnxUkrxW+wfwGqyh7LcI8izuwzlN3BrZOOPUtCLZNchsm9GLEkWPbWF6
U4wLglLuLvvJ8v2cmxxbpFwzPK5tStx3C2ITeN6SpFsfKgpJ+g8ZfpgBuEbDrQdtulw0kEDFPhQx
wLwSnmSslObvsvx+eSQrzndigtv+PlHLgSzYUznOt0iMMn30FtgB2OBGaMUR6fWyvVXPAI0fNDR0
VIr5PI46RgCQFRWGlLNeUr3Gv62jjQk27HxyLptaO4PB9v/HFufqfW5NoO6DLWMu5LupLQ9WpN93
s7Upe6CjVSI9EC1qmIKMMhubdLqDJLXqgibvqkuz+LY1s+xJ8E0rAe7km7idYfXl0FsRvsnP4me1
aL5ncnmTpsmHPzxnKAAmvu8MoMigScxmDZ2rfvBBdMj/Xv6OlSvBoh0NeP/CtQga6NMtUwYqYOIV
oHVgkByq9651rOQlA/naZTNfjDj8Rjm2wz1pkceofLmBplHrgB4qcKOtj04hG4GV0c27dJic5nZ2
Myd4kPYiBdu1TXpsm5yOsbf6eDKKxTZJNjSNoWJl7TLQrV8e49pUHnsZd18oCtrF5oK4b/KbfqG8
a0CVOT4bItnvdTsQHQOzLCjd+Q6vuckLlPxgJwpsU94YQbIr0MImBJR+RRV+zVAK+G2I2zYa7cdI
7eCivfkhh91Gn1pkl33jKQjzrZq+6Za5VcyRqVPrZM1LQ/q7jlovJZxVyZObeJKdyMoEEXc1Th19
FLdvCmAhRnB5I04tjH17DVczCL1mBqDKaPoZJ8GirvnO8RxwiypJUifVBJPdTSgjtA7E2QpAk/7F
c7CaQDKiRYSvRA7ymNdjDORkVdqhUXp+kTMKHFuiCI7j9cn7Y4gL8kWs+/0UN+iZyH9qdL4zwDRm
epAJ7KYP1ReJ5K076h9r3HFcD2ETAbWLDaGqSAIw2Wo2EkQoQERwef6WH3TuqL8N8adwAREeCkm3
xg6jtwYFiFR2sjazW/pShY5hJtejiARnLUuJWwZZVJlMokEG6DSmJD5AoF99FHM2bkeIXitAhuRR
yVKtuEnU0Zb00jPpT6jl0PyToBMZjy8m55ajd9nm8vDXfPT4W7hVnSmpQFKJo7sZYrCuAIrhDJUa
OloUJtvLptaW9NgUt6QlLVIz1mAqGYJd2issiLod9MjteST2ZVOCUfHNwVNXjmRcdNupIh2KCsUT
lWx14/6yldW7wdGIvnLwRw8NeE1aGD7M+FK66SLtRSoAnqetKwUqS8H8lSgABQ76ZjRQ3u5j1wDB
faNpLBpEfJtruxPBloD5i+rIOnNnpCkPnVRRuHETDHYKymy9NezGovuh/REpYPDNZ9GZtXYLA/0L
QComkpIqX20ecOGrQxPRVJ3UJ6vuItYUcQqjeeVUKoE2TaAINuvZKBVgAwm0s0AfBPgF/7Lq5QHS
xpIJbQt5R+PJHqBTQPeq8lz334Q9vefLiwrComMJWLCMPAzfRbMoePWzVIT2q/fD233efbg3D4Ej
osZWzgdlAZQGWBUyqwoAP9zSBVKpduGcRfYzZRDSZmwP6Wpmu1tBdcQ624BLRWSZQSQ/kfi0uDOZ
+CQtSFBGtnOAYvfr4X//8ryDd2Awi1/4y/3Pb/zLhu0YfkFO+z9/xlyXuTnb721ne3+//XW/da7v
n++ffz4LQsX5lQ/F2UX8HWVCkKDgnn8aIgEaoppfdNCmtRvb87zI/vprGwpOz3OQzWIIkHmA2pB7
hl+dGpKHIkuyCZPvXDuO53gYtMsE0WhthcFxD+kH6DDreFpyAb9WrSyroipCvfH6+vnaOXz3Ni8f
GntxBUt83q+0DOfI0uJrRxFJzgPFt0JYuj4csGwQfheEvLPjEgaWGgRBKlBFrOGGEhUWOuQiEF1d
Hxzn9eB9sg3cwd4KNvpXEv7kWObscANR+qwIkwJ2Dt+//3h8fAzYzB6h6o5LJGAKy9+PMO3uXXv7
8Ku0H349DGz5+9eEonW4/I8g2H/VDs+/CGg8y0Q3ByhPTqcW4Baah4ucsLNsl93tDtO7yN3b261t
C4b/9cMuGeOujoORAzpfLcYceD/zvm2wM2HJ2ToCU/oSXs5MobSDzCpiHLLMp+OSxyaYWqtZTB2W
HeDtlm2/BAIMD+Nzll+XvWh9Lo9sklObgZWMXVO1sJkB44B/oBCPfz5jtIkd2Z+bl83d/m6/dwWL
eH71WtzqyPDysj7aH13Vk1BOYBgRsGCe97h5s29EQWV1vx9b0U6tGIFCIKaxDM85gPET0fNuA099
ErnJeZqZGw7nk3qU1gtYHob+h7QvbW4bB7b9RazivnzlJsmSHct7/IUVJzH3nSBI/vp34PtuIkF8
QmVeJpNJTarSbKDRaPRyzpsf7jbunUiCxhbkwjpMXQcoFEhiwL16roqW1ZWUgyqD7dTect/GkAR+
uLn/2QQ/v1ylt2VnQPDWWD/+J2K5459rUYn0GMQy+8jdN+K9vfQBxXUwIwvQB6PvWzgVLm5K3R3w
T4HfvqKJBp0FQBJxTRezcDidvuBici5yu2zFTz6Muy/sKgGFjf4/W8uuUf/26xccHHZ42I2Ka5Qd
VvYLfsWPA/77dZhwnPDDZ8f4+nky2Xm5skv8I0Zqo5bIZ1/19W2h/z+3N/sK9i34iRuB/RB9wWW/
NtYFLbjoRgcJJ+IYbl3qGoC3egeWCSYYEcXXD7jIB/cV2t95N8xN+sdQFNRcxDTAZwXGBMb5WCEO
1HucfXZ9oo025I5k7lxiYsbIwYxIbgRaISKQ+2ITPVtmThjnlYeskrLE1nD51e632I1dYNR5o/sb
v1vQv8X+DyK3APq6UHtzuPcedg+bXRBA/c/P4y8syy5kB+nluN8e/ePLy/64Je5n7FP3lyhtdhGe
Iz5mi4KAAHNJYOc9Xxkjp2UFiAw8SDDThibiGRnTYFE0JNTbKSLWBqNL6S7uqkLgZFe2BLARBro2
0GSHeiG3JZhta+dFp7k3KcAmR7co0K3q5c2YjewmrwBaITB+3vbRZ4PYGWcS/F6Kzj/COlJb3bhM
wAlEP1MLRnYnUB1Glhpcl3PZ+8EEofIJWHDDwigUp1dMUxlDXhCkYBxRMVHdmQCMk7gLmD60MJHe
4ui5r8KpelWtDbgyZvWxkALb3Ai+g90enBWefQdvhfnkyCTCd5hZ5NpqFBZOaJX36PfVGwxnobPr
YMFxKkFbobUOnemSAN2aOd9rH8BZVr9g/mxW8QG6kqD/xI5dQwa7gwFK+ErOgzKOgg64OdfVXjHn
M625GyHSGmJkFEKHKQmy5qYDqEyRhNK4labv/0EUuo1AEoT5E5Ufv+gjh6igu8+BBF8DOH3TqEHR
YShq9CNRbxOzmYulRArBlHX4TTzf8ecn8Yid15Yed+B7m5xvywA+4ddFhNi9LgIEyXjFosGG757K
ZH2sWhU4msncosfen5XPIn67vmKXgQg7G+B+/l8hXECXdEm0gHs09+QeDOEg/JD7QNJi8laO6HQ3
kffZxvkiP1YTUuhF09DD0ADJNZiIlO7yIjVED6HVQ3LyQVygh/rr0qSA9vMSILvIXpcgn277RrS3
ADqQHJ101zphSpBSs25Tw+sU0QdcBE5fK2KhlohuQBsPzPOdVYdcXywUQ1gR2hsUr5QCTd+Z8q2B
eomRurXkO5jfpCBi+qkbO8F+XIQpnHRuP6RZn425hQnX8iYZ7hYrctX0w559Sl9lTKh2Yd8JNF63
s78Kcyvu0Lwdqw4Ka9F7kT/MzW2pf15Xa9UHACvrf9eUi6vrVl6UhokAu47c/USRu7S/jQtIqkRM
3yJl2J+fnEu9rFFlrrF+Wjbf1eRdcuRQTf4ZfJLbJc6TOznwS7qRSUFbX4KuWH1Dbc8C9K3VBZYj
cNssBLv0NX9Xj3PbtVPlBtpS4GuWe0pd3bkzzcNUbVIQhQ03YAu5vlmXJSBOO85jt+ArzYgEeRWQ
Wd6iz97VtstH8RHv6l32gK6gTf4Eg/wwBNHw2t5pGH/BaCTYIIHLcb53ptYWXVQ7uddg2pX+iDOw
bIhwwQUyvnqOTuyDqLlSogYLMPA8AsVR7qqYngWtxfUlXIukTjT5yvacSFHBU0PNFlLKQntSqRag
xCqPNEfTvODwrl3piN9BGYfuLjDbc4cXjFp65yTgrAFpVdyFJYgx5jeSEpcYexptrqu1ungnwrhj
rBSGOY0KhNGIBmZ8zHQQV48f14Wsrt2JEPYRJ2sXwQMiKoQQC9eeOt6WZlgg8y5HIle7qo0GfhVM
amJonX/52EMVL3OPK7xBe0/9cxqpOxulbyhB16qBnTwWoANSajwRKo90/qx9S6YfHRF8xqq6f7/i
K895oi7aDcZUavAVVXYo6Y/JuNGKx0gSHK01KWw8H3SUJrB5v7IFJ1IcB3e4mYNqelju9Nx37Dtp
8m1Z4DnWVhThNYN5Ng30FvAHuBmTnqI5F7WMCeTZ33vwj9JMgAt0mWKDe7JRSwDLDUDuLl6OM1VA
oc6kKDL4cUjRFjrYmmogVKgtOKng/4HjAz7eLohzm9za9tJgcoDO9e1kWj1mru3Cbn9TCblScCrW
saN6S5YQ344L9bfcF0YGBrsY/Iq1Uclt2M8g8Ap0uxyGwzhqk7wpSmNCZNLpje7rWhWLKptrm4UB
arTiakjtXfQ5F+i+lEgKgt9WUf0qCkoFdGK2S+Z/bQZjC2mgTxWtbgoife5eaRpFayULC9l2MQZT
M+uzaAwR0AbzCfzlZQMkAEQDjEKIb/mJiJ5IIMrFo6fu9ykYROMqEfjA1fVywKrF6GCBHcZFbOaY
kHZZUnDRotfDn6b3DjNQ5mQAqaAVtRWtqYN6PWY1WTsCBjU474S6QzsDagJzBKVr18exuL/u/lYF
IGOnoDtKRfcXpwwwVQ2pKKAMhvNxOe2y4ed/EQCuIaBrwRd85UpOXUGcTbGjJ0CMoNYvp5A9Gzw2
gqf91wXH7zqmgjFhjb03QLd8vkx1p5Ztl6GoOPXRRkkDR8WLtvQl09eMlzijfisdKpuhAgokry/f
X8Hsz0+0G5sY+BxFXnhWW/0Aoqinx6rg2KyZ26lu3AWl9IUNImnoBlQtTCb72hRIthHOhuC2Zd7y
Yg1Zl4FuWgoempwlYIzcslFlL7zOUiIvaX9ObGiEvnZjdu9MAAXRq+Ig56IobFU9kL1h0lSHjfBV
zRLlxyEaIXYezQSt15qfZ9ZHUQP7Q/p13RTXzQT3BAOLRx2PL0rJSBZXJuOtHxvNM6ODVX+bzbsk
3ana77rdGsZRUp+scXtdLDujFwtr4uJAOVrW8X4/txE9rWcEBdDQ7JJ7FQOd1a8W5KN2vtFpeF3U
6o0IdJsvNAAdkEHnotpEVzHWDVcutc4dTVVPodphiPPgupi1PUOi/48YLmIvep3UAyZVQe6rja5G
ATsIzOcUlGUZKQSrJ5LFXfJ6DhxtoOBjz6rvdrGv8tuiuSMikuvL5n92OaHqig5FkKhfkKjEZTr3
Gm5jD4+R36TPvFYmrlUkSBXrbpl093lV+HX7kXYiQuhVF2J+kRcgKwk2tvM9q/UxsVoV5tEOeN71
SoeBXmHbt0gI987PZKuCZUBISvMXGslPFlDprxvFqpnjrsJIJYsv+SFhabacaZFwk8wS+d3G6a6h
M3qJna1N39tuFFj62kMEzVF/pHEKaTIe+WhXLjyiLAikZRIg5erG9IedSK/R6Nwpxut1/S7bPGAi
mPMHsS/m/kFTzh0uw9KkMpUgsk6aI0U/ktKkzxYg8AFS5FIQlhuV4g9V07iR9qY5s68S3Sd2E1id
CERhfa3/fgp3ACM0mxZFi2vHMajXSjh6d0MbEHQUFSKcpJWFtsAKiaQ5bga8lDnz7Dt1acsv7scJ
hO/9JrP8xECPFNpo7XdJNEEoksZta0rsYVzKCscQ72VzeW7jtylWUafBk8m5MUWYcCvOBZApaLVA
Cwn690zOufRNZywqJbi+DWuDvB+RfhnDg720/nXbWblbLURxeECwzsuLoSh9AjZ8V46Fl4OVpXsy
6daQbiod81C92wGrjDSCwujaOgKdTAVaITTDvXruVOySgPE4wk1XLPdT6yXVtFeDHcmCcegFsIgr
tohxAWTAMfXlqFDxXJQsmV0sN7hzemLvJ8QV7kRArW6gFTHKrXtT/1e+RTR0QSCG3TQNQ4RocD8X
uMT1FOUSXHVG1Q2RbHdASYPinF3fszXbOBHzVeE9Ce26Xm2MgYmJ8CzK+lv050aNGk6qwJOtRSWA
9UcLGeisMAn09ecnglrHIEOzMEy1pgOrLMaGc3eo1HY/F/pRmvr0aKez9jNqTfQnVnUeJplJEkwL
mVUreFGvXYMoyzooB2IvWV/V+dpKia2Wg43pwCU7NBhANygG1CMWu7uaFkoyHBrqKU774/par5rr
iVh2fZ0sAXjwymlMVMTvk3RsaxzExHypE3sjOct9a2VgUhNShTJVuLDsTFUurjaiKdL6Siu8Rv09
NcE0blR9FzsHy9lZ+jdneCZl2GLa18h2NBI8Idf8wekyc04VQ2WKBThIXMfTeyq/UzUsFsavfGPI
Xuz0bipKsooWmPOrSx+1aW1CYD1LoH96bZfnErghap15tHxXku31/Vz1CbZpomFRcxjM0Pl+Ejos
dcyGTAcZg6f9drAwYGZ78hi7tBekqy+RFJg/QE4BA+EY18Yo5bmwPJ6iUUqhm2Y2MnLjKRpA6AxG
slLHMLMS/dTjrAnyhKo3QAJ8lIAT6VNrMD0kgB1c4olofGBNezQZgBkHRW08rTkH5dCmzYxKh2VF
dmAZzV7PNlkf2lK+aUF1dH2pVbZ1vB2fSOMzemA8i4cGY+kYo/pGFKB1tB2AY4YjnJeX1LpPy8yv
OvW2TcJG8VXP2pnpU5Md4KSl8kEG6uj95Eu+kgk+bCXktLAzqIMjfcYYcs+3RdJ6CSk1rMKEumje
Nt9wNeyu677mooGKhKkr5BdsTDWeiwDgdALwQuat8tTK/RmDVh3osjBH3i1tGqaTMzz+u0Q036Kp
EWBrSMlwtja2qJjZFfjrlrTLvpG4R55MXvLbdlRSP4qH3r0uj2nAby5eI2hdQY8EYJu5RcTjw5DQ
yYxHeS/5EdktsNjk93UZqxfQqRDO+4I4oZdpAiGj5Dju1GTeFEtBYWj+kFG3HqfNgkxKlTnHyXJS
gF39EnzAShUSSF1/95Ht84n718mQq4jnEcw7mVe3P0bybC4BVdAs8Tqpt2WCh8T36zJXrROOCRaI
Q6rz8CulLMV51sF0CgqApbI/0Eg0Cr9qnWh9RWIVaSk09J5rpURKvqCxBpP2/UEu9hbQR9SNQ4/X
FVl1NpggRje/AsQPizsDdq11rVkzZxNX97km3bRJ+zjbaRATcpfEnX9d3Oq6WYgqAVqHWSK+110e
YjqUIE322NDWvjdr52Au9st1IWtWD3P4I4SzB/C6gMxphBDDmDAr2LpSlvut+uO6lNVg5wvZHf0O
lnoBzlggmK2y3ITd6+Wxo4qXOc0upclWihq4FH1LGmdPjd+W85/iLKRbLXhIGJ9mc+caABiJE6UO
Hh4Epyz9rmAIO+nUcEwi4MCWm9J4p/W0QZe2wCtf9pwC0OxLJpu5Q9zJzuLJWVMmAnRFY2Ghh7Ot
K4ALTJYfpy/arG4lybzpm6cuTvYorfiODuRIVQeXFqYMMwQog/WsZ8lWJzpaen5e3w3tIkT5+jCk
uhWWw0WF4PzDujgba7QzFyCVk3pfInF+kxi1rHqFk2YvaiQv322ncHYYF6RA7JxzvyMD6tPADc+9
eFgitwUB62vVNfJ9FalZ5AP01mDT0jnR3ZpOA8jjMBIMelZT8y01aX6RbIypr0rl9KuoMvB8RV0a
9voEbBmamuoHEAKMXUXnfD/HNpm8KO6WB+J0ylMzyPn3qG9ZY1zSh+B27ssDWG+c21wea0GOfm1l
FGQPLbwO1hrK0LI5lj3s1AL510YyFzVAtXfXNF2307S69Gfbjhh72Sh4RV4cdgZvzUCqdAuTJ2ho
O9+SyU6sbFlANz80T1GFNIMmaj68OOmcBO4+pYDdmbMyKZGwbBD1HkxyE4n4ei48JJOho16NJBuG
2Hmcm3JGP7tDM2ihHOTJJ+P30Qq1fDdTgdv6MtGz2/pLEopowJeRAazFeXyiZVY8R4gOCADlBp+1
qlsh3JerPqa7xWuOwJoSvCQus1KcTGY8J+fZrtRhNPFm9KZQ/8z3NLD9ZVMfirt2B5iN0NiJtuzi
7cIJ5KLbwhg60xohUN7ED+Vzesh3U9B48sN1f7Bi9Ni1P2vJh7VGkyYm7VhQEloh4Jv70IA6oyAM
EEnh7C+rEuTmWXw1/Vz8+BgdgHcq+f+MtHS+ZF8h/OkexWoEcGNIyQ4REB2T194fgzS0BJWiywuN
k8PdKkTRB5TbIEc/KuG4HfZdAL/wVmxEQcfqsT3ZHOY4ThRaVKtEfABBprxdIj/udpH6fH3/L6NS
BLyoGip4QsLr4Qify0CFYZSHJUWatfjeAJ0ZoUw9BrP5EFmh7YA259OSw9oSZLMugrYvqewxyc6v
w0/vGAmJTNCal17E6K3TwU2jbYtLoBadW2ZZnK+AeoDfZdh/yGNxlqcUpOhVzJR5vUmCWmvRdvha
y2+49V3wEAX2CMzwXiIbdDj48SKEH1zZQQQ9NqA+QKACnFxOfKNHmaPXCLHAmEaDJqy29UHLvGYf
bVm+dQPEo2qjPMav13d1ZXnPxHJ5iCIbFD1p2GO1v1lGT9J+oU8CNNGCZ9NlTxmCCUwYYNCAKQc8
k3PjQdJ3HFANQ4J87MDMniTJeIvwgH6mBOkIWSdoRjbzZvqwK53cVRNtwLg35kgTgJfshlpT91Bg
bjUG7ttSPnepnt+3hUQ+GkdaBLf7Zf4C34o8poIHJZDYLgonadkYrPuk8NQjeXHcMtBUN/Hl3XJT
h/Xoyk/99vomrFzrZwK5TQADFUsbQ6DTHzUAEloiMIy1XT7ViPNDgx4PtoRgzVO0ADDWtYSSSCp7
me5fV2TNiJEERleJhbzzxTCJ1I4tSRXEJ7aJ6gfJ7yoNufSxE7QArawXnscI0xkKIGAVuWu9Ksc2
oxiT8IhN/VRC4Dl51xVZC1Ew2QucDY3NfvKPOArERjp2UESd0WIcqFUwEtXt0ZffKSLqkpXNQa6E
dU0pqGYhb39+NEZZb4oRg+hIDrlj9d5N34Y6yHKRVa+qdCKGuyJGSluAiyEWmjfOIyBlVK9+sPbF
t+g+9YbPKnbz1FVBhi35rcC1XmbEcA3aIINHaw7e9oDEO9dQ1/IhynNoqDwaj/qNHkhB9qEfP4w7
5B8B87ezK5eAVdb10p3mzdsMvJ4CB7RiMmefwB2x3HBS1Z7ZIlffTfs2ExEmrd2OZwK4XczkdDRS
BwKMn1rqDpGbuqOr+6kK4tCAfJiiJOtaoHS6ptx2JmmRjFkCC0125LbG2BzAn5eNTtzlpnKVo7SZ
X0FR5b1oT4MgRFuNcE9FMy9wEmxIUqEVugpVuzeA1O5S2x9fdbetXYUZkjc85OG/O8izxWVH6ERi
go7QsUiZX5kqV5aCePrnoj9nopxLAQ+gOZRMp0rNd+aYbetGoMP6Mf97CNiGnujQgnimXWbo0FZx
6GiA05teTUxAKuF117UqBwD4bKKPMVtxhmiMSKADdgQTbspxMVCCt38M2p2TJQIXueLrQRrwVw5n
gCbINcFBgpdiLN3P421PXyUisjTmGLiY7EwGZ2m5Gak96lBAGokfsghVuDKoUHyK6XZYbtXumFY7
2fkx/4fr8kwsZ25InztSajNnoXsEYx+klUFFtNdEWyVaQt7okhoD3ATqRfaj0Xzr0DWr5f51cxDJ
4MxurpeoVAfI6OKHxd7WAPHUhXPTq94Vw5wAfMDT/SIJSTDHGevo9vVaQFYTw3eA9AUI+qLyLPkZ
9HF6+tIVjz2gyyMFLKzFkySKPFafWpgaQL8Q4CeA382Zfd23ZT/WMHvShhrIw8uwUoBF3AJqzQEI
EXXl6VAI6aTWVheFYnTf4ySw58P5oR6MxOxmljbs/MmPds3HgpH41nUwyRx/M7zmVn4AH7GIymgt
QmX16T9iuU3NJC3DKgA3z9xYeFdOYey63X7yyFv72O5Fz9g1j3IqjXv4WWa+zJ1iIUNZbhv9FjOp
do++/+C6obJv5s/6iRQelK5zShtw4ZBidG9V4+vLrQ2uEKA991MYlW/Xha2GJKfSuJBEkdppaVVI
A6b7ZvJjbFn2zbpDCJS55QbvH/UtRr4oeXjUbsCbmfmgtxtFfAprud/TffwaDz+5E+qJNEMEymBv
+faeuvntsgWc1aMT/FZ3fRhh0KZB5XC/F81Jrlst+qZMNE0DF5yz2qVR8tqWEQoWnd91HdLIniU9
XF/h/4eN/hXC2Shd0PTdzdBtCEff2JI75BR/lAfqR0Bap1siivBWIzD4oD9acWZKAPSh9goEqhul
CKPN9BQf67dp8RTTlV1REnN1DdGjryB0BzAMny7AOIHutCzeSysEz4ch21LRM2ddxJ9sL08/X9Mu
o+kEl6aXmYuG7SmP3X4UXOMrrvss7cEFxmOey5KdIu1Rp5Nb2XeKKPpf8R5Iv7Liu4rWYVABnLvI
wgL3D7WRwOnhhHPpc0LZLblNRBfAymKdieH0GBJtSDsHYrT4EGeHMdkaUXjdpFeX6kQT7opZVMlu
47wsPVA1+LSX3SZ+ui5BpAT7ghN/IHVxh3wElEDdBf11n8k4uEbzfl3I2sk0AWKH4Xt0hTLKp3Mp
CzqdMXEEKVmsuyDecKOkAM61W1V3SM1A3mT4Sx809fNEniPRhCY7hpyfP5POBVe5pI0ZhgsRn47Z
pnesR3lEZxUosGPNDADM5mdoaKrsfnNda+bTronlfF5aZDFe31B60R766FAYt5PyXevetUVwoC73
EIkDC8BjgJBGDZNvYSyBOWv2sgUi9loGRRNp70pTAnB2IkiMXq4j+jjQE6aDsANJg4s4fyDtUM0m
ZgwrzG2T2wZYcS2Q1bSdPGCw9r6iguLTmmKYeGdDATpOAd/mNzWliQFwK/cKtLMrz3nyIPXfr2+S
QATf4mcQs3KiGiIag2w6/U0jpt+LRnhW3q+2Cfw7QEGBoRJ9Dpz9R4oz4ImEkaQFZC6fduOVn47b
7MFpNHSu9S7dmo+5X2+vq3bpPM6FcmY/S41F6QShrYXZSeCbU5EnX4lpIMJmLYtgN8CsNedp22GI
k7SNICKonsaw8Mow21Q751DserTresBvrV6sTeMdqescso1zEI2vX/r68y/gnHCpS2Ylp/gCawRg
9c5Qg1EbcWe9XF/LFTFAqmEJRhA4MGdy7sBwvIBOQFIoSJ4NZ69NoSU/EVGL3ldb2LnLAFQaLMQB
IS3mQ7+itxNvLPeq05ZFiYjULR/yF2V04yBTPKR13PQm3UR+4Wqxl92OQRyWj44wOlw5DWfyuYCm
LRa1BxMUqpc3S6j4Rah/V+7mUHWLZ/v2l7X58ev6sq5cDGcK8yU+NE51ZWZDYPRuKC6Vvfxl3INx
LTBuyRQqn2j7dAUiL90yCh4OGsbQ0s5yn9ydmsmz1BloH8YDSnrM7tu78REN7ebBbJA+WzbOu+Kh
0yTywAksKmiuWZHNIB5QymeZXs4NGNJsKjk4zTCkHRXu0kYPhUzu6CL1OwWk9YLzv6boqTT2NSfG
lFtGtkgaBgertM1dvfkxVcWTGn+3F3U7D5/Xl3XFcsDoglkMXBAGJiL5Vc2aJGpbbKRTg4RW/jHN
xDWbx+tCVjyazY6gAgBGcFbxOfJJmYbacgjiUtYN5aI4aB0RAtoCq1wTY2qIVoBIhP7yi21K7TKz
JIonNhL9IIRp7H8P5W0kLgDDDHBEjCryXQKpk0qlmqPRZal6X7VeMFzsJqKxurUtAUQoulCZLIyC
ne+/bhVpQ20U2iT7OPZhQXy0813fkJWIwNYBAQBUV0wvXRRo58QplXYc0JYShfnylnTUzTD1gzKt
EmJ2DMWFUnR8v9iBOB+JGwdVEgxrQSu+rpcsUukkMeZDNHSnL66sR7NXRnJ0P2kW7NxKkEnDYja6
Z9kj8R2aULdVbPSuIPUFcg2svNR7OpWQ8U+Xnu4olfSXMurxGknlsdlmjZYv/qghoJLB8p5sCC2A
dTwiuDr0HSUHlBu7u1aZY7JvrFS/NxcTN88yL6E6zMneVEv5XZ1rjEKkdr8jOIippyiY4HT1RVda
DLbkUue2sWN+lnI9hYtuzx+pNBvHuo/Kx0Tq89cGg+R7HeCHoQEZx8aOzX1TVWril5Mz3uiFab6N
6PPbqPmcsHkLOsy+EkvVXZ3ao7/IBRgi5k4efyDuRuexGisg1DFhb25HAQFFq25Y9uhNo9G9I8na
t2xywH9EHc0ZQHST1DvLSOaXhnRJaKWjE7u1MmAIgubmJkm1JUWxum4A3EtmNIgu4M35VgA97C1v
l+hYD32KvjHLaAFTJGW+1cy0uxl14IkhHZ1U+6rJ6xtsoxYHmpPPv9VWrUt3oXn5lBK1QfrMkOWw
6vv0sx9aMAZJVlchCWRZJEe6DWBBqk6H7/USj4k7Jnb2ocSdFmCoXAdzYFVoBz3pkVUfzEg07suS
CLz5QbiCzCMG9TBBen6qUsSqidTWePOXi6eDMUWVhs2SgaVmaDxMsf7OJFGeQV1zSBiuQakOAT4c
BidzLNs2iQf4PekRCarq8FaDYsItb3WAnd6Ne9CdPBp3edD65L78SAIbYZjKGEGvH/bVr8AQOsBp
AXSMAdpzzY0otvSqxGHX8tAEajWZhPHHygVpA4nljwjuytJoNNX2ABFOFBrEVW9n7wN5ZMtV753K
147tLj10rrMTXcwi1bjwrqkKqx4o5MYamn8KzPJVu/+/xeNyU8OsEKCMME+J89Wnd5N6vC5gLZRC
SIG4Ag3AX43p59sz4P1RV8OM2LFWpXdrtKzvVRIjidjaFao+ztIXYRk5wEPQS3Nc3CGJUtVH23X5
q4u1DPab9vsmpaNo8m1tcU+vUy40KOJoorGO65SSZwkhrZkIivNrVnMqgH3ASaBjd0Neq6Bz81qq
vuRqtWkdwLnPzU2l/gdJp1cq99pwygoeJUMbZj+954bpZ6Txu4qiiUUEVSi6vLlFk2tSN1TC5d3P
W6W76fHUFiHfr8SHGJjQEY9ibMK4GLtPx1kd4c0QjeZVWBp1WG7MR6CLB3qkbK4bp0gUt25TLZf5
LCH3HTXpFpD+VYG2xMEf5Nvkn+eOdIRWJ1pxCzcpVjzmEQoVGBH0BxOEe7pf1C+63PqVZHrX9Vq7
DEC4B6Jo0LKaYFE9t7w2rkfSO1hC2nhpn7pN4mn61uk015h2NBMZxZqhn4rjDL1Xcn2uQIXtzSWq
/aM/y5/R6I7Fy3WtVooEjG4ChS3QA+imwY8tgFWmS2gz4hkYkMDaOo+/UUP+iSunQ60pdbWNvKV7
Z9u8UccX9ZauGT6CfKRtGTPvRUOPSSZiFAZkJ9LgorfbRp+IstTBdRUFUvh35wwIHTOdcaNmSeXa
CUZUH0wSXpextlsnmvDJkXLBBFI+QxOjMcwNBX4bCoTKLXBVFZSVo+zx/08cd8bSWW+LvoA4TftZ
WD/BsYjhs8lNstfrcr6StXwEdKoXZ/RZW9qKxF5h6Q/nSUau0V0OSJrh8jxYAQpawF25s8P0QyCW
dZpfiEXYgTAI3VHAVT0/ax1cSBcRzNKMuEFLA3PvD0R9VGakcVM/qcNhFnc2rJ1v1iBpsEwBJqk5
VZ1ESWjMJmu0umq8ZtH2NSGPhDYlSM/vRhSZJUfQNbXmKsG9YEJF2bHQonWuJiJhqllsLlSiOgEw
5r2RE2C3ppW8a+z2DQwIolr6qkTW249SOojfeKInkwx63+a4auq5sNAPoKTLNqep8q7mkZR4rd5G
xabESIqgKrASF2D+BBOSQP/Fs4Lv7sUWV7kJ0ASvSoxdTW6tqN1ct5mVUw7mXjQPg+YAdTp+dE5C
w7WtE/QPy3leBsYiJ77Z9RM6Ea3f1yVdrCHQk9BBi/wHgxLAz/Ndw4DcrFCHVJ4+DK4KllPyq9OP
RvrTFIHbXngVJokxduP9i+khfrdIRgZLqcfKGwGhmsmDr6VbExmzSHAJXJg+J4fTKOsdgowoNNIs
kLWS/KeNyVoAoYV54Xw3Iv2myUUNgyKRbDtP4jiroshYLRCJRwYA0fwkeehnMBDXwEz4mYDT9vqe
ra8k+gQBBKRegnnMmNwsVItWKEqhWjLeNTRzx/Ro5P8caLGlNGAZLNWDkg+XiFlAhqXKJQT1xatR
3kpF2CG3UDlBS1OBTqtLeCKKuwSqZnKsSYOoWQJQk+qqJQmK4iYG5lCeH4x/7mHjNOP8o5Zqiex0
bAkBW5cn0T6mdHt9ly6DEU4GZ4gluN1SnbDVm98r82FWAL4yufZ8M2Q33RLmFDBObtFsUQ+XjNkz
02fqPJjDPQpV6J5/EnwNW8CzW4j7Gs5GM5XUtazja7oREI17kNe5yEi6I/rEG3PvRJ2ryiHGIpMq
EJL1XvYbMOHISWL2EVPuKKaeHxDJbPPY7ucK3Vvq9xxhBOAH7yQAQdhKvpkdkD5X6Arq3iunQCwa
laKtYH//hfIAdER+VwXLEX8d4rUw01Ri4JSKibEztCYDbrEiz7KJCkWpbSX0eY1l9EM3uzddFlyM
l0U0aA9WeWRecFWpGHU9177WyGgWNrQf6SutTD9SAZFpl54Rty+Ro+6s2gqaCaTC8xTERv5GaRVE
5nDoSvDcXTeDNddx+incMTMiQwN7OBYCeLVNnASy81tLbuU2/i8rfiqIO2BgBJXxJIeg1mq8In/R
7I0qN2DPejKR25Tw1B17N2vutUTIS30Rb30tN7s6gdctI6VwvtwOoGrH1sFys5yI1gSG+UuTj8CK
zyYjyLNvyXxXqsF/Wde/Mpl7O7kBFh0ni7SQCaiKpQ1UgJ4UvpmVdNMV6fR9dBr6cF3i2sUNRf+v
lheQd+PSkUJHEAm4c3CiRy1ubuu2Sh9Lp/KQ0vWvS7sEP/9aVAwggoACUQ/PIVUAcKUmsoy/O7Hd
ZPFk+WjohdtYT7b5kTE6NrC362919I38M9DRuWh+6refJCO3Z4ge2ikE3EhJiF9qyIHnIh+5ajmM
Xs4E3z2CBM5yrG6Slk6FpLJ+SaKwmz01vkWmGVjEN+hrsxZvEQHsrbpGFKD+yOQsx1qWolJqyDTB
tJtbYSHrnhQd7CyUjL3ZbpYoMCU/VX4INpQdQN4lnsrlKqbpaEukUCAXIyJe5+y64c4w4Qi9gR5K
gs7xwY+KEM8TDHNEpmgGYNUP4S2GGhWAWwGAcn5elD6bc6fUK0bj90xoBhBrEN8kL4UkIopnf9OF
nieS2JecnMxhGgt5opBUA+WsSRJfG9Owkf4ZxhpGykJ2AAYzUpCLBjRlnIDjokAhCSl2K8ti147h
cypdf88VIhhpWFs+5Dg0MEPjX503VLvtSkWSpcqT1MoDFpDrDAnQ99tjpIuo+9bW71QUZ58aqjCx
hvIM0hpl5+caoFZBcWn6jSkC8bx8n7M1PNGKM0kLwALjWEJUXe179V117k3AJbaHpPmJupYGUm/l
RYm26vha5w/KhEb9zfVDseZTTz6AT65UE9qRMP2FMKH+VZY3sn1Q9Myz1fsyFVXz2bLxZnkqiosJ
xjbSeyeOa69frM88eckrDPebo9+gCGM3STjqhUC5NYlY4D/XIre6yZI25cguDOP/kPZlzW3jwNa/
iFVcAC6vIClKsizvju0XVuLEBPd9/fX30PV9NxLEEitzUzPzMlVpNQg0Gt2nzyG/I+kmLpjk54wP
tibfRsnaAV/aNn+tIZ6eHztfKcdILXD/G1m+D/N6W9Q+Es4/1z/YkhVrJv+FTDooUcXMSop0Ka47
H5szozurbl/agjtl57vXzSwetxMzQtakmTwJFQIzyCJvmpxsJpgIB7qtUnUFqrbwlTB+j6lKgBd1
HWMp5+sGDsr/twUNq6/dxCeW08tphZEE4z5qJNmh1cAZgKLVSj4xv0aEDUkhogSOaxX2dZFUJita
nacpz9GFCaVHrU0NEKOa3comnDeZaAUqznhPIuybGBc8d28qNT9PNTyM0/IVmklyeBgnVvsfpjUy
TC4zZQ0YfNmCBMs66tyA+IM3dybZOrdY5h1I/ko5t0OzYBqG6JK2Y+1k2GOLUlxPt5Y6uaFKWEyl
ndYqzDAClzah10wgNw/6Y5gBh6337qQbz3KuMNNMvMSKN5EVO0Vm2TGItK9vt4U9oOMbaNjVSEKQ
G5z/5ClGPSGRFOjyGEiTE1aaru67ZfseaCX0BFasXY6DzLAUQFvRC0DhGjx+5+YqEwUFdTZnpJir
+dVjnhvtKJ0+GNNW6d2+9SRqX/dwIdAiDhkgAUVzD3OOwuuA5qZJkonkNhgZnDBAk89w8+BYmYeS
hCv+LRxebAAL1yTYjGb0zbl749An5VDAPXTlncJHvhqxJPqdNg/XfVr4ahTD8Og6YGwbM8+zzyeJ
htFlUhh38GloPKqiVsd3Qf+sxnhhNlsDkf7/Zm7+OSfmcqWaZGNewiF4yS3OFOsYdXfcf8n6jqX/
5VEF7zCUPrc2oA4orGJalOFQy3pug3QmMSGi3bAoVpxafQ1NVtPdlN/mPrvu4tKXM/DZcAZwFEBb
e+5ioLZ04Emf213lNCA7zJI/2fjcy9XKUi7sRpAZ/LUjhPcgtaBAoiAoUXPbgalVZ1Qi6N3YSbGK
App3thgAcU+BV0sFCAidt3OfxmCoKhLClqHcD+ReGmwV5Qho+7VNx6i1MRQnLzYVgFuR5pndn+sr
unTWsTlhGmzA+EcUzEt1I9LTcfjepI38GZcfBt2o3bawbJkCyNJ6ybByLuZodeHxiUlho/LGH7Ja
x1fUISgxTdZTqq0N0Cx+wBMTQgTjujb2tIMJqeSHklYbKSg3XRXe0jj50fFxBd299GY7XUURe63q
SV2YDVbRKPvfFb8zEhk6bcEdKop7CF0/SYG5sVD2bchbba5lVktP8TPrwrGwcqsZCwve8noXl24Z
gfGpeJTa337wavJDXjxBF7DSnguy8uq4RGrgLj3ZPZZwUEJJVbPRhOWqjBypQv+s4QeqR3eVnr/U
RbIZ+8dR454UdGDCfxo1AIGTlXC+uvjC3RFr+pj3BRY/Ln8n/kNb9k5j2Wl015V20u2yCa/1H/Ua
8HExFs1dZYQigKjExGUcA3nICKxyxcmaJ6O+9/tNlK0kYUt3CBiY/r8VImTNceS3uURhhRJkSC1y
lc2kbFX6oc7ot+frwWAhF0PZCMopM4kLxi+EUxMaY0YUMH7ZlvkiZbGnF6+jJT1VMng4c/0QUaCn
6ZoAyYpRsZgDBhtF6hsY7XJQ4rxArC5CyYFDv0M+GEHI9DX9sTmgCuEHI65ohIItDzxk4hMBQ1ZW
oFbI/zDjXTQqU6vdCOzd9aVc2B1nRoSDQVM99RvwutvTcN+gjgOmS0ifYPlWbqo1Z4S9H0qmkhvF
bMf8BcwqOgvosK7xdi5EU6SfmFxBFQMDyuJWz0pMIsZo1dnorJLk1cpdc3IhbIpy7drHWVy3k0xX
8MdSMQCRyzBV+HdT96fsn4zgiTYrb6qlPQciHXx8QGxmBPv5nWvWPFd9E6lSnnKWxztLeeH5mzkM
jDafE9CXiBn/vh+QugPQgysekEPhaI2lnkC5BRaBuGVS40NLIDgoYJtSk3+G1iB7PzEl1izQc4hp
Gc+mQGgPBqCtpP4ARyKbcvP+ulOX4rDfpvCEmgXn0BMUMtwaVGDFENDcHpsq+Z35Qf7LLBTprVfr
4qk2VJ+6Y54EoJ3kySGZJuOgj6Dk9hTF4ru4NfKcmUNImnugq5XWDSdedo6spd1KxrEQRdHIViFW
D3w32k3C6hd0GOp2NHLkVBDVUjd6fU9BRpRgJlTLOeur9+sLs3RggHoAFEBFloqG/fn+CvS26Ioa
9nhTsjgHMvh9QAKpy/dmyFeuv0Xf0PZF0x6V+IvmhkSqvNVm36ayUkAwy0dXNYrbKigwZzkVxzjJ
wy2cX4E8LD2joaqIFt4s9Xn5YuOJVoYoahYYOdf9VxOyEY9GQJSnKRxUxda6pHnvdS3eqiSlXyVt
rZ/WwDu37kAsyAb0fHYAUdM3PFiCkYE/xHw0o5jGnpSTvnf0suPcrTo9/kE55NZSXaudSKqUr2DS
UO9QlEBZTcUXqv1geMZMG/S2oB4lAqL9AjwqfQzwc5G/q+RWtaCCoT8U6oOqDg4f9jVx0ZK8vlUW
Pt+ZzTkgnrzaiDFVHTHrwpYSND2TyUnHn3NdlSYJawDfbdDOv25xqft4ZlI4tcPYB4NBZpOVK4OV
i3jg8Z57sIqxLRSQxBU7K7hFnakpN1nxUFiv13/AsssgM4NKEmKGmGbgsgVnU9KCZVG+LXKnbh7N
Bn05cCSj94DNcN3aUo4Kd//XnJhgxBgZKnwFXzWSgWlUt7l1HLtdW9oSptNmAQBffy3A/Icmj/57
qNY03JZeWGf2hcsGmqpgZwjgbjDtIshHhz/ASR3I9hi+cG070LciiFZ8XsgKzkwK8Qea3WhKzCus
qg+8+yNDt7D9ur6sC1fomQnhoi66LpkGGavKITKcA58hKxuK9qqVbtPJqeYv6163uBBUwX4FqhAN
DGmgwxPWUeoVq5+0CWTG1n40IQlqMqv6FfqesfrNlkzh/Q+BEwKqVfQgzg+lVaUYxQmAhB2kjzxz
KMR4zBhMdikbpjVIzULGg8kfzDYhr1Ksi5oGacCmA6Ie6OCm6GJmB+SmbhR9duX2+vIt7UNMleAt
gdg2I4uFY690su53iVLYpKXAL2cGaRNGEsKdvm7yiY21rHIGmfXsoEtm0ztphHEhpwyGdAV7vrQ9
FZDXQqAAUpcXI6hdwH0zGyPsnRJDPgH4XTFA75vGSm688BWhiaFAtwHjrgq2/PlXlIlsNsoUF2ik
sgSMyrL6hMapFf/S1hhElw4DCDI0GZNjKNGL/DldhikjAupD2wTzZfZajBGT6z2I9VJp8NKc73Dx
rXzNebcLr5iZ8g6snhaEG1G6OXfOlKqqKJUc16/8JcceUlqmtCHDjH43xJvYes/z10B7jbI1WtbF
Vf1r2BBepEPRxnKjwTCROrtsQXYgOZF1T/2fatKxst+E/t4qPTptQ8uuyX1lvIXB+5Qf61Umn4VC
0ukaiBFhaMa0a3X8FEmqbIrN2ysAEkGFVv4ZGbWtVVs1PQSTk40skIBdtv1s+A+RFi9lgnEVXGYX
kweG5msB0Ur81ablRvSOc/Cl5O8rH3spMQGub6ZxNZCDiOwBqtGoqa/DSoduRL9J1J9+6pnzRq42
0bivos7WjXbFtcu6yix4ofyVa5iP8UlqkkM6WUpSsLQEUrohmWdM74F/JKPX1IHbVg+q/GxqX9AI
v+7txVcVzM4B88RsXTWamWoA09Io30ioeerDv6bMswXgriCVAFZVgKHPLVSBEmh1jfmiGV6oKa7S
vUSSR6RtG0d2Eq5Nm11EeJhDqwHTuziswB8JFxedQDtvcsC9FeWAO8yOGmLX0UcuhStBYWnlTg0J
135d0CyoDczikiJ7aqfsWVt9x16E7tkXkNob6EWCye17pPXk44TETzSzA6abN28mBFZLUGWshO2L
9FAwMXt5YoLKTVKm33JC/QtUM4wQlIyE2m0AuM99uQZ7Wfw4Jw4Jm9yKLbkMfXycMd4rQEJKRsF6
Ey+UNSjBmiFhWw8SAJddjJWL/L1ivnTJbVU/Gnx3/fAsfR/opmJ2bo4URMTcD9FkTvo8MxQkJhhR
pfeiKDGmlD1cN7O002aoCThkVfwr1tB8LtOJGAgNZhyRG9lXWhY0SvRy3crlSwVbAUB0C61vAsJ7
ERQkN5GRAS+L+YxW+mhLzVMljUkg3x1pzPqBH/oaMdB0yrHaWG3gBjhSZhHYSWv+l2CIAXENLRIk
LRcUeVqh95gywouhmhrCsrAbWIyp0YrkkGDI7V6yQAIF8roiZHU02fmkr/yCOSidXfjfa/H3BwjH
QrfKJDXmURgd8iFZu4mNmww8JZBfD1LZBZYXYlQrJ3Fpy576LJwN6vd43wdAL1nVsAmbX3Xo5b3m
TM2vle88B6Zrvglng2bWGBoKfBspJC0y8JQWPYgsjGofgAOe4QnpGM0vbYq9GQkbqchztDUg7OJ1
d+qtkB+TuFPNfl7gGiNpieqRPmXE/DPRz1L/NfLbBrDKmHh1u9I8Wop3qBGhMAWWX6AghFU2tZHH
UEJHSFWibWBYzMrB3B89NaYTAUnZOdcX+yJ/+95Hf80Ja13mUGeRoH5sB3z6kY2l2xF9X7RoJ8wi
h4r1dd3c4h6iyFtmumnM8wpJOEZxIwvlDYhFtqYzluhlHifZi8a1ZHDRLYxLgpBkRnWLyT4Pp7wl
IeyU6dN8KLrSG5TAMctbc02jbdGUBSonoHJkwAeE+7yoUq5XUYlQICu2HGw1yUnzzej/DLWVAuvS
1pjH0ylV0WlHznJ+FYajOTQtJLltpXEb6ujKQxffyXqPXvGhblZO+9LVcWps/jEn964SxsB/GzCW
dXXmdZEiM8wcNTu11ZqVPbhmSkjA4ngqSarAlNYfjfEzke4hO7ZiY2njgcAFGR7wMpgMFr6SUgNw
nkfYEEWLGmyLbjNYPApVAjJyxdKiNyeW5uh2snARtIcmK4elABNTkgbMkn/suvfr52gp/J+6I5yj
qOyIjMk9ZMUkZCVo2MqQKRSV9Od0LFk93JWle93i4gJaBABBUNDgsS5sPlw2QZuNmPMf+JHkm0Le
hSDdiVZ23ZoVYdfhBWe1QwkroASxGGg/PlAE3YeKepfwNfjIZaMcSqA4sXiswR8EpPlLnnwpDtyg
EpmY30+RLFQZKJmsgullwlryZSTSDmTrKq4fug/aDiIgCvAf1co1vnCk57ETeYaXoNkqHumhQBuw
mH+CQb5UwwWQpaC7Lq+YbHyCyH5lay6EqnkcDOA6qBaiRSMcNNSVcsBJZThMOxQcpQ0KUM9EH7aW
lN+kAabtru8ZggUULvJ5YQnuM8hZX4wpTko1tJqGrznJutvrpgtZzusWFg6bqaoEmiZzHRDkoeef
EJCtZKzQXQD6+KMIjoCusChZ4dxfsyHsSZKEspECZwel2Apsih+xIR0Uc9hc92Rh5595InybPoyp
FhTYCVWE6ndtJ6AE0Z6UxlhZset2MK5xvmIglkF9DBTwtkw6lst3PIR0MqrRa5Rv31e5+PFREwBs
EP+xDJFUUYWEc6lVeFZPFWhfWVuNRcw4USzHVwb0vSwz57mbtqXl+qB62vF+6HdRb1iHwZxH9JOe
x85klr03cR5tYKP9k8mxHLIKhcJ7s7H81I2rCPKD4TAFBkvH2O/dBmfN2LYQv5WhtlZrbpwUKgBb
0/DD7yf5PQrq4GCFxfgxBInhP8Stqr0TdMScnEuQ2OxlI/DMRNF/+2E83RuJmqqOZHaZVxRF1jN9
CPoIffyq9b3Kb4zuYFWxBKLsOla4pwQB/1EBa/RDqkpNs7M85+/FaCohkwI/zWyzAZoKWsvZpo+q
yFo54EvhBNjZmbgBwAUMHAgft8DllyoY6/YzkFBQr0LSWpDtUB4K4qKndn3LLh2MU2vqubUgakOA
uGENMCcGZDU62ZjYQ0njupmlHXtqRrjr6hjcUtYIM4r2W0kfYv+xaz/LVc3keW3E/Yr+E3jekJla
yLLOval8yi2N60j4y89Cc9TU08hdzCPQcd1IkWfkd1Z5r+sP151bemeAOPav2dn7k0uob3iQ4BWA
6X/td9dRlqePSR0zvXMpRjBlcldLbhPaUrtbMbzw9ay5Go6gCUJhwJ/PDZvl1EgWacDyboSfJP+Y
OlBy0Yege2khE6QHo2viGRDEdDc0xykG3FcHjJPn+1EzvOu/ZeFeOvspwho0lZlA6hY/hfSKjh48
dSQK2nKtAQM+8Big0Fo5JwvpExzHvaQA9y1jwOjcd1/3s5CkfYrxIv0pT4BgMYvYpql/bKX8C+qi
23qsnwqyRsD3zYcqbLJTw6LqIE2VuAdVEMry+bTz5QQpjgkkfSOR5hbDpkOPxCeObqIJcIF9zCX/
RgbbXWgDP8C//FGTJbuJdQXSmml3L6tjtI1AWpEzIsWJysbWb955TIfXLoAEN4sIL/e87+h+lOXk
Xo5wDWfBmoTj0hZGLoreCohEwV0oYlajYKob3g1QM5O6DqXv9lY2a4qoQN6B8I/dqoqfUYe5p4kH
4hCNQafz6/oGupylxlwVHsvgqpHxOUG+cP5BjYAa9WC1qa2PL7SQN1xJX60+Y12UPFlohgSmjMmr
zlbqiil8uA8B9G9o+NSoT6SNbn3lecAcqqStsbgurA1UusC1aOCcgatQXBvoKWukkktIe2Sgmiu1
RrVDY7pDRYn5OXeLSWbR+GuAxkJSf/olfbq+MEuHHHw30NcEKaiMZ/75uhBugCkzlCFtI6U/NEAv
rdp41ZXk35MKUHvMtTAUX/BCEO+dPhp0WmJbj/3EdEi9zkof3EsxwX3dn4UPPdcZQS8JLgqMBohN
nlpB31cxR9D2qO8D3tvkDUDBSnHSad/JL6Td+C0D9ZJWDiyBBgj4/5Jwx4OtrNlg0lr5NZerO9fv
UcyApCsuXV3IDOUEPKQ4WCjCUZC+c+BqMN+3pp+1EDPw5RBc0dwyUcjV5yz75IaQEgtpLYeqrbO5
vXue/zx6jNl7+2lkW86225V89/K+hYIaxeQFuABxrkVO55Z3hjaUuJECyOJC+nsAvFR9HZoVqMvl
4+DcjBD0kTRqZT2r9IGBhfXkOFprjEuX18psAa+dmcBKRo/7fOFoMoZKSmEBE/buKL9kkxNnGM6Z
XP+fWfC+4w8ek+j7AXcl9pB0ffKxFRB/Yitq7psshOh2k/47JAlmTqOJsGbg86Cd3lSQey2tTVei
wTpKI4ht+HHyv6o63IwAErIJr4hhrXK3tJjoWuG6xKWJIC9cmXnuKxpINhFh8VAOu1s0VufkyB9u
pvif4ZGzm39tiZjFsAfGjEN12NamBpQMJijPbrTwxlx7oyz6RDXU04CUI6pYjYy5joo2wGbgZWmY
IucMjDDteEyaj0zyVgLXZXoJn05sCad46EgNwlTYwpMVOfkfWUFOvtX93CbGrwll7ZBscm3TDc/X
DS/4iAeYBWYNqEbARSHNUy0zrA2SZ3affgXgilUz3MyEydHesCL3P9hCcWGmlQJo7vsyPI1UfZVm
YA7MbAt4dIV4qurJBcUcQsuaf2+jKpjoQEcaOQcA8WL6WjRjqQZjCVu1p4N8LLZQ9lIwobKyfgtd
p3NDwpkrtLHSkwGG2vQm5rdT4Q3ab9V0QcuYocveZTfotMjqa57vzNpt45UHwmWqCvMEHTzcehhP
EytEGbWSAMkoqFFo70hpbTehbvdzF9R4yoDaU7Xf8dqk9cINcGZTuNc0RDM1JbA5kWRjRRsl9beG
tqfNWh9tzTkhqBRlQ6NiqNB2BwoUfPhwamSgZFIoKA5JZ4fyJjTfr2/Syzfy2YKKMxS4yyEprsK5
zEClbd/UzkQ+pprgkW8PUbX7d2tIS2XQgOGJBV6r8ztoHOSuQvEcD/88dLWxtOPqIKG+F4Oromx7
BgDNSlKydOBPLQofj9IWE6kGiBskpfDqAfDR2O5NfRPyFAywa9nJojUVL1g0WRTQqQiZH+ApEY8r
+IdxJ2fMDEah0BGOuaMGr5m09ki/+HYAxUH1EuNpc5KJpOt8Nf1e7bu2VSQ0WW1wXSvgOOS6Cijn
rRk94MV2/dtdZCizNYi6QAgC6d3F9cBDmtWJD2uS9bNOA7snKynQ90V29hwULAiXgs9JU+YRuhC6
N32G22S3mbZ/NE/aF6+h/atjsQ38kIPF3fyz5Aks6wZCCpCGSI6+BTBOQnWX10ZYJobEMhkvIVQf
mmOdv0aAqsWYe0gxj9//s1qNYFL4eEkKwvJOxfYIxo8EvU3MEeURy5JNofzsTAxb+ytn7yI9FwwK
q6u2U9NlqNayYTia6kaD/rkSetf3yEWoFGwI16s/BVNqcNjgCMk+1Cj7lgGgXpIVX5b2Ih5XqNSg
0IndKMQRgP1rroawUxXPiQbq6DUpo+XF+mtACBt63IxTms8GhidUJBTlgQ8r6cGaD9b56W3oqEVx
AxMmB0suyB8nsrbHVkyIk5e5AkqldF6mGsg7ErzK1sp3WF4m8ASABQFyb0TIBvxB1TuMzsKHqJ7B
d1X1qOqP1/fUdxgTw4KOkWZUR0xQV4q5Ta9zXdI7eKG/qN4bZiVfE5D5e4oX7zKv3q5igRc38Yk9
wakyo62sFrDXbZQn5a17U+3H2Pah4HB/6A/qwXBkz3BWnFTxta85Kexo0kwxB6wMKxnETlBSu6qc
ybrpWmhpG0w37visJQAQa1w78hqB5uI+AboaEDyKOqBIBKwEsR4bFTw2/NsyvTPrf31Dz2Hh5O8X
TlPQdV0EigxcHaNuE61zR5PJ022yJoWx5odwpEpdC+g4h7i8SliqbH15DQdwOdV17oqI8K1IK0V9
ABOocxiB8xE+TIdu+wlaXP6V3SRM36Sb4mVN6m7VrJBYhL4VTkMPs5Zqj48P6ZdshyxFRnjTv/8Y
nXT3YjkpXcmdvl+xF5sSn06BliTSDPEF08qtJKOXJLHJYuWefqre6Jm35VfjPN9HCRvvOM5C4FQs
epFv1rRyLzH581KfWJ+PzMmlDHZ3ICF8HImRsom7+Ss0jSs2+K7kqT/4ys31TQJ16StIXVDqAW5F
RBrlaajk05wCRIfyq3xVbZTDb/Sd4g2P0HrcVwzomZtYZmt7dtHNGUcMBXX8gfDxuZtmNA1TP8DN
Ic6ZTp0CbYboWGm2Nu4K6kT+sVzrei46C3ZZBDkQi6AeK9isY79rCwnOpimov2U3a1npZTf0EROA
h3GDefyHfjt4kfvPiAZ801PDQmzV67IpOxmGY+vYyGxUngnQiiXdXg+nS4Hg1IwQTfEt0SdQYUZW
3zG1hv7Rn+sGFnPVUwtCSJMM31d9oDwxlmaXTN0XG3LfMBYc6sDRmcle6m3mPWg7er92LhauJw3t
TJmAEQaFDHFURR0KTqdqlFhZvyjo1ZSgvt8Na3NoCzc7rOAymAESmEQTAo4WpRZNqglxjrgZmie8
itG0XpP6XvhOKFpgGFxGVRLYEyFgy35laG0GIePIerGMB5mvjPN9DyufnWpUIMH8i4l9KCTNekLn
h6tTSop55pTbN4Nj2sHWutOY6UWOvylZswlvYre5SR+IHbiD3djT633v0aOOl0bG0vv6DrHmxnfJ
8Th54FnbqSxwXhL7+la6WGnhJ85rdBLmuBk2EmC8HDMjx7i/iXVX8//1OMAEviEe3CAQwqi6sMxd
gJli0Pdyu4gOcvJItJW/fz5O4irr6OnogOPpBsAn5y5InRyEaZ9zu9G+lOqpb/Y934AIiocrhi72
/uzIiSFhrQLLx7kIIL+gYiar9/eh8UESd5XiRp1Pr+jQdy6kachqL85YMqEsqeUtHHL014GBcPaA
EbfjR+EAWGEHXnMI952d7jiLjvQhebR2qYMMwJOec3etaXZxRgBUl9EBQ9UeM/noQpwvrpZmYDTL
em4r6lcTOi3GXK5vwIVFPTMwL8bJBkybSNHHEAaocTf5G57uCuBQ13ALC3sEXTfsPYq2AITchT0Y
+6ni02a2Ut4mfs0ydTsTW5gJOirOdYcWTtSpKVHwWxmsXFMGmBqme5J7bb3vzJWMdskbVEO+dSIx
4C1e2knOSd82Gj4K+SQF1Ctu/BqaY2ipxitbfunzn1oSbsxM1SegimAphxJelKGLvTqEe/H2wA47
NSHsMCszZTkvCNZrY6gsrJnq+k7h1oE3go8BcXP6ff0DXT7pBIvClgusoVaSARYraTOLKzBil3Z2
ExxKpFrkk5r2GgT6snAtmBT2XyNNuCIITLb7TLot0DK1/1j2YMtvEA6gI1NSR3JG77qjCzsRlWrs
d2AZAS4Rm4dN33cxqSnYRlGhi1+I7kbVCgz6u5kmxCrYwLwR2AYIRdQ6P76apE9dNujc7pzyGDCD
mXvjLn2Eyp0Nzp0v3YGmm92w+JAdvzS3Z0eA3SDdkbKfPQt+Xff38sWAudHTHyPsVrNKawrxRm6P
dgR1U4s7BGP6znQgNv/VuP4mY0Np545vq0zPmb9y3y+EsjPzwk7GVJZvNj7WItH+mIQFBWVl9JiD
tf26n5ddaMFPYQNHsxJVPcHQ6GosZfWx2qhu8gzenMdmq2wn76WzyQYyri5xmqPlWft2i+bMyrzp
orsa2BjwSkImbwj3rmn2FghuLI4ZTyfSIHDg6ObdtMZwsxCB0C0Gyhl0QOBCEwd421BTQ31qQ5s2
wLQ8h+nL9cW8fI1gMU8NzD/g5AKqAtTzwgYGms8aQc5iyS68CVxzx39NR/mOeoGdcte1dspuxfLS
+Ty1fHF2wlItO1iu3Txh3Rv5ar3pDiKdQDffSh/loQ5xr69l8GsLKhySTm0zDkqX0C7iTZ3eN8XX
dbcut8U80o3W9Hcx+yLdCznkHesqANY0Uput5TdHk0z1rskBny0HvgYfu3wLoSEw9wTQM0YEAt7o
/PslyVTEbYeCCNfs3gXGH7NvjdP/nJjpNKlbsXETsdf4GSWDwP4to8uzchzn2H0eAvEDMLqD+I3J
VUKEz0jMQYL6Jn5AFyLYzNGO3AX3PVstElx+uXNDgqcliZJEDWGIPiUHAwvMgI8vbsJdav9QP9WN
abE1KrVvTNQ154SYFqfZRGsdNgFefZb3sk3eW6znH/MutAHQZemvNbmPpeX8FpSFBBOOnkj10hkq
hHHniTNaUkYiN+POYN0DAilHDvQTmb8G1F3cQbgmLdCOAbF2Qacrj50eSRPH/OdBc6Jd6vau5eLm
QHcEMmTRV/Bs3HamPTLDGT5bMBWtbKCFS3SG6/39AcKHDS0dU9UGfkDKtI20he6pcjC/msPbb3Mz
7gcnuBluMJPgArmds+wmfibAE9ry/thMdukz4DJWftHiGT75QcJXxxtomKwoRHFhdPUa3InVJkSq
jFH967Fi/nvE3QU4HnqVJrJYVeyk1MnU+m0LmexwuFN4Dbjvpi/uW7XeFP3P66aWthWYZUHHhKco
+JqF2youKRCYBKbMvLUe4kweHvqkvpnGuNrmXR3a6tj/0upxuInD4fO67cWDK+uWAd5rKJqIwy19
oA1SZWI5KWKTb2RuvTYrPd/44kKCAHB+zGOABfDL8yAYRGAxy/QI8CoKMT0JuY/RgDY8/NEYo90B
uWOAs/w/OHUSd4WwF2ltyIsGkSEs7yPwNTf/jEQGwu6UFUXIcuqkIXKnyRA95MNDPX3m4VsDTYcx
Bqv9tJahX+z42ZilYYAew5AyBtPOFxB92aCKWlCw4PWNzNCQCGb6srfcMt6kBHDU62u3YG3W2AVX
zpw/AU9ybk0ODbCT5VFpD2b6wyyabquGZuVyXGUPnT+uAR8uEg0QJ4KFbC50ASR5ccx40IVmacWl
LWMInbVlDM0aRY3Z0OBF8u+egZJ8ngifgUci71yYBJ3F5arEgEDh8Spzs67bDaGxbdp6Jf+8OFXw
ah42wsWLHY+df76Ibd+DWr2GKTNqtqkxeNyoneveLC0cJpkQLtCan3v05yZ8Lslo62QliCFABtgF
9W+DS62jTsaf64Yu6/BwBlk01gyHGBfRHL5OstAS2W9RVH0J1RLou8ntDaQwXKvzd4VseHJTHWO1
3CtxsVH8NSD8RWTEXBhmLHD9EPAS4A0nmLa0MZhy0BzJrXaUEtNV8ndreDTUV3VqU0ZbMDmV/z7T
DYcx/UOQJsrYL+I1DwrnNgIiurRVf3Qbf3LzJtkpabfRy+oWXVcQndUslTQnTamXjTxa+bQXV89s
H+0HQIYBOdTEqmTVZo1WanJpF70OfPIwGhh57Y7gfOYuiaQUU3+t4l7/ykvb6cSmyHfWSh1OAqrC
YOZyoHz3IYP+KEugon3dzFJ0MeDRXOcCyJAIgTM1ugQdArW0w9Dy5H74LBW6RdV+i4rS5rqpS0w9
lhGIKjTGETTxEhQyhbCyEjIBPWznkA6e50RJR5wAwllK2Dgx1OjNtnTS7jUGrVrXBd7/0bzgqjlA
XCgoYb5uB8NNU/Cak7BHEkEgRQK1exs3yB3ylhEv8eCXQaODb1a/Vn7EAgcQ0OBAleHsoJ0gNipD
dCqgAEFRQ+LRvU4hVd+DlcHyy5/KqO4jX/Na6OK1HEMHiFkruKWljw2NRgqEggKteFk4vZlZjWZl
GaUNJqTbvh4ei2B6lAL5rZys9+uOLm3fE1PfMewkRs3TsZA+MWGqKVonH7P0LupQhdArsiZ0sBTb
0S/A5Bdq4BSPq/OYpI6NqUE6ETcW1Aa0snjvCf287s135eAsZ8LWtQAEnCfQ0aERg3uKmRNkf2oB
TuVdSYBrQDL4u423SaKxrH7jjX6jBy9jsfOHp1L5HVmFXSa3UrFJp62ReWSEdpdbBB4tNr22u/7j
Lr8qZnUB2MMgD/JijHOc+18PNCB5Fxa2UjqqMrEWkLdR/Yysx/9g57s3A9pBcFwIF9xgdVoHgvDC
zhOfUTAUR8BMJdqeZGsq1osewaU5CQaEVmz6cqmo/D5MCnvEJEMzPRrkbfTvhnQlzb/cOBBIRSkV
3K7gdwWW/HzhrIGS3vTBLNf0iW6XUqPbvo+s/9+XDScBLWxMuICxWtiedSvRuuKgWOyKIbkBL590
m1eq7qiQxcK0V71Cinx58GaCXEylz90tENcKX0kBkmSYfJCMVYaPpK31aGvYer6WcC+tHYAASEfR
dL2EcSOb1+JkxjEPxjb1f6vJ2/VVm4Px+YGDG6Cngi+YfEdKff5tjJh3o552BUbeHa1gPmYyCL9R
VIq2wo60f65bW/bmr7X5/59EK0XxQy2JYS3sqTvJwUFP1nBT8ym8cOh/M6cL4SQtMUsdXaUCHEPb
ut1w6o2yLQ2p9z+kfddy67qy7Rexijm8gklZluX8wvK052TOmV9/Bn3v2VOCeIRaa/vVVWo20Gg0
OowRqiCJQLsU2u/vK7VgCaKEjOs8xSYgO0L5BX0IIqMbJODgouBjTA438RaQb+4LuU364OAYgI6a
cWFmUGzK3ryhz0cgTACjX0ktNR9MTecwgRThjRy9jpH61OUveMpasXcCoMLXyBdbUGJWhmSVImuc
7RYZgvoY8Xof6x6QlN4cgxvGiZvgcRvbBxl3jNuINPpr1ubbDtQKxsTZSb8fhpHhURaWHA9CNKfh
HgIfMl1eFgfkDaIcdYPU15/wbvNNoIXVZlwnrGBq9hqUOcng9AGR0NxagZDiWtO8EMIQM0MVOLJl
jJlyDQxo4h9Kzf9S1PYYlwCWur/TP63FtEjE4AqwvDAsiIzttUgU5jO915rKzHbix5wxDe2v98gC
0rAdm4FT2QDdsNvVc08UcvrnA4Q6JjEFTIygXR3hCx08yjoXKGLfVmY9kroi/iF7mCDWUmx/35nS
i5QQvOoO6dMqJhwrcp3thlIdGEEY5psr7MgHUavtI+znpBw8J+K+2KEvY6OvY/M1f8vXscMiJVsy
YoASAYIB5wFPPLqKMUgeIJAarDN3rs1pBQ4MFxCk68lGY8cqYlwXTGmU6wsSzZ9UA6qVtrrxN2iI
PiZWCMKG47u8zVgvqYW3Kw7GhXKUEWlGUgpCB+XGEzBTMAhH0LSQWJobsfPR8x1xs2sXsuYw48Kr
q0KEo9pCVr9p7V9I1rntGwjrCRCRnOHICsOWPOGVatRFL8gtZkFn1Zo3jC1+atuOdBsMcMmkIP65
cavnU8o6k7fPievlpN40GcjGeiGHTP2UrgIL8F/WaAY7gzgobpRWY8vO4L6DD9jJ3Jf7/uC2NI7R
CiQg5gQY3jJoer5e3j4xuHqsIFv4Mr7jT8fbi6hntA6yA9MmXzPLCwsu70oeZalK2PJxMW+nvMeT
+whuWlRum7cSXS6TT8Qj+GLMZK+bGeOKW7i5r+RSJtv0owEKTshtzcIBpuSvR8Xleba5LusHYgO0
N88trJT9JIJYBILRwcNtRLf9ne4lK7DQ+GgaZmV3n+H6M9i025E5nLoQ/EC/v3IpGzIyDHHJUQ8u
wrf4E1kGn3i76ldlC+ZgZwl5PrGoRxcFIq8OejoDZbAfw7o4l0ojKZk4G07PTTuMi2+bjIV6JS16
7AsZlLF0EwaysxDXxWjKqGbX9lFYj+bx8c1DRx2qJEQ7iOt9+PxbJeM7+r+I77jBNrTkg/H0rP/z
SEzBKKesAxAESTM6YdeHSqhHooiTkj8V42OSuSPrdCw8mZD2Q7RnoD935ia5PoyToselFyuVmciD
BeRFQQQqh7f3O9ZVuCjoZyAVr2A8M6jTwOWRkMeZXKHQbY6bcDUR8V0mykkFBUtPaqvc8ah9TQ8t
z1jExasDISZeupKO3gm6dhrIZVvWI1roBqfTV8WDj7DDVo+ci2nD+65tUccLSfP/LwwUuAsYQB8g
aYZVNNH6RcAH+S9EgI4HOUUdXav0GQjbpPP7BPtVds8B8EQ8aVWGa50VuSxqMuNqoDyKYIKOJaoM
CetuhOX53E7NHsUSBUNzZDF531ZFcRUgo4TTLADgFUfresFiHVOnnqbi6vsaLOAaktjVbJ+oa30X
JGSym01ADj3JV95eW7OoVWeLo695vDtEVLOQnQGexbVwYwyKodRgkZrePoyqvmobwwl7mbFjy0r+
lSNRCFzpJIC6a4CccYMh+k4ygU/FmYILH/nYu4Y9KSTg0LaU28FccjXA4GJ1LE6In+LSrbaAoUYu
QURMKl1r22ZhIMQ5DEfd15/6o49H1w5wudb4pTnVKviUJiJ9VLb/xK+AxvcVgrCOsRCLNoUXx8w1
iI5lupcn9uUU9DT4gnRa98NJ80oMA9g6aBX+xRG5kEO58DEt9TEPIMdLJScAphEs7LmNUowfjozy
0NIVP6N0/K9KlFObMdwivYWokav2quA5vWJYeZmbotC9VOpXUhWYdmQEb4sB1KVU6tRwTSZNXQWp
04yFEmNi5vcokBKzxigravIaODMoKzSAntHFtVjb95d34RbGGJwBpI25BRVj/9eGVCHmz6LMgyFp
kQmaM9D1/vMN1FBhRicwUgMoWVGmijZagL7PoP6ZEJARrILaO2B9wsm6r8jSOiITBdyR+WKY4Vyv
NSlEHy0TbVibKXCZnOIorz1H2fPfjd3ZYKcAAxBL4kLYfSWR2jlNHFujBlgIurESdPGID/2DURM0
e9SrigWYsLRPl9pRYWEnxm2Rz7LCEr2Rmtkjr3d/ARcc6JU2VAAodvXUpD4kFMZaAcoFV4MKkbVk
szlRfutKCOWl02JQ28pA3wbvqqfAam0wTSZ2b51HV/u+r89SpIBZEABMgNVqtgvK8Ka0TvgqjzBo
/oVdweRLSnARDaRy1f30zhC2EGkiqtPRR4GpbFGmi5NDCEYHX0lqU3SNI29PW88xzAKTZp9g1nOZ
Hf+L5nAhjjK9UiqkXkkzAE12klWDMkLQWVu1kHu90oiyuNiTswksOTWQwKz+JLtBTiKn0ojg6lZr
kMaWTvOTpCD5LvyjPDHWk6UgZY2AaSzVKYP01szn1NLhV+fwpvcArqBz/l2Zwe/7AheeXVfaUobJ
DS0/lAUWtDcewsTmMiJK4ED2SCYxen6XJAEJBO0V6D4EL+es+UVYKQ0DvD2f1+aYbitAQXtIgX7n
odWwpmhum5sxbXUpifKIIieWEydCkrqPONJvVFexjw9HviDFaiC+m5ANqJ5a4tktq6C8UOW9lk0Z
6FRVmtgYkJ2fOiIQw/SOsdvZf1q0dK7ub92SoV6qSRlqGfsi0EaL2pQ/sl1wbFbcnjvVDCGsXaPs
sWnTIKxy6GPgFuuFeRBRKkF3Blo+Fi7ZUnCHfZvnzIAkjzZmSqEGDDGhEJezQpMDyBgfuSow2NvD
ulq9B07+ZuzFp+Bx3EZIEsS/4pER2i3lsK4+gFIWAK11ZfT4AN1Dz331VuaHeaw1/1JGKwN8Vf8l
y19TfUARV1IqAppwJkfD7UjTj/H+XQTqQFbp1IK+al6EfbQeT6orbHV3wIQr/52uO4LWJ6cjAzr0
Bcy6ho6GgbfAHY4GedHW/7gB+vpb6AGdMq1afhzxLROI0Tv1JOcMEq2frA59L6oz5ZSKVAgAUqgt
j6uwnEK+qs0OaQmEMG5K2kOAGMYPkBWVV5ijWk0PvMs6O0uJX+Ds/xVMbXXGYbS4HiAYc6HTmsdb
l0eXMAhuZx8fFsyW5Pnc31OU2lYOuOdxlUJeI4ikR+Wi8ogoAJnZsO97hfmH7giiB991bgRil449
40dTE8za28rhZq5Vo06tyI4UfN2XdzuwMxvJ35WkS65o9YoiYH/X5oe/qUvyGzcITu1kIui1eNKC
HJURsLE0nEOSi4skzwFF6qvQsI1WWWFVMuo+Tqpg5oEU6R+NJW4pPrzUjwqndAVUtEozWwrwwHhr
qH75zQNjDZci6ksZ1N2oDGXaKgJkYO7TbH97T8mW+4iIepD+RVn0areou7FupFpuBCxe05pAXE2F
Q9IxLPAWBIGyCOoOTFS58f/fijlgjTPFTWalLlp6GlhEvK4ddMOvxFf58f4i/mRzbi0f8GqYLAAU
At0qqpRJ3KgaVDPO6kbbSq8Gssc1eeiQiwF0nFOYr/CcZoLULr/iLeH9X6SbsLZ/P4Daxb6M4jAL
sYsCGNzKHeD5A8kdWHB1SxEiqs1oYZbQbin9rP6F+YPmUOMm5AIB+8WDqj4lBnPQcDbpm5WUNaRS
MS8CqAXK5ANjSPhWhyKqi7qYGX0HIOY7hA+cldiJ26996/7WLUdNFwKplWsjPfICAwIVBBhk7Mnr
u0jq87jKVz3DeyybyYUs+gSUSOVVHmTlNu/ZKnAVYsKbA5HXDSr2RCWg037wHr6KR99uULyKdxII
UhhfsbCJ4HkBOgDqAKBc/Mm2XWxiHFdeUooAVlNRvCYou1qdMrCoj+Y7jNpGzGvp6CJCrwquOmob
ZS2emsiQUSIqK4tT3Sp+Q0vu1GFApT0GLNbzJZX0mcsRMvm5UnztlstEVqcqQCOamvDTWW3K5xFb
yirYLjyk0T2IUgKKl0DFoJEIADxeTnjQ4P70LW+wkjq1fJXU/IvYvDWJrQ87sP1OLBjRhTvgUip9
qaYTeJXqVkKhMf8uEuVVrERbr7O3+8dgQQpapf6uIBWTtMD9yvMEDYp9CLxnWdw0qoy3mLq6L2bB
LICSi4z1jDqNEiYVipSRJ0RZF2AJkcl0yk4DBWYMDpEsy49lZeiPnlyWT2HCRPtYuLjROIcgD10b
aN2gseqbLvBaHbzQgMNZ+7rdGg8VwttoX8YfIAKK49N9PReeLlfiqGtI9qG+JkNcNeKU83bMFXZU
VsgvWgLM9L6wBevHcCdAD1RYJjqOKK/iy0bRpnP5cirXHbALE1Bf35ewEEFeSaDU0ZJEKYJmgDoF
WK6zGPSLj3K6z+vBui9oad0uVaEOctDjTogjCFL5U91jjMov7KncCnkKyL1/kea+0oqy+UKtxiHn
UX5tJ648pkE82C1X+qdiMk581ogM3RaOGA7Y3OkNKJ/5Br12UmPaysWoQFxnnLJ0XYXfzALB0vIh
swwXKMProuv2WkRXxkM6ihMK2flDqJC+XfUxCNHPXcYIeJbiLMCW/5VErd3ggY9zKiBpdD03/TM5
zfbXhKKMZiuP8tl/KFzZR9bvvnUseY9LodQKAk0H3JoxhOrRKoV74h+0zpJbawweg47xPFw6VH9l
IcF4vZR6CyCFIIesZjiH/UZn1cmXHvzw63OIgyZYHhzL1wL8TJs8IYZfn465bvJ2uu/dYcbYx2sJ
F3+PB4xh4QHDwglbMsNLueK13NEPBiSEITf0Z9Kk18hLLJ5jVFiWhfznqqQfZn2eGEXa46rEc9ON
CwThSb6RdBY905JBACV2bg9Hc/gNH5VngGrNl6GLxv/Jk1WfPk55TLoKgN64l3/dt75Fm7+URnlB
EVQ8TRxCGoY61I+xjZVtDNarBp2y3gRkFEmyB1jnQyP4igkk1HyngWJ5jVmh2gYTcGgOSVevgyhV
rb5qdLuJi+/7n7hUKUWzPPjJMekByA+aViDMpWxM1RFGFYt217y2eHy3gWhFkeH05ZeoAaQNeIFg
0TIFvts30iiTvkTGq32f9IckqNacIG9QNToqPPA9DBZ71+IaXn4gZX1DlQO038AHqvvBiQCl5K8S
vNDkxvRW8jldZ5sAB9vFRNP9lVk6zpdyqXi0DzSx9CLUBPL4tZH3KSups2SJl78/y78IqnM5kmNZ
hrsQcaok9Aw2naUFmyh68DpipIyq6dLxupQ2//9CWlZ0YMPFrBAmfz/Gas6bvygsdK+lO/9SBmXt
aqtPfVlgxbjEieInCfmb2BLHx/v7slQxwrABkL0wXgYcJfrlDAKvdEgTqDKJLwBNNKtyXQkNyZFR
VFy13shoJyhZSY8l3S6FUrtVG1KpewqssO+ek/hJSfBa3qusV8mii4drB08dmMfnqb3rbZLRyxKO
4HQzKwsHb7KOtRtqNnbLLvaerSPn1xP5kVW2XDIOTGtrKIhhbO5mSDbU2i4VdaxoX8R2WKICV3cv
U6YyaipLFn8phjrJeqp7fFzCPoLGnXILZ5p0EybdgUfO8zGRJcaFvGwpF3pRR5ir1LrnfwxybMwB
6PUyBsXwmNilUmT1Oa8B0SU4gpuIGGXHiDxYa0oZjBiApl7isaYefwrb97h1q4FBY7sUu12uJ2Us
nKjlEx/DWMIheex0cBPpgK7Vqqcq6Gx0EjG2byl3alzKo843GgQa3UsgTzpb8iZxtDcJRHPn2pnM
cY36olOP1v2zPi8SlRMwNAnoZJhDxCwp3cCGwpgS1h4kqgn3e4z6X1kiM0Qs7RPa5OcJPzzTb1Bq
pTCRm95AO5ScPvTxIdGeeJ7lsZY26lLGfDAunK+EILvuMsjQRHPYYt73kTNDW133EZlO7brbgJnI
Hd6FbxZy0aJyOvpGgLiPZiu6YNHpia/HKeIPZaodr4tDktcFST2Pkei4RS5CYhkjOXhrKZhwwIDq
tYajojWjOvTAIzirbm4LX9zRw4k2/UMQIkNmCRYa1V1+rbdkGon8hjbgjf7FfwUvuhMydnRh+GH+
GNBvorEASN50JqkJNV8FiVqD9gXFyfHaAJAKeDc1RzhgoDQiPuCT6p30W1j7CcncyFWfWa7uduGv
P2E27Isdx1TXWAHaHgge0cYQbRHddaynze2NBBEYJMQsHFA7ATpwLSKtZaHk81nL4rut/hhyR0Jk
sro/94/gre1ei6FsN0a9PeBLiElA/tH94vu1l+9zcSAjz8JLWaivzbLwwkGyDFl5esgvnuJhCjzI
8ofITdrvSVa3jfiJ/Lyp9gURQMOM5nYgzMe/GzW0tLHbGwq4JSp0mUe6wyUPgx8/3dd/4RK5/ijK
68ngJvc6vmxMvF1APVLbHLq8x/UYWpL6NpUrnT9ILEKU2Tyu/R5k6jOsA9CPbif2+MoYc0lEminV
+VOcquck0hjh7e1lfC2CUksKYm4Yy6oxxUyyq8jsBZePLa7w1yO3CQDde38ZFw/EhUaUtdat0XBB
DXFgSiM9pveCpAY2fckQs2itF2Ioa+3VAsR3HhZOjYWVXzt5hNKJNA/vYYBl/S9UAhIGvIyIYSe6
c8nvuyDqQK9iCigkKiWw8Bsbw+r3hSyanwHCKyBlA+CSp7lp1KxKmiGFRpXwJ0AXETJ1CKxDzwRN
FUkjM1CJKK7uC10yPwPdjphIRcYfrCPXrkWbBrXUFWxWkWLgtpIOSV8xgokl73UpQrwWwZUASilD
qMWFkclhjgksFUiNS8XzfVWWDOJSDhUChmWMVS0gJ9NihLVHPKwntNyDFbfhGPbAEkX5/FLMhbiW
ISoWMyvQSVGJaOU2q2aXhF/3tRJZOzQft4v7pcpidUz5Bsu3agGFKBJ936xl2zDFI2Y2TeDGAm1Y
sCd3ox+Dx+fIfPYtxbr/EUse5HJpKQ+Cdou+5ZvZMtvMTjO7n3KnRz+CImw53+K47/viljzIpTjK
g5TA2BhzHeIw5PTEiRNSepimLAvkK+4LWjTNub0DXYk4BDR4lYDshsS1bWPKpTNJYBDb6/7nxLKW
xdW7kEJ5KsMIkxQDp40Zpm6vdysO4E6htx3q1C70B7917iu10GaGsZYLeVQmNCvLQgM+e4MhVKL/
0XySvkkWf5JelZT4HSl8k3tBC8RKPJROg/kw/3z/Axa3T5KQdsMgBTqmKIvtJIUbghH6chE4d/zQ
DGVTZVFCLB6LCyGUSfqjGnA/i+qhVY8XX8OWdcEstOLM40HzXOuMGS3QjdJTDFSQwcM6ZtyxzB8y
/73yXW34CuXvqjuq0UYt9j7nxvzTv1i/C7mz6hcn3gNaRBzMJ76efEsA3aqiISJKH+9Lma2ADjwu
taN2iau6tJs8SCmzg5z/lsediMQaCnt+kYEkJLFz9R/jnFyvJ7VlQ16UBrJTsIt6Y0TvYD3063eF
dVcvnOm54xdQGGjPRsRMXQMdsgBTI0JK4XFmpElOglJRrB87IWTcAgspHIi4EEVtlA+S4F7L8BQC
U55xFjoyrcL95HJ7+aGqSLoG4MfWeBcYTTkL7gRVMCRCkRBDkYWeUSpqrpVAmt6YTbHXvYGoIHoB
M6ws5Eio223OSD0snOYrcZSSjdQnYECAuELcpdyjEK0EjmGKtzS0wPu4VImyxUEter3kIaNSHkH/
x1XAG9q3idVlIOoLbaH708hOpW95/VR1WyV7qMMjeBJaOLaAsbpLT0p8i46llTGzoNHFYKHmwW7f
x9DX8g/SscXO5p+y+Rjuul2zCh5bJ+WIt5rhkFWyCZ5rFsXFQnBx9QHUMck8DpX8GB8weI43OEVg
BcZ7ZxyKQDPvuwCmrtRFW5V8mIQKREm+VUYrXsGUqfwdOL/j3VfkRK+5YIVrH0Co2a4l4VPhAvL5
/iewlKXuRl3PB60EySvoIK1etmQghlWpHfofUvTy30mibsVEy8cmAy+XCdSfztuWyWZMHuvx7IWs
i2M+EZRnvdxAujtVBiKSHFWQVIm7Sv5oYkZAvdCVhKFBGc1kQHvQZ5yJ6wuilgtQh8hJY47DUfGO
mHEZEqeUnCnbjoMF5SQ/ANkki87nB3WMUgxD5TgUEkDX0AxNPRYCv64LoK43ptFIVgX/NgD+PHKj
xiBibyc6sIdi0zfUVVps/W7PBVtwRI/KVpUOvfKm9id0oRFxBPWf78aeFeWdDbDpnt/Gk9Pnljbh
5SMRsJFEurdtvZGE+mB34D5vMs6sQcMeFJi7+hRbN0lVU0tHUsTbsTpqDe8MgWngweQDf57lARds
VASjjwC0IIQCN8SFSMigtXNSEAfAA6JDNjf2cWwavF0qlXXfSBd8+5UoytnmvTw1iTiLCnehatUB
EO3AZQsMfUBzFwzPvigM04qor+DvBvjdn/o2SSUISwCZPaSTw3MqaYQ3rt/l7SEqGue+cgs38yzo
P/Iox9bWI6DHBMiLuRceQyyS+OTXqjO19n05LL0oryYAa6ao1VkvxQP3Yuro4leuuNIUuIWmr/WJ
1QGzIFCaYZHm3q+ZoYIKOTgx0D1R1VtTqGzeL9bh9DE2ey4rj6Fg//ORciQhREzUIQGLXDl9/aeZ
Blg432hNUfHMsXgeUV4OVKfPGNaxcO9fyaFMsRCkQK6BoGhmxnGI94nwFHYMl7zgKK9EUNe+NElG
iGJbazaeDObd3lRZPI+LSgBhFAlGuCt0AVx7SnGSVD8LsFhy0L42YCzviuAxixgxw6IeF1Jm+7gI
2DtB59SQhxRg6xEJna95vrpv0iw9KI8fcYEhovOoNcv0d1GC+Ra5LqRJ/ysh9CS1rOSSjwOCDgBQ
ajXKutdleF5GdZqxVjRmj56ir0/OoQnfKsegEy3M71n39VhKLmPE8D+7/oNCcbEfVRWXjQKMGYzU
T/tQ3YHTz+xzYNaNklWE2S5tUAwIejzGeeDYaXYJwt0hEKygy4jS867Xn5uYVSeYt4i6PK8+inIS
GVqGGoPD6qbts56fy/Hg+1vAV3f+XojtrmU0GS442ytx8z5crEHk8V0WibNNhr3bhQbhwtdEdL2Y
UXll7Sd1htvO0OvCmM9wHD20VblNs6f728mSQF0beekb+sBDQi+/eZkrNgLD7pcSr1drRXkJNUwm
DMFgrRKFf9KjCOTZUw+UZWN8GDrONmLdGcKcNPWj4cf/rXDKeQT+hJGB3sOB4J9SryIBDnl7TKeH
Wt0MkQE0lm3GiQypi8aIrBeuftQcMNJ2bR11pau+zAWgoILH8jI7lCO0+pjaAOjIT/WRb37f38Ml
a/xhskeeGf1PMrXC+iDXxWBAXmt0f9IqfxqQC2uFzOIl5oKKCwftUha1oH0DzIMyDjGCu0MTduWj
X6741Pbe+Vl8rL5yRjPbQtMSJpnBIKz8f9Uo16x7cgJCcojrvvhD+KKd48P4uzTA6gDcdsm2lPWL
cmIOJswdhrQ3uZBK4xAXmgge+wRS8Tq1+z9onVf28hqoHgEpWOhgjM2jqfx0ocj5bIAsFDqtDJDn
U2bG0aPOAi1cuuQudZo39sJlBUqEQZkIclLJWKuJvA16UBCNrAQRSwzliFshqKS0mcUovKn3mwjZ
NVbWfgH84MoqFMr9jvqoje0shAPwne5Wb9FTthOsbJu/yedIJSHDDS/eeZeLR51ooNnwXTxvUp29
+J9g/P1ogDvG2aHbmWgb5X4XW/EJzY/GKXm5f7ZZ60n5Z/jNpAorSJakr15/EaWalPzzfRlM9SgH
0o2xwPGzbah7Ce2AHwJptuFGyay2h0r527QZHmJLKYjo6qznNsOhKJRDwa2tBkMJ2aiLo2NKOMoo
xBMVg/a+/c6jrUBjxEgL7TcqUNVFZYbA/QGnuj4J3piGRtEImLUtQrztj2myiSM7kSyM/1thdB7L
feat2tYtR4srD1HsMpZ7fslfu5f5A9DEjW5xFKbpFw0YZX0jyWSMrPUViTt0YRaKOfIEewuMrAgD
wIFqT56dFjZDsjav5j3R1MnJdV8P0TAAeE51i5a/pkqBILSK+3UY7znjmOa7qnzLJbfSXgyQPYkh
4XJb4n8LwqeKN4pC+CE+GTNui8/bUmOH/V4vvdXUxaZWPCFLInJvaV5ZRhGRGlCHTfUxBLzZNEcf
sMZysZLEAAXKdSdjIBDpi3pXTzEKNR864Em5RjaH0RHEVQQY03StlJucy+yyX2ec60VrNZtIgwZP
3VVHt+rO8bD3pKPiZ6Dk9a00+/ZBTJUCxhFRRYq+uOkhiY6ZaKmig4bDAjAA2TFK19Ho8A3i1ewl
Rfe3t4q0lW685MVJapARAE30eErAZSPEll6ttPKsN04aS6Todoq6ifyTmu84AFhprwYK/tMurra5
BCaYeK3lj2nsZvWn1z+hbpIZZ61b5SrRRjeWjhnOD98BICr8qsG31hz7yQGZjx0Ckj194+v3XAtN
lEQIgqJY3Qe6KQvPWXTm8k9prC0Dw+kIWBrVx3IB4K2UNzVnGeGXmCum7L/z4yGNjlwBYF0UUsQO
ffq6A/Mzo/zZK4FX7EzNnwZMDcaO945IY3X1sx7/6isQMZW7DgQGDSiGAbhpDGbcOb5s13y95tpy
1/ijq4jHROoJn+uuHr+hW8hJQzs1WHWnheoasM7QtYnpNR5lIRpYJFV8r1KCdm7GMYW1tq6cBrAp
IUl2NcZwCf8g7bXnyoaFnTGdNzICtyXxmCEFsY8hoIUbDV/XrqFMlLytRIiPdoklmr0JqtljBdxD
8npWd76Vbb5QOHqtbdZowMJ8IlL0F5Kpg6nmo6pVuNR+2oM8W9yUZHr1S5IidDUfNVvbg/JxN66C
tWYVVuRyA+Et8N0yHMSCf7j6jPk6uowSujpvfHBnmuIMRQLRnqW6cMY9cBieM4IbztJ2MXkzvu8L
vo2CrtWnrrmuiPWR11AvG3wrSD8K0a6LgrQSS7/5+yn/d6UfddPxcdqXmoL6VUrSg2xK28CJoWdp
dS74D7f1qjVZKaWFQta1btQNlwZAlm90rGn6UpJgnTmlDEAH5B+tz2Z/SFzF7BlhM0tLKmpOpAow
5bMZa8ZGUlxvOEjc6v6GLd2iFyuJ0ULKUgAvrcYVZESq/4tXVhOfrYuoJnX/iYqTZSTDZ9OLBKDm
MQGnhDkKoH0Iu1Mcs16YP0h7//emomh3/SmGkYiFMZfkEQyejAAcYdk6suKDZ/2K3cGaHnGrgYot
I7Wjkw68m43ZWxslIuf7a3JjxOBHAtEdsJJnIGOVbjrvuWBMeNFDGDWCcBLDhiWca63tma37N/sL
QT+wu2jchwunSUWNZEoKFTweSLwBjk/NSMHZkujc1+Z2hykp1JkUO2lKhhpSqpDoGOxBfEbyyM1W
3jlfS2Y2kBzFKxa8L0s36oRmmErQ/DLqTS4/NdFToTi9YN7XbP6JK3uhFKMOJDKWXM23UIyLeH6d
xGX6KnKSGtlDPuZ7rY2SP1wbDYw85pJ1AB8dUDMg+0bfBmWlcYQ2mW5KepQDXR5gdzymLqqtKL3d
V+72yfyj3V851ENvkkXwYqDH2zQQ11nC4KiuvxHfOcP0d/o5eyy2yj5eK2bN6oS8fZbNkoH1hF5L
aUbxprbO1yajN8IYIMVrnLq1xpNXTCbYkluvIxtRGgtTlymQ2sjWL9uwaiFQ3YPzG5lh1zCVk/bR
AwA62OgHZjriJjFAaUg5Vk4Zs14LILBUgFyTmx3QXEiFSM3JTCaN7W3h/lraT2bt4jJusyTvRh7S
Bks46m73BRbUGgib5vw+m1z1WCMwAgv6J6xpXLHurcWDiLcAiChAS8/TpfpRyPNMnNIejVVoae1W
/ZzFUlRWyLV4LCTgP2NwDnwhdBFBbXStMLCsCLZa8Lvy4HPlduWm+OU9aDbIy6ZD+uA7DYvwfNl2
ANuB0sUc6tGXBmasWl/VIReFpS/5hMZ6x7OSX+IT5gnN8tj+YhzL+djdOJ0LedSxVDgxaYIgB1Cs
iE6WpiHoPzVDt7Z4qwdgDl5/jJW97T+YzedCIhXMaq2XqCkHDfUPH/xOyFM7mcN1wLUD+xQIBY4j
wJa4dQSYpT+gsPgoNtyOBbU/h603WmNMFHiYBlaa7gGskqLWc2l2RslOFv7oLBKTZSUvBFAuAJ1l
feo38OXNoKLLOydggTUjXn/MWrSntoWBfheU8quERKOMFHRAvAFF7j5Y+UUEEj6FiKoHppDy2Bf9
OtYlIvTVWVc6pPq4kPXAuA3z5z25+FzKgXQxIKt5cb7d1LX6MZPw5qoTnIvVYwEcTf0rdabeijbS
ZjAF1RrM0Tr/4w6Y608wqMBN4uShShSsGKBsS/6Da096CIqnVxCtMSxwcfNnnME5y4HHHHUfRJ1S
hlEN/zWh1pVNxWEYeJdxrBbdB8aOBB0cGTNEyHXsN2QanqezRwZOkwKgukN7cJStBDiZ94b4T8oG
HATokXQq575gllzqvRZ5VSyFDeQaobiWi2mHKrXp56MdsKC2llfxr4azn764BbpoVKbGhyTdeA3D
Fzm072synxD6iKLLBS0vaB5A0ErFJVpdBH7vlzBJX3FrJD28B7Ab9pkLjuFDymr3WNLmUhrlBlO1
mII6gbTReG19ZyYsvq8OSwBlEKoWKoMwC1D1syx8gzr0/u8vBY8/6OV4/aBRR6NOsCCOkqR2VW92
2q9aAeOyW4cOplkMnxGlLsbfF5J06qDmA7B/tRiSQonvwJ0XIOMcR/vU//a92PFFCc2lSWNlnfHa
hxngirLmhe8wzaDo+cFLaobF33bswnEAwQWMNDPXJ9q6rw1x9OVS6jJ8T/wHUCSG1aCpqAYe6gFN
SkiINDzjFbt0xIAIiXlCQH6jg4ZyH3IoyXpQ1r3pewCa0HaFlGK6xs5r6/6O3gQ6M9uaML+kNLA6
gWfnWq8ujQB/UxZgHga9zmTF5Qm38X0Rt4mlWQY4WFUFxK88+p2uZWhNyRUdX4Ot/mM4Rril3M5x
StKt0PNsmBi9sgELPAJBPbVYbfjLslUd6Gig7xUB930tW1erQQj1JjHjVdSS4ZwBqzcAFXyNJKTJ
Ifdh/J5Uc9r7zjCResuM0hfX9698GkYJhYVCkgfIR27lhOHyCvOMujWZudvb68nsA0swz4z1vjml
83pfyKT2NBy6qEWHDUjvgeO7Dkm8AU9xTn79D2lXtiMprm2/CAkwGHhliCkj57leUGVllzGYeebr
76J0z60IBwrU5z601OpUx8b29vYe10q88hea2UB+EQBN8724XXtdL2/JHP2A6NNGHGSBzlrS2kLP
W+RnGbJK/N0KPZXvy243gAXRZm6uPHRt4gPTOqMq2sC311d9cWEk0ZIvVDSD1nAC0bo17Act6DUa
DN3TtIprPd/0sydDEiRpVMN1LcwmCAIx1He1mT7Sg7Ent5h+M0G+w+F3rRjdS3SNc4myDsVNbcRC
hUTgWxo/8t3gx/fjLXvqdsJNb+EswWnPHtUNf4Vnax2KlZ29rJBJ8iV9ymJwDHIK+dFeuXee2ZvY
l2/IMR3tl5EF4LsEUa1Xvuh3k7JiOi5vz5k+WdKDqYmmHxotSuBECZcm71FWbBplZX3zgV05UEsy
7VXI+7jusbwJOKVZiyyeXjzVDjI8jfrGAAqRzpmsfo0Q5DJXIW3r/Jif+DYD1pVgvh/Huu2OarxD
isnj/4yOi8LjTG40HPQbe+P45OX6TVnc1LmZEHBojgoCvXO5RV8n6mRgU0MBFqV4W+Vvobmyp4u3
EX4VHi5MSziy2dVL1indLKN0KKJn0/knmbT7RhmLHfgDVh7nxQX9FSbfj84hCUBpICwi/5gAZEfj
CVvrILjs5JlP60SIdAmsCD2TFAOvnqEcQ8Pv6DG2uiADU0WlH2pMyRW/UP67flIruyirfxRPzqiF
kAk/O/MrEd+aHZBzEidXAoz2dv/aFzhfoqQYqRpmg5Wj0Volj1H4UKKnZs0DXjsqSecjJ44mi3Ec
lf1lGy5BXdRiK/Zy+WKBKB1Yd5oO0ND5I04ulon+dKM3sQ7TuVU0wNPd5obb4PUnu1DsTf5iKcxj
SDqwTWneG8JH14TerNX2Z4W4MCsnXzEf7slXgGWrGK0eXzFUe5W4OugI9Cqwkp/RcA/oW7dHdSkC
i/uau7WoNCdyrXO5ERqwtKKG3DF+1qmnJ7up4D7lK1Zk8UJADMDE9JmiUU6R1VMbm1kIOYoBMlMD
69BotQvD3Adp++BGY+qVquYrNTlE1Uo6eVYTeW+BZAewOXCYE9CZnK+xJDGH45xDjdiI8k4ZJGIt
Azhv04WIeX4eJMtgn5L5tUoOoB5Nx/KS0j4YFnBgVVROBvID1Lp7tvbGXw5ewLyAYvN/xYFk73xF
AwaZ81FH878AY4b1TzFoPkNtvH4qQEBXZZUf5Zs06/dwGP+9jTkVLG0luovrUWcQnMXg8iJ0z3i1
sfTwqWOrlJ7zc32xpxgJmNsDgagju4eirQfQGUGWXafMRYkFBPCTm5nCHykit2II5v9e1eQu0cQO
yudP9grIyPJGn3yD5CeWbd9kosc3KFYcvlSW0t+kNFP8eMoRZ6qF5vcKm7ZssMdDwfXqPh2qbWPb
/VonzvJmmOBU0ggFZJJkpbRIpOAzwYeoNPbCxu9aNGP8UppNYqIBAakxEGthk9BuMqxZyCUTgRoa
IABtTPoBLfdc2fTRcdKeltgD/sNO0J/x7YAf1/Sua9aSrUe+D8AxNujjkC84lxIrA1Hyopr9DPPQ
0nwXtUiij1/XpVxmCnBzqAogrxnFxFJlW2CJgmt2DDdK72Bih9B+yyzQRZpNgQJ+K/TXkJBN3KSh
F9r911DkH3VtPZZG6HhaSl7DxiAr1mnRNGLIDwOUQB1Ci5Nkgjuh4GGqAImaYBA7JOETt5D1nkpP
6RvwIvNHo00Dc0gDtsaiveirz4BmBsCINMiXjxY1/o4oAqKLh4oOW14ZX2JM3LR5mrTG11j0j50g
LHReO8y8d8VnE+MV6it9X5sJHDXdpc7n9ROab5R863Eu6DgD5QFcQcnCjFZdls0IY82H+JB0jykZ
t8IkbojSfJ51mzBZQ6Zd0u9TiVLYUHSOGEdAMnpFPJUugbtWq+KTm41nKvmK/VzS8lNZkpZrSjMN
eg9ZCbxpp+euVbwV/YpLs/QYnQqZ38MTX6IyAXuiORAywj7GcelytlWcQ4hAfg3KfikaOhUlKVAu
mjbKowJYu42Ojs/AEa7Ff4QJ83XEeWD+BpL2ik1eFmmgbwDo7kAnmf9+srq4L3jSUaxODUtIir0q
0fejg8IQde5CWrtmep8o00pf65+hkwu9BBkjaLln311OS4mwpahLwT4ZW/5ueKOLMPaY3xJXeDdK
MHrh3jkOPgZV/PS28Cc3fAH1rLEfDvwl/Ci/jZUzXvJpLExwmjrV0ThvSooEkGhzjDQYZeSLAJBq
33G26rMtKitwDx0dIA7wnyTDlGfpZIK5Cib50XjSNvmBBZ2DSou+Mbdsk/hF74Jk9/r1X9Ld+VAB
4A9wUIDBnJ9uXiB3kNcNHAxqjcVDOnZ96iewmqbPRdF7MWvMp7rOrTXQz6XFgkPchFTgzQMD+Vxw
VaR469G67KXjfUI2TQY2nzUvccnS2EjF2oBmR0urPC+rNkOfcbNPvLb9qUx3LHrlziu1N9e3cHEl
ID7AkWnICcsWdLKGUeA5xQWx+XPbdm9xFbl2PwXXxSym72y8ozNjrQ4MR8lSN04YMnXASJNwbs0o
oMlNn6F7dFu1D6oZ5FpAECjRo9a9XBe8uL4TuZK9jgatjfpomm0o8rNJvCflU56ucVUsvUOnq5MU
MWZ8YmmPXYwso/AqYv0zC9053Mg8vcisDS9azS+zbAWcYlmuiUgJ8IN4kyXzZvZZSeoGq5t4in4C
+6azqD9OALcD9VimKRtKf1/fzyVTAgvyH4mGFEyETco7kqkwJTkDws2d067V1xddnFMRkqogwjNK
yiDCRumvaHGzgog9sP69oBhm3umgVwPD5PVlLb0TaMbQQEM844zLGxmahVlPsQk16fLANj/7LAcg
Z++TrrnjAMZsjPSo9uP+/yVV3kwD73vSdZBqD/dTcR+3D3r0VikPtbFDh0ZprGjL0l04WaRckHGI
0yYKgbg+fs7FTUQMICmv2JMljTyVId23HHDIlOmQYSQoq4HM2YhcXRFgDfDHJpj+m/zcqTjp4o2p
nYylCnFW9FNkwOgagqpdOaXLlhZDB3IJ3nGo/QyrIwkhCWvKGo6E145CcPTRd+wTdLr0F58SZ+Pk
WvY85HZyB2zsClCjFVPu00ylKIckrD9GpRA3Dabl1gjWFo4Tzznq/0DGNlUURs4fITtzeNEgvp5J
EkKwRYGrye7W+DyXbiPQAwwVITXcB0yKn0upAGSckw6Jwr4vzaNil/oDS80bMQCKHwW+7djpvQ8f
7halodGN4nzyrl+SpWUCChBjQqiOUrS/SR9goZKeCgSzof1sGw+5vdNWm5YWtJaeypBMDumKKXOQ
M/caoL0lyRQYTe72k+pbYRU0XDnqjeVGHSagNDDqEsdL0s5VM80Fs8NuzIQ/EB199D8s5ASvr37B
Czj7Muk+2Rao2Os5cVqxwCFvfYs7dGBrFa4Fqw7ltqmBmXNQ6MgJN9qJGmkERJV69TupXqLq9foq
ln6fADZzhgiEDyBbHpojhqcWfh9coIBbzTw8+NclLOop8AwwMYbPNy9cMjaVYWMyBBc5vXGa3VAH
du4J69PAmAxwt4ceKZeVQvpSfgD5pr8yZ7U6iS6qyKRa54A8hDw7motpDldzjU90S94BRDZ+q4+O
b6zkfpduA+AHQPEH8Avs5vz3E5GCYgrQyOdwTTkKulUQtK3y6y48hvRUxqyTJzIqTQ0B5DUvq/Q1
FTkif0pvQ/6qgotdd9s1F/SyHxP2FfUPdAtqcAwvsKFAVmVp9YDwpPU6X30duNu5KIN4NmjG+NG+
V1HBV24aYBCvNbUs7uZMtgtg4DlClPz4uh7ZTByB/IF2MKJDMfywV2ccZzMsxYJoXP8rQ1ISMBUa
bcYQGKlby+U7Fuif4bHdONvIpU+ASlvJEC0vicJiI281d5WcH15aGjyKJizJ1vAq/OrT27FZEYFu
nKU1IZ4G8xAiB9zpcyEN+GzGhCuxJxRevqp4n75A7Ne9GXZa7Noi1H+IOnP2IY+VOyuLm0OcamkQ
g0lmF+ZqtGdx1XwaQ6j+LOM83KkamzaxYmIuBwEd2eYdCzcD09uDSqcO9IdWNn0mI8bYKBsE1GMw
1MJVShuQW2Pc3jZcQEdqWni8bvXberSU+6pEQ6Kr2uO0LbWS/dRjTdzStC0ew6IejkbMmwehVC2y
UlHhoJMhdYYNbwHQxVT9y56SNg4wSxjqro5n9qVtOcer0PE706qA6ctNHk9eQdAFAlQGq7bdKR/r
t4YmxhYb1z/hSWF7zSy1ABNm0eS2rW3sogJ4cihNldWREzJ/GcbvOtsxfb1sswwoQlGM+ba835TU
rDZq1juYOEc79g6lgn5Pw5QzT50i8srEZB96CtJNjA5mhAeY6B4LTLypxlEvMH3HemeI3aJWa9BW
YxM3fYpRTLOalM9BQ//qrmvB39FiaMfZxLTj23Ry6EfaROg5UFXlJcYT92MK7fC+LnojULSItKCa
MohweWONhk8EM7oAfdTaO5lAiz6wgd6ItNV+YrRW/8fIufrQWyLGUJnGEVOGeip8JcvFe5pQjO0z
JxffWWgOh5go6Vusdd0+zzTAKfVjeov/vcWsnp15jbDIbaiMGgqwJNrbgx7f6tws/SqfQC1aoiz0
7pQ6fewz5sSu01YE1MSGLfpNmDImtm0R6fscaMWPmBUoN5gzcTBdQ8h4UPqs/2F1kRpYSoWikq3k
bNtrhopWGm6KB8CT13ciLGNMzTqzm+MM7JklafaUZxPN/biIin2bl+UnM2iEIrtW9T+NLlYqV2jj
ZB70SDQfcWIpmxijJYewVclL1hYk3Bt9wndtok+PWk8yDEKOpqeEivVoWmW4xxStidK9gRp+ULZl
qLk0Q/HEM+Jk7LairodHUXQjCBiFEx57U0l3NFTaXcgLBUDiQ5l/ZWjUeSHYl8gto0p5ZppZZ35m
deIlj43hWWeN9sMpnNhjwgFUdlzE2UtGuvKnKZB5dPUMLeRulETle94L5zF0AHvkZgUh21Yx0hu7
H9Cg0XbDRuR1/6KXo165TKny30PXD4GGjocXnXJwbwsbRWU31fOhCDAiHD2TJIyPKTcj0AIjfn3R
R13Z5GFLIlfNVQH023Do30jFgOUt0spxs57Smx74YXeMNLjAuWoOuEXA3IrSorvp+0T9BCA1eCKT
0sCnm3aY+mOXW3dphcSXq0HL9mXIFZgOWiXjloPn6WBUSvIwxlMLegUjKvclBq82mdkgr25OIHSr
G3M4KvC9vtGH278WwGbZp7Zw0NCGYgHmTqMgY2MZ+UWVVz+ZHUZ3sIatr1Tp+GWlOtBZDaIghMyG
CONKBdrTpnFkN7zjiO6ckYZbNFWnzwPM9UaNa32eejDYPneKcmMTO7k1ijx+UsIx2tGImLgOSYGL
RKMmYCQbMFA7dZt8osknJkYV1xijNkjHxNr1qtUBYpGZnV9VIyjwFE2vy40FCMaNMVqAlTTKPuBx
ZgR5l5j9tqC0cjw7NUwweBCtdtw+52Xj6+gpjZC3qNC+YhZg5nA7g2RBa/GGeBazkoBqiQD6CEEq
NasHZYIJM6vRm2pjKoA2Vie/I5qBrXTIy+atzJ0wGElVfFpG2Oy6SCSb0RD1J2FKsysBZe1VStsE
lVUVgNjBpkeZMr0bWqv+7o3Edi0ryR/RJmYdWYMhWcu2p70GRXxtUwUdadddykXXe06MqXi/EWfJ
zoGp1uFY4yVNnaAsMXIt3LH0baC6XZez9GKbYHJHmIVmaxix88e012PElgk8VxIedOUfMH3YYiUN
viZi9s9PPDrVHDH5NUBEaz87HXfbylfHlarjmoz57ycy8qTqgNkCz9TOf5dJkOT3Q/F0faeWT+Tv
Tl04pnaLxwjLKGAqSvPdzn+E6F2t1tK7S+HK6YlIJ881PWLUhJysPZjkNe7+fSKGnv6+5BKCka93
QgNbVaZBGQmvNt80++36Xq0dh+QHxolOOlFgDU19iNv3ynlOwsfrIla26U9IdnLiTphZVKsgQjc+
IlFCq/4tmhsCA9CtmhbyG/g3uaYwqm0yqoDF8VLtwAcQG3BXDdeCuCX//FSIdBgdEb2lNhBCH9Of
5R27m3aKR/1203eYrCt+qrvru7YYNZ4KlE4mEWhZncF+MJml4W17mHYP3Q1arx7I9tXx1eNakLPk
rAO9c56cBU8NAGLPL6ZqK3rpNLBjY4p+j/7BVh5b85bZ9+hOvr60y4nhOZI7iQukbAUxxFD1CeIC
00UL66b6aPb3fcBsj27jB+pbYFVw+4/mQF1nW/zOPDwRr4bm7nokVoLr37LUjXH2LdKyI66MCbHD
2OvI08Q3KtpBNOtTd97nmTssXQEZ8bgxus11uUuXAi3KDjrfUR26CGaBNR/l2twxqNTbckhdUVUr
u7wYnp9IkIw5awudOXO7oNOOPwrtGzhgrqOGLiWoePFfABR9MJo13vbF/Ar4t0D3gY4IU5NLXnVc
k1qL/xytDuxN10TiYQe6HJCh3POv63u4Kky6k2Vtxe2gQFhiI7fG92a3aXH5bXPDo93A30PjOy5/
rwidlVMO1E9XKN3LvIqR/E8hFJRAZFd9pweklT3jl+pjgnmbva6Im9dwKQ7Bhgm8ZtT5pEfGUMuS
hcrcXPJYHYkv9l/cY7eNa6Uu9/SHcFPvUYSw79j9WrVqSYHQl/V/kqXddaopYuGsopXYFHvxmx3V
X9VbvIoI9Ifw89oSpR3NnISHVQRBQPUF5NfbZtpyF3D+ruHS7/TWfIq+EO7dYYSZ3lWv9so9WcxS
oIMHKGeAHUYzn5SlqBHU6UaBA73Nn5p7+8EoAGpVws3yMLPtxT/yh/EGQbXjp+//zdmeSJbsoOlE
uRPNqtR82KZ7D7dY21KfWG7+y47ccVO53K9v+Fe87TLgsaxIX1TkE+mS5eMKUTI4zrFXYhLeZbt7
zXLFW+9jEHXLN2tzKEvPCxoswFMLH3buszh/XngdCYx64pDz8I5zt6ebptj29W24Vlpa8mhOBUl2
rxur0enmBl+lemmrD8L2rbqiMkvG+1TE/AknHk1cQl35bFonaz+kaFzQyH/h0qDMjnoSIQ7o5KUr
kTvI2ulzn6LT3/QjhpQCx1xJEc9esHzrTooZcoO8Vqe1qnUoGSiTfextcWh44ms590i8RgC9dPan
roV0JCXC0CiLZtdC3RoY/a1s16CPU7LNHX9Fqecyz8WqTAB8oe0CDB0yz3osUpN2KUSFj/G9pQV4
f7oD2En0gHyHT9eFLWnajFP8v7Jkx1bXirDMAIbudZpvG3eTsen6/8Z3tgiy+CggzPhE55pWDVQX
WohmOvAhmA5gOteYMha14K8AGWtRZE1O7Wgu6XSvWb+h0U0ebilZcWYXdwotzBglNDT8I10YS+VZ
WbdzqcDa9myjlImLIezrp7G0EgCyYLoVXQ4AcpcMTF5MNiZp0ToSRZmbopeIjq4Ah18cXJez1KNC
TwVJ2qwqcWWkzSyoboojEsLJIUNCMrCaun6wKkydVR0IWzqKYUNVq306mRtBOfFag6/5W0s3C8U4
RD3oQAXZnPR2iYZM+aQjSLCSjapjECt6YupNg8m7QVvpVlsyeqeipMcqK/QSzgJEzUM7nDz20Vor
07IEimZ6ODpUk10dIkRqxXOZpam3RX5HupXLtKghKFD/5/dlhyYDZUw14PfL7DtuY59lyHQ6VkB4
sWKGlgbm/qBaAOBQRZOKPNEFRUTLBrCaPbujPgZ34I0qG5OlboF8M2CZ0WttuTrjAUvyI4aS7kbk
7ae6RVYbCBGYnyeT6vLe2bXaXRs6SFqv7MVsOGQ7OcNu/OcDJSVuuryd2nkvWuXdpg8RPaRREAGK
qzmUgAlca7Bc3PoTcZIBQL0Azg5HdStBv0fNGyBMjp6e7xiSu9ev55KpOV3Y/CUnb3PmxKYiRiws
xsQCeW2UO1VdsQCLemqDAwruOMqrsp72SjbTQ6GfMNaPUaKh5r7a3LS8X39FSKo60txAAQP7BYzr
0otSr73LNiwAnLdP79u94me/+Uv7vAoHurY06b3pJisChiHkYoKN3zUPuuKi8OJ+q0fdVzAoXADk
6/p5LVqwv5sp42HwTDg5ujPR8cdVT9QvtbXJxIeoj0q6Nl12KYqYOgaFKOANTRycpITh1IFPy7Dg
hmgAQw8T1Vem4WDz/DgozXfG11zehfh0Fmhjas/ABD1oMM91cbQia2C2jcdVAYiXUQNrhrRHB6RG
1jT6VenAvUvxGvbbykjWElbzj5/fcAhHpyaYxcncUiEJH6YEZEqTgukvNNhWvbpTVGdjqbmHvogN
aJZeJ4CQ8KJyUYHpCrZS/L1UJEh3DG3+AotczJZk4CCa0tDBBBz76sEiqKMqdF1xLq8IRvrnAQNA
JCFfJReXRccGACKEMLFhYET7UrsZUHLIPq5LWTzDUzHSs+fQVlEVlIA89Q2wiOyVfKGI5Ov01gAA
5va6sEvbdb4kyYUZskhDcwpkdYDeHPDKlveOvWK8FtrUZiFzGGZReMhEugV1NfGpqpnwMnPYJKIt
XMYczbMabdw2ToIWdHQT+yJHv/0QN8MdmInhzGi9eajT9rFrpnHti+YtlDQVo1ga4KfQfY6xLOmL
prhHfRxNc96IggD6P1DI19yw7W6sknqhDhRYp7izbLIdzfA2sthjVK5k2pcsA/QVuGko4Jjocz6/
qISHgNcqYvQf6r+FZbmpfReqykPr9Ns8H/zrp7yQcsQJgA9XtYD5As5VWVpXizo2YRYKLcRYZooG
IJQKg6jMy8+O0xiwLOp9wybrDl3lt7GtWJgNS1Yu6J9zlnYdxQX0BRIN9kmTR+FC046GLkRZYSgo
aN7sLgXBLKOp8aI4iACbBEC2rjMkWXRTlSUuGY8TtGRpcHX3lhVXLwNJkCxtFMv4aXeM+GgaBQpQ
aaTJQS3HLAqSCb/k1g2tX3KHa34RFnO9NGvGgE00fdVpA8CCJtde1MZQfpdZXW6dWNHfzBCQuaIZ
Uz+ODGD7cCN9U9owjFyGyupDy6rhX/ODgHtaQ9CAnQCKJPoTzjVA5ZbajRqyBp0++UofusPwI5z4
is2aNfl8z8+lzFbzxDkJnSw1CwEpHNCn8XOLYZ1krd/z0i5CBp4dJGDBIIx8y7mMokrzcAIOIEDy
3GwC3QOQL1rNjSLdu67Hl5fmXJDkoyRO1oSaBUEDQKUN5RcrbwHJPFVuuZYsv3RWEQ5gLAWDMjPq
j+xNKxiiczC0LTzeB2Z233G/sZ67/A5XJQEKTrpSopw//PyUYAc0IIRbKkYQqDw8lwzz7EqXCc/W
2WOqWw+Z+avpCj/RKrS1kc2Qf1/fyUWLMOceZ3xK4MTIWfO4o0bfWjkwWsbAsR/BWJe175n1EnU/
W+eR676B92YV4fBSG7FOaArInUCQfAEx2At9NDG8KIABg05IbR72Te5pZaxs5/LqMA04Y1yhKiDP
R8ZN01a9gdXlANFO0q96dJ3wBoCmbPBsI9CtQ5fWbrHW9H2pNVgeQJPA1OoAyEhOcNlGY4U0LQH6
07xO7fNQHFiMWMtNlFe12ml85fFeyAsQEykalCDn/lUqhwUtkGdSnVXCM5pX+K4DIKESHwyPTeJa
8QcRHoNUemevoaMsuVqncqV7GOtI4vY21glW4S23hl0/rmH8Xl51LE030N+gUdw/efynavpGF+jJ
8li8K+p92e/GMvVMii7a6V+byHNRkr+V5Ixadg5RNsO0O6M72xSumorN9Su3tiLJ3rN4LKcqgphQ
M9xieBiSD4DWe+H4HaHR57qsJXsCbDzMITswKIbs35htpNVgUsVLS+DKPDmx4zrmYxU+t2rl0WzF
vbgk1TaAvQRLAnACglZt2ZhopdKVFZkdvMidQCjkFM+gmWZxoJSPdfjm2FvFuG3ZzzEHYuOOJL/r
4i6ywMIbb+3uRgUBsALg8+JZTLuM+jxbSzkubf3p90n6SsuaJCaD44Fu2lh1O9Q5rEdSfzV8xcVZ
KCxhJzDbjnQgxq7Qsn7+FJLKrrXIxE5UM+0B34rxQfzpc3Ob5LGkox9pxE2aLBA5LLv4URBkPz1R
/jLJIRneMhvdUWCBpI/DKrrcrF/yG3P6aZKat3pBzGHehDK9QfMCNj/AnGAV+8R5idMNjf0u2eXA
fGCpn61hSy8ZforiAlpy4W9jNP58X8oyjkK7S4Q3oes9x6g/KOr6NRSQJfN7KmT2U058nQTMWRlQ
HfC6aJ9N45rN1ko3JHrpTbAh3OtryF+Xbg/O+mRNs9adiCvL0WR8hDhqxp5NXYPcDQQte2th55L2
oskLcD4U3hUGas7ltKMClcthbUnSgSB0X01PEcIWQ/spxMpNXrAbeC4xRD9XgjDfKR2TFaLtjxsQ
BVYUykC6bKFMl98zzJMQD21B163UwnmdSZPOq491JpQB0jD9OJWYawGUO49QgtXd1PiBlsC+YSuG
cUEPz0RKZxabhp6ZHUTqFQnUpvX7/FZdU4yFAzsTIpmbqY+BFlpBCOtTF8y48IOxrYBU97tyxdPR
F09shppAUgKDxjJmYprFhjDGeQ/FMx/2PVJoQIYEUqPJAiN74TGYR7rvOvsGcV8I2DJSgRiYukTd
gAKO833DNlUofK0Nql73BtFimmgDjyIBGkd03zv//hHEHMzfz5W2BvaxzXSO369QX3YqBo7PrVV+
9YodWGsu7trWzOp3cj8ru2+dafZSwvIrN/1aeedkQ5zGTaK9OgYV3xTk6GiBnj80SEaPwHPTnxzz
Q6RgNl17gpaSICcrB13A+dcAjCHsVRVf42Cb0XjAgGvlmYnq1h14bpgb9h9tNWxN8yEDdzNYYa7f
tQVjBfEYcqYINuE0SpuBPltSD7NrGpYPg/Oig3RMzw/DGt/34v36K+ZPleJkz5UpVJyaQ0xWf/Cq
91mxy8A0c30tS3bjNHsj2Y1iAMh0ZyN7Q+x9N/5DuxdAo47WoWRfub3hq5DDC3lNoEMgGAQo0jzV
L3lunTNFQ6+ZiJWALAxueMFfrTwQ4WEwJndw3glSKg1cnJVlLuB44k7bmDBEwkQHuolsjVNlrMKc
CnCX1G/tzzQgX8SPvkFMD4q1PUBy2Hfk5u/NrX2zhlu9cI4QbSEcneMnkCifa2tSNWWIwiIegmln
237abLsh+NenaGlo1/ozwunYct28SK0CNGCYwKUl9xp7Q9VtRFxbpa7JfdiiOP/X7QfkVKBcPKc6
usWLIYTaANheYHRi4vupPcZkJQ++tHcnC/sTnJ7cgU5lzDZSdOPbgFyzLSSTBrdeuwNrQvTzA7KK
1swyWG4v6uHbhx4BJvBal+vCO2YhrwPqCqQkoAnSY5lQZUpJAv0DsOKxzluM3cU3Tc+DPAWWXBev
7NuCvT4TJ70NXEEIoajQOaF/JyWqQaBaEEoAKDIbe7lW+l2TJhnEymwBrZRBmk79Kv4ZA//dqHYD
WO/0x6T9fV3XF55pZK6Q9gC2MaJZhErScZnCKRuAens3xRG9VRvMumzHQ7XHMOgeiPWv3DPu2TFz
4zvlR+XmQbGNjz4MjlsHa2SXl5pz/inSNqtqSLPWQhOWVZcINoAg0LlZvvLOXz43EIIxPyQEAfWF
Muz5es0pRSVomHsIa+EarV9iwiW1nixlf31jL58CyCGod6PoRQE7Je1rPLFcLTjkaNrvBHV1TISW
7zrm7Ts0TVu9F5krER6ZL9Z5GHUuUdo+xNWAhg0hkdz/QOfSRx08A2942wYvvxx3+uBPv9I64F7t
YZqhaDAuyo+FKw75M9tMAQmQ2tuuFVgu7+n5J0mqLNQ+1wCShM0Ogyrbdc6hbj4xurc6f7tQmjqV
hM7t82MF7mnRZ7MaTwYlSPKGId9YTQjOZRLHG+6gM60AH+23EVH2FGl2tKWtk7xcP/MFrMvzr5CU
Sx011vczNi+YihA1BJHnBM2XUN2H0cfcnc9xbW6UnbUSHC1uMwB95nF/BGPyLHpYOWA6VZF9bsrb
Go0cQn+0rc/B9MtqxRIuavWJJMnBSc1YrbI5z530INaqPaWkGKYEOC8GNfv3zng01pA7F+/riUTp
HtlGaIwagUS0S+V9MOkWyhH3YfFfVKJwdn+rHjKeiTFEGYB9IEi1PE49U6vdDhyJyAVU7e/QeFL5
y+DcaWuku8tn97fYIikuIH5iRgHD6BHNj0E8CiwT6oD6MFDXMA4XzevfBcpFcI1VtE5zSFKMwBS3
/fSgjR8rF2D+2gsbdCJDevw1RSmsdm5frgH+r+VBimR2M4GSIOSu2b12sauM+24Nnn9hZVSD2gNk
h8z5LUlH4oiwzk44fPv4aGkPwvxI/73HgezhiQjJuALglMb9iBxVkj00+kPVvZa5N433ertixhdS
lueSJJs5lLamokSIQPQj+Wl4VQZ6nu6NgSuOHcmdCzoJw41+HuDz3NcHEru/f6s/1lDC/qCtSeeI
ZCkKgHgnDarLhfHRRrw2gH0Mr5dLWhcD2gcMngs3ecu34iaLPPDw/h7qzRpPy8JtOJMr2ZeyRZLS
6iAX1B9CfQYHtQ1KKxj0eNz9e1U9EyUpjdGhFFSAEt6zxe9G+aDAn/LyAmRE7a1WvmnxLbgeVuKm
BVt2JlJSIqEYRgbaeUTaAD/TPiZ1WznHbK3WM//KtbOTFAgUyvU02liYo32P3U/M04bOUxk9Cb4L
9ZUsz+KKAJOrA790zqFKAaja9nWEWWLUeZAo6FCV4zWGo49kDZF38YafyDHOn/ek73SSNJDDpnvd
9MPipVvzVeafkLcNCj/Dv2IlpuywZY0d5XqIbtFQz91c/b3KYrgsABNO9sxidtGOTWxkB6xJYA0a
AZqb/jyZa4DeiyLAPDRXptDYJTdZJZFm9lj0bKW+8+KJAh/y+q1ZOu//4ezKduTGkeAXCdAt6lVS
Xd3V92m/CB7bTd03dX39Bv0wrmIRRcwOdp8MdBYpZjKZGRmBMYl/DQjxPRkMc16rsgid8klHM93M
H7ziOVHJOsg+96kZ4Vh1WTvipsI6kv6wVu9eG2Sxwv9lkebUhHCiEtrTZM6xElK/a+k3HxxmGOHP
Qc5aqAhQpV+FkwWB3RKwZJEMi+T2ZPQ6+mtOerSHJuzLVvFZVBaExeRIVuqad5UxuWqhDtSoBiSk
H+RkCfzfTyoH3dCghucDBqCBU9F+tZY5zFS0qlIbBASRNqo6Jtzw3AaN16rNZ7Tg6/lB0yJSH63y
6/rxlaSvLvo8/5rgx/tkGUUHUhm7gYlmuQdVAwPZEPBczV2rgYKlBdWDr/gwslhsgr4R1DIQnfPE
exToBswxWKg6Jsu2dfvIBJdJAS1394j43E6Zwpz0UJ+YE9Y3AFjsTbyUS7rjZOxT792zoqXbNypE
pfxb/V2XcHlOI2nHdIUhNn93IduXfndUtE3StaCJBdEAm3eKhWuMtH7p6x4K8lbzOjVvaXKwKaB4
L1mmyLgUhkS2NHCQs7JsEfj1ZT+Wr8haiyYcgcty/zOlAFKpvysSCT2pSQAsBOAtdJMPraiDrktB
UKY4AtII7fuQuuMyAAATnx9xvTGLLB35EbcCGywSHYl09h6rJmqlEefEjHDSjCHLjITCjKk/adpn
q0XXPVX2oOccUPjEhE9+/+lanLhqnblZFXOgQLti4l9LbkmWR1Zq7o1kutWn+7mqgCUxqzao/F4x
3iFpiaBK4EBcDPwcXL5JON4Z2IE8MqwIRffGbblDyTfStQCN2501B/EGSLJZYVIyJXFuUsgNESlY
m/Uwae6qQ/r8Wh1oHxgfPkSxmi9UD3bJvfFkfLdCLeq0QPt1fbtlp8ZC2gPKRsBO8YA7PzWDVfpQ
/4CzzeShzovAyfaTBszX4boZWdgADoPnD6jMgoL83EwyQGWgJ/CA2tiZ8e9xeVg8Vf1ZArHCTv41
Io5xgUqGtaUHIwwI/RpM2eQuBqmdt/Od0EA/t3rO/F2v4guROcSpVaH0QxcLTVtuta9uU1AhNvbH
9b2TfiIPjgDf1n3gZ873rjPHtVkbOMQway4LbS/rd9YSm2A99XIXZOpM90uFF/K/KebEFpCTaLsD
pH5B4zlbK2RdXNgEL3+1BDaZsjHoG60NQWdDds5kmlEDns87bYhR21sgz3t90dID83fRIt0rGsh9
Tvii2/pH6YFv6Btj2+sm5JHmxIbw5dppjNtmhQ3DPYDYPZg6B+CTx2J4XFEi7uMI+j66ubluVXbp
WIhsgHmDxAYt8vOvWRQasVgBozZSqcLatHC6GOzuWvFuVopUV3pyeIcQFX5U+UUVAr202Oj7DC2z
Lo3WrNqAOqgNMIOMPNHxFPeP9IudGOM/5iRur3VVxHM74jZtHkF5NkxvuYr9ULp3Pp8CBZ4RrQvB
EzSaeAVUQ/DB2mrX5lrgkR94WIeOW6OD7igWJPWBv9bEoZzWbQdgYLCgJbVfEvJt7T6pvz6BrvZW
rwhyBUwJgJDj+vG4vIFwfetgVgZ/LLBrYOc838Y6M1mBrKQOq2U72w+TE4w+AOXrGI55oLM7xDJG
vgh4fKD8F4E0T/EDLj4jt0+QQPD2rgHJy3P7IMO2II8xAhZn3kzpT7t9SqjizrkEiZ7ZuKjZL54T
O24HG71vP5kmC0pmh7P+E6TSR8Du91ZafYek7reMaYHJjEOTD+H1bb5Iz4VfILi+ARY3tyD4BRxk
6QPa0Pf3TTLcusMcOcjOl1Q5Mctv0rOQCpNQ+IQOFuLq5cBDW/BJAcOuQaYC4P9Oc6buk6007gN9
mYbnxBmbp1bXnHJrOg3rg9jxKD0a1M73XlOP1pYVtn6T+QTiJdc34+IGwy/jGReKORzYKg5+uPNY
z7UF+nUnc3YYhN82oM/7P0y4GMLCsIYE/Tm6IO3zcOWHE5geW5Ng0loloXoR7PgqPMNzUS3i+a+Q
yehsaf0VLeiwKcs9lO8CbT52qRn4SawI4TJLtoGRR8DS8Pi92K86K3ITtXtA0sAiM9Go9m+c+omq
rgqpHa5dAxMQbRALU6Qgdg8sBr5Lqd8a+k+woOz7WYeMuKMpliR1SWTbSKA4fxvy33O3NzWrsRMw
xgENex9PbzPI7fRkb2DovqwftPrNZbfMuSnHt8RVYCBkrnhqWch/x8rs0qQrarzC7rz2zqgOpqGF
jnXvJW/GqrgRL3NEnBIHGHw8LywMP7qC42d2QstFr+uwAYDArs3nZXz1x2ZDab1tsiEYrOlO16Gp
qZGb3oi/XXcD2VpBzQVWNt5wB3/F+S6nbHBYO4OqBn3j9wVC8GZtbf2MhEmnf+Kw3g7UVji3fMUE
1U0TE8Eoggh+oc2LlcQUK55z53U29RvQg0azgcnd3KVH15iCJfdv9MYKnfhXabuqkyWLLi72GmgN
tCkhRXm+ZitODG8c4C11fyRNMPQHMvVhS8D6PO2JvyH+zo+34Fsts3B2MMui+uQXrSl8ckDAOQoc
r2IIyZ3/gM5P457pCAxTdjBKsDA5GEPVvhLEBlfbF8vBju9mFRGD7Ev72GwMIAFyjWzv3OiadrRN
+AWDgb/smA9dGczQwrpDbeNlZek9VM9+jLk/KChTZCHDx5CCjcczKvMiSMqwuqpIzaEO7RZVAAZZ
R3d5SOcpAG2wogNwkYwhO0Bswlwrnsk+6ATOVxg3dqd7NUZpR+en37Mdxhchx90HoE87eGiCX/ec
y2Sdm0NDyocpz0O/+9wcg04Qy/l0AlKfl9m2A2KWYa3nG4O0oNB5HH09HFm8pYaqtibZ0zPLwqfU
ajdrJw2W+/hxAkfaUHXI1ukWIyIqX+X+L+QIMIXLy4ZsGI6rsKcaeHANv0R8GFbrxk6zADf/MdFo
ZDXdJi9tTCQk25o8r6AoWSd31+uqSXTpYjm0mw9q8HHt822u1rTFKA0Wu2rfB+eu1zCTNDz3WaVI
CCT+AeS4iwofwDgGpJ/O7TBSxj18EmmuwW46Mm4QqgG7M35q1bDXyvmAx8ROcYSkJxbQRbxpMRZ4
QTdng5S1ImBVDnOwpNX71Lkx6K7jCoebiuyTNSq9D0c7Vv7WzN40PHuHae94D0xV4pKunfh4WOP2
xjtQiIjM8udEW/A7siQq851tvXrOHeniME9u/cLZXl+29Iv+tSZWRcZ5adOsRfyvoKw46B9tn0Tz
jHkfVciTba8JHWNsLIakUEU7/6QxJukmxtYaVLZD2GhpmPnsuTIaiKfkz7PfPV1flyxlwVMQ5Puo
12H6XYzrvT7rqW0bNbCAS0ANEFn325zpgd3cVWWYNZs4fY6r95SkUEB/vW5ccqmd2RYu8nycDL0D
TTMmgWm4gqLZSAbFceUeIMYCPNl9KHbhxALyer6dY980CYm5MAOQ6CRjoaMvyALTw/WVXFJschEL
XM46RoQI8UXQq8NsZ7QhDBj2nV/vUpqAQ94uMfNJqB+NzlzsMAx2l3kujAPM1i+AqiZ0QWJInTcN
l80BTICLIhJKzhI+rI7/A5aOaC+EIaCp7XLx8Fiq8565IR5B8ZEk+VpFvlkgt/c6K791tDhTkdZw
3xN2HR0HpGiQtNXBJsSTiZMqhpvmLqtRXuAaImZ3D3nOyAQBJnRVwM39o+yjYVR9AEnQPzMpfOiU
Vf40zjDpkTlqmze/00MdqpQ2KLcxHIGhhwFM1piUCgpT3xW+H06xqYB3XU6J8VPA/wflER2k9UI8
LhckaRmDM3UWiL8LFMNyGrTOr9Eabm29DKFas7XsH37qonbU7WzWASFS7dPyEULH+9wZgjiFnqWb
3sbE3SWcMqVRFnhlXgcKNY/TznHGMeFUjD3L6OLD66qRIJu7YflnFgfodMU9fcvs5mCnn0YP6Ls7
vYJBf5tlXdDpqpFvmWPCHfkwLSo1IKQ8PyJwAIzIr0h8UksDqZptzPvOKavQ6jvF00huCe9MArwz
3oDCyTAAhy0YLxlktrknRrLvx2LjFp4i0shuCA+jzxz47uNlItxHs25pmdOVTUgSVAb7fZr/Sut6
a5eqHE5y0tGExSsTzLp4/Yg7Vy2pkw1Z24Q1lAjMTZLq5dbRuwGJmwaMGFm8D4MZxr7EJOax93rj
CMkI49aumjFsDZ8qbhDJuvHUNTBPgH4m/uNB6MTX8RYbu2ztKrDuLJ9pgZ6c1t0Nmn4gvWpgTpq+
YoiN82ABrgaKj3NbtdYAaxWjMdF3wZge4/oX077MYePZn465QzkTzeHrgf2ysQSXPjXJl3+yvDRj
9ejlMLmERtR9oCDy/E/eBnjbBuwWo6DB403yG/weoReVinAi2dkz08LOLknT9X42NmFWfWvBaGQW
Qbc8TJZKik5yTZzZ4ZnWyRLjMtbrnsEOFERBIaSFuT+H2txDaALSIVqi2FJZ4na6o4KjTBbmJtIJ
O1oMn2s3B2vzMqXPuhbVMZBDqsE00Nnj5wuXEWoUSDQwTM95hIV4t2Zl5lUWUjdU1jwWlt0MEey+
RSNtg8jg3nSD2Vob6nv+dimH7l1vOvNRc/zFuhm8EmjvqTHmrZuDTi5gqL9B0QCqCk/mUgPqaq2W
BfZj02p3QFDb3j6N8/lHbsw1MLALtTbJShHtKaH5bQ9S7Ckyu8QGsYU71hC8dbTuptDRIUm5d1qV
GWthyXTjlz/o/d7sp3yJ9NLX0mhMssoLe0hC3ztam0H4ySDNo0Vt/bU1jeLT0UuiQ3aBrHg89jrV
Qzs1oCWT1EN2YOVk4Tm0+KDl9JIOv4Gw+9GLLScodI3+MDrw1qGY3r1YrQVoMlqA04Zl0BdDrxMh
zeayp9FQ0sTdOklr3tCpBtP00PAOc9lPTrLrS608NAgva2AbhR0BRafv/dYEAHgomAmVh2ZGgyab
qxYRWF/GmylPfBa2NCO/wF+NBgHz/K+cNsahtPx0h+LTEvlFDD456KGCm2NYRuxbjU0OaJ8tWdR6
jIEYYXDj0ElMBMCpNN38Lo1ZwoAOyJyv0o+HH0Y6LCTMad/9BD6yeqnTeo0Dp11INBDN/yocbOqz
V3v0vjNmDI3SpaitYAJdDPQS2w1Uy7MDbjJcmBMm3scqBjti0gyHcmDZzTpN1QFVU/MA/VTyo50b
MLGYVVLW267HudK62apuHGexyrvKqcnG1MaURl3BqlurHuM73Wy0DpJuhkehJKtrdyXDiQ2W2qw/
zW6JQS8GHWogWZe1baMJeqf1UzNnya3bLZYdovfWQnZ+bkGE6Y1172zmPKHbLJn6e81ZjRe7m9M1
aNtxLQPTqk3jsXHGqtmwyWAUncfOOs6T2W8svKj+Gf0FxDmuW4FOHeehVLxXpa8NVMh9yCMjhl+w
k3TdgDNTNriLdc7HtEvaO3P6lqf3FtpA2d6qv7o1WqyjS1RkEDLTeCKjYAhxI85/KkTTehz8ts+R
9gypc+zH8d6hv3IT2up5szNhbpkgbWJOty0menvASyB6tr1+l0gCH+h0MGMAwCd4gcSmVKXpa5kg
MQZRIoRjwp1zZJMNX9TB/10pbEliOqeshYSBY+qXNFSGVji9MWioV7LAde+b0oVS1X6JX2MrVXxU
2bJQKdPRj+EtWbGE1SwTgmVLmzDubdRGW7u+MfSZQbVpbZ0yQOxg0UqNvApW5k4qkkbJJXmWfgiX
V6EB2qq5SD/aud2T1ok0bPCAQVxqKYBOknXaHG+Guj7GsX0xubfmxe8IlxLMxmoTg30pMrX6RZun
TeaVG4KJtnlWjTZKcvUzm3z1J1ezRyFoP2awWbApqDoLafrL9UMpyY5BVIY8HI8BNNNFnFgMJTK7
X3o0fByw9lTAqEPgKyYKVjTp3v21Ij4IqyRj4zqxKlyZj6tUe09z/z6toIngFVuP2ruRarv/vDBI
MwKtCGezL9v2g7X06TrhWNpgceh1hvQiPhSp8d+TNLBI+SCTwvsfE2tCSjqg70AgyoUkzYCMkLMH
zRjyqFeMqF1fjuxtiXk4PJbgYkjXxOixuHNjNTRtID0+TZ/tnEMbyV3WygmHsYC0BAan8CsS6HWt
gTvZsRssSD2+xyMb26CgND9W1PBuk3709xCbSTZx3NDbJJ20jWEXIyqUvZvHUT5M9eNcuKQNzI6r
sF5fhqwycHLcxHJTPTSGu+bgCACIz4XeWfxlzoe036zFY1K+uOPv6+ak0eHk3AkVpmxITQx2wVwS
35F5D5jy2r3bqpFTqZeeWLHOvRSa6Vpp8dPdeSiiTRlqO3mimj6WPX5wzlBR4WSYCED8V5zEAqgo
VY7OuiZsQEc9QOAvKUA3s35PrCowku9TGZpFVNqGIl2XBIgzs8IBz/uqNLsMZpkzbZoS4OVlVzCF
EdkO6mBqhrAwFExwN56vbSisfhl1vGlHtPOolTzkVDUZpDIhhFKj7nBXUpgooQYYLHHyZA7pfy81
oNhooHcOiibeqDtfRtfqQLqAyjskevNc9doPGhfbMm4UT26ZE52aEU41S4sOUnkww3GqxUM9lMgg
7sAFVfgba/woXUUolSQTWBaWBGpUTowjfJ2yRZOldFC8G5YkquvhIVu9zTDbN+YQgzNv2V53Wqk5
gr8JVlEOQhDMZavbuszAezRGU8pYi43TupHZdGgrJ3eNatJYdjUBqvOvNeFctOM8a9kCa532sE59
YJq/+vxucLYJGtmVKozLPp3hAhkEIAKkTMUTYuepuSYTlOo697ftbXwPOsFfRfbqT3HUsl8QoleU
i2SbCTkrFyVwLrcsji3a1oz2IgXzcwo9K6eOwY5Q2HPA8ixcEm8Jmcv+uf75+OcR3tso6uFNBpl0
nukLn69M5tqvvQat6poGxuw+UOrsTLz2/o+V4eHDmfmQukBb5tzZyLJ4KXytAiXJZlxv+7gDx+gm
6fDsUeHJZJt4Us8WkyQrRsF3LZBket1nretBnb4tkLls4v2iamtdFpxswEdOAHNiDKlIaxcr4Hnr
g56E9LlC1Q5Z2b2/We/TMD3QV39HtuMUTRHu8Pv6oBpSugiUwg8QoktBW82kBn5ACdY3PnExqoZ2
JQQo52sULkxP00ttzgAKnLfG1nlJXpMkGiP7BkWU2zYL1iT0bkL6DWiOAITT/zW8/Fkfgj2eRbwp
JGxwWTYQj0xg3M6+rFUL1ilAHcSv3hwVE+zFsREsCTsJ1os56TmYk+lgPO4D1w+t9GkcQYvy7brP
yS3B5TiMgA/InfsCOPGpNbgzUHggHvKGe8h9juQV3JQjvOK6qQv3xqL+MFN60DcCl5jgdm5OltQq
+fl0xk3eTJCLxSCb+X7dyuVzXTAjhOU00bLa7GBG28d39Q900OdnG+374xQ5j2DTA87lukX+B8/C
1h+DYBPEu/kPQez5FkLhtXJtY8GYmfcjs75m9PJaSBG7CmyJ7EvxBP4PRzTgb8LpYz2baJfgS1Ht
yOhBN++L6dasn5ireHL96WtcLOjEknD69NKpWTLwM2E0u7Xzb7MBHFlWZaH717DIGG2ImrQ7E0XB
ue9/Nc7n/7GhWKEOYmhA4USWGdaRdR18vqHdFPiaHdF2MwBmTL+u25EeyBM7/II/yYuJphUg/tGx
o+Q2c27tbKupUJF/iC4v9/LvWgT/KqGtPPVIRUL9yX0yDgmEc5/63xhEHPbuy+BF2ltMgzVMoWyg
Gqy9yBj4ufy7PEvopeazC+3RFNs4jx+oQATtvM9mtOqtrwUkHeZyr6skdqSeAOgBEAG+i2eNcEQ9
spiTEWNDSxB+2EvoGl/JElFTVTiSugIYBwgI7tArFaEO5ZIyM0NrPMzXPZh6mvRVmzZ98+CoRrql
C+Lzg7wghsqbsKCC0b6mmQlPKLSD230Rf4RoIQANXavwbpUlwee6Ik6XuIOlyXzyCZp/H1bvhSCv
3Fw/89IbFLJU/y5JuEExpAjkWmxgSS25W8c6sNwuHKvsDT3/5y5nx1Rvwjl5NZv3Kk0eUVMItHTd
TOSbjdrmAiDU6qah12YHe0wO13+cahN4gnHikKxAvm63+G1GG/X+prHv9ARTV8/XrVzk7dwvXKAl
MC2BHrI4rE1bfzKNEeRtZP5esK9xDFeU6dubpQmnX9dNSfkcTm0JnzUpcQ9i7AvTSZvqExNmD+BS
7EMS0SFCOhahZwBEW/2PSvVDlonZHOEKqjgA3j3hI9tLZkwk5w4yP9TGQz+ohjOkX+rEgPClcktr
lryFgdYtosw6LkNUtNZ2VGHjpSH6xI6QM3hmPZYugx0n/Z6Wa+BgFi//5/pHkkaTExt8rSenTrM1
9G24jYWVQZZ/zg0NcyMJM/ZMVDw+0n0D07n9B3sGOqxzWxMdMSK3wFbXQLD+c8b0gY7RC0VpUXrC
T6wIF1vS9RN4EBD5E7ism20GoDTqDdNRNdva5PX69kmvmRNjwg2n02KyDK6ckep3MUg7e/CGbn3j
NaFotu/b9Nt1c4odFPF0FZ4AprP8SQ4+Wb2bMaBpvVI9um5Ffm8jLeZSIMAPiw83u1msNbH4vV3e
etvxU9/QQM+CGv21xyroH52d+8KiH0ugkgKVnvi/hsWCt9HUOatqGO41sluNPGrd4S4ePEWolUaI
EzPCzeakIMWIM5hJIBOXQq3O/FDs4EX3nIfZEwtC6Gstq8xtBgur+WUDF9h2+8l/t+1ns/1IQOSn
GTekVt1uUl8+MSoEvjkZIS2dw6jT4DbDkDKy8ShPkwCPn8jyfrEU5Znqmbl4gfjf5jQJNfZR69Xr
CDWPNgOEyp7erm+E9MCe/CQhVGpMpw5GjooQ7RhMzL00Ddh0nztV10L2QcG1DlpGAJW42NN5ZCmb
oRxrTFWFgxmlyxiW66p450hfVicmLlzPSSmpMQMY0vt8MwdgB4q36du6Y9v8FyrlKAxd3zmlQeGQ
ujUFHIEzMmZH9lUd4psRExoB2kzrlw7lukClNiz7VKcLFI6sT3O3K1OCPRw/Zj2avSfD+3T+c+MR
jnFqRTijcYbjYLVY1VL8nqFKRfNgmL8P/tf13ZMFElDRcGypA+ELMYK5U91nILVCMo6pYTw4HHu7
ZirWA36qxOfNiRExWhGz0QGggBHe/C7pi99GfvZEuqDPbvs6i5qxVxwK2d12alE4EzoExSEaAotu
u7VpyEz4uBks1XH6lVcqBhnFHnrCgSA+G4GqhjGtfs1ZNI9vluI6k1EXosSK3j4+EoZjRJDRMGh2
tzCgYZyuf/UgTLCfF3PrteunXxt5kE9k2s19t0QpHc0b4hafU91i9jzb+OlPCDwdnXLaWvM6KHII
WSQFawbqXK6OMC7223yT2YleowRFRg2DthD8dmPMXfzI3GDwFGFbts2ntoRt7mitayXAlWHTTgHo
0cK1+2mraPhkzn1qRHA7pESULAxGqgUsYNSI6mK8L7U8WP8vxilQIZjgnYGg10XDH2kfSXo64+oz
ImfOg6T6cd23pR/nxABf60nKqmcAh3slDFADdJfgurZYGsTje21vjEqFG5XdLFAJ8wjxgNEAEOXc
GCP2oqezzfmBvjfTz3baXl+M7Ouf/n1hMW3CbI/GFl6kKN9Sq48S73WYVQgi2ZadWuH/frJlFUYm
4hLU+GGdHUZnF+sb2xgBKscL9+X/WA90lIB2wm0MzohzS8VU1oRwkm5A9cO231oYizI9RdyQfpS/
Rv70fE+X48Sj2eswAvnngHg7gD0UgVbmLx5ITSHsa+GV6gnLqDqQyM4Zrimr3a996FfAij1nKhkQ
+Tr+tUKEIlWFzqoxmViHSbel8TVDX+3617gcsMB1C2wb1Cvw5gedtLAOxhzElwUWXLBKVPYBtQWX
YShvB+1NEh+a7gMemg87QCRADhg5eGVe/wXyjfz3B7jCEjMNYs3AtPFyahJCdjx23+r+c1YNMkjd
6O86xdFaqqdGbfRYp2FgXgF3Q/Hiq1IXqROhc4bJSqAoMeN4frTjxerNMUOBpjLfne7FSQ96daj7
TaaqXcpueQAV/jUkxgSzXmiWoByGKqI53U3T26Lt7eGzK/e2iqbD5NeLmMScGhNCg137rAPgFGkf
C9at9+IHabBkAfp0j8fg42MNg81xs3GDvaXq80hP/8kyhYf6VGdVsXiwnAHhumLsr0kV17iU1vR0
ccLxz8op8+kME9YDK6P+WQu1ey1sd/SOC/m2hybcBPOGvkxR9WYfaaR6z0pf0ic/QDz+FencZNVw
Zsh344Xe1+8QYRyC7OW39r1/NJ5uWIQpkTvV3LPiAIneUJszwGkEVs0yCfocdCVHwo7tENn598J9
vO7hMmOEy61hoBCzBeLU5kp9u2A8GM95vU1NM2Sec2Brt+8NHwpTczB0jYK3ShrWiAUiCxsEoECM
COmMNcRpGhdITes0jC09AB2KhdmhQXuI24NDgjT+jVw5yNr73Dx6eTQo5zllD/zTX8AP98kVpJFu
NNIRv4DW9+YMpCaoO7ZNcZfQuw7nK3uO8eC9vtGXUCYEcyAOwbDpAysDHMS5TfDsDUPKfDxqQGw+
2eg0P6bNo9bdJm4fQmkPMO88gIiMwiz/s2KEAGUBbg9obgDIIkSIgpCqrFyY9UHP8qvJ1x6tFH+6
ZTOw61XP6XLBMLprIWARellm4UFiTnikklXHLwNj08im/4cKkDcDMaUHMQYAk8+3gmVrnXcmxWxY
99xbHwUwninmIK6vXHZ3nRrhofPkG5vVugxlDO1vW9uQ5MYlD0iXQLtx3YosDJ5aEb5qsazeqOlY
Ct4ZgdcCrKpiHVWtQzirsW6UemXAgpM/TSWqhrBh+0GiAijILkgfiroAT3PHFJONnOh123RZGWq0
e888/7EztHvLnW+Jy3a9Oeyvb5zszoe6Nir8fOT3YnSsRdm18leumKLXQTV8tuSrAQziuhHp1/lr
REw1Z7QQ7cmHsAjpWdjZmA9RpZqGLIACZQQcOASJsXvCWa7pFNMqxjqSNGjLoPzSHtLb+bbZVrd4
3KRHbzPhqlg37n1y4xyuL0/a7sYEGtD9QAQBeifckAYKJaTtcTbqJBz9ABfUMb9rp5f8kEfZDhiF
6/akR+Sv34qFOieHwCUd0hLlH2j10J8MSoe5/6tqHpWqAdLj8deUWLAz7IVMaYqVzbSI0mw9pnMS
mfOk6F1KD8jfQy/e8HmZZs4aY0Wjw3azMT+tuP6ub5p0JVylyviDoBeJNVwjdkZawkTf/LSgq5Qn
m4l+u25DBqAC/BIQafSuoa7rCVG+dIsOUFKIik7huvWPdkhv6O9un3zQp+YfFB6tZxComL8gG8h7
9oCpVYf84/pvkKzz7CdwRzmJt8ztqdNqTRnq/RLbAJvq+iPklTMvsitQi2yuW5MVWInhAMyE14nJ
0cHn5nSriK3RxoptDA5lGi4v5xgDvMU8AHTCZs0DwjgN0aPVDVtMdSlcQeL2Z+aF20UfzSx38w5f
1d5qaE1BinfE5FYbWvqDrikyYVnucGZNuGV6iDDkeQprlvU8oNywAnYP5nQveWcWLnYU4I7x8H9c
bWdGhYvHWXzbxpggcLbNQ0MnJPmq56Xs+XJmgp+pkzNDLVKXWoF1adpT7Gx7srESGtn6nRN/5nxA
UAu6X1apYbQLM78fmKjgLLuo6oQeCEfT28n9qdNvS/tKRhVVl3zPXcdEVOVnTCR0hX5I2aYzfhtr
3kuovI4/nHU7NWRXdq/2GuHwgW9aKSki8SKCeWJ0Qnhz/YKLzEqdukgINn250X/b31pwTe/byAnz
V7D33RqHdjPpoJNVOJMksOMZr6PaAHguwqHwHZJMGyrNhO/O22Vj/oi/m5sVCkCY56O/q3t3Wz74
ONmH7El1fUqX64CyF/xrKPaLt6e+2HFrQGMkjOcgs95d0EUM2+uLk64NTxuwaaOk6YmCd4WmWzNm
YOGpprXz5p+Y911oH87Vbs52101JUjXOyvKvKcFjWvBjEreGqcSICg0kynu/2i2eYkGSO+vMivCx
IDTHp/pgheS72XzoiYotQfpRTpbBl3nilVPm1GaTwkBmhi59S8dtohoakGUunDMO7RCO+72QTkiS
TuvSEXT9XqpvoD8REGNT5v9gGCc1jhZkNfIt6KggpaNq+8j8+syycE9pVgHtYIsLBbRPDG3xElCW
f1AcXNGnaKIOTTpVeUtqEhMEJjjUOEhcfIMZfhYX1ohGCao0Rf9aQ2IK/JQ5OOMWFmQgFtMWvB+i
64dR8hX52MK/RsV16iRbcs6DW62PtfuoG1/u/PO6CckleGZCSD+7mK5WO8MEJaG+BJ0XuAcKkoCF
KG7bP7hJ4RV7akls1vXj4IA3B5asZnp1WHuTxZwFLgOz8IKNtKLB+uqKT9d4wWuidY/lnIDeC7gb
Euh5FhAnOaSji1n3LqLumxnrICn9mUIYCiDKYHSqx3lyHjLoul3fIElAOPvZYpKSjonh9PjZI+oZ
Zr2djHcfeMlqc92M9DtAhxaYQh/UM2Jtk9pJ3GCeEWV7d7XfU98vv1McQ0ge21aCZ4iDyD5ULqjV
dMyf//dHlgMFMfiwwUeZEPyEcFG0JWTUUiC2ipdav60KxeouDzL+vofLCSYcMI3yfz8JR+UIUtE4
w9/v0ajF0C3mqPOtr39e30MJuhBmANxFpQR9Otg6N8MBH07tQC+mSJ/5XH2+1a3dTCOXUjA6Pzhr
1I6B5x+HsH117GAIQzNwmu2qCo2y5bqYM0fawbn/RSTqkDRGtphYblv/rnP3OCzabmGmCil9eS2C
pQj/YbLXRWNMrDIORWW0xdCiCLcEzqu+GyP9vbyJj96d04VD4N2Vv6qwvC1uVMpzf7h2zn0ZlsGe
ooN7AuNVIkZ61XWmNToC8OS6axJoADp+GYAb3mL8nzMVFwOw/APnLU5rq3+q5wJCQWtpdFZkpGn9
CLoH5Ni06FOIL/m9G1lgNdpMfTcCIe+ysgrA6UExzN7myWvssf51Wmt8O0vPyd6MM9V9zA/GxXqA
9QaRGOqZGMs5PzgtKwvXzjp02m2K2kzjsU3hF0boaYQErVkel65Ail5AjwZ5lgrOeDkji8QNI0F4
C6EVdTkGYcQFcOYdnD87mN/jH1bQHDXUqP3QPoCH/HNEiXqPCfQquCkf7HvwtijSkcsYd2b/z+V3
4p6aAYI23Yf9uvii7m2c7sb4wykVqZXUK/6u8k8+cWIFhAVj5nAhDNI/52D06KDEabxdDwEyl8Cc
LhC2oPThPOvnH5L14MdvrJEPATWPJnPuEt/aufGKK7oOiBYrLujLPA5YZgxQgy8b9KIXTGUgytCo
wbCkDkTkfmcGZvLj+oKkFlBvRpbl8mvhf6Rd147kuLL8IgHy5lWmVKaru6v9zIswPUaeorz5+hMa
3LOjYumKmD2LdcACG5UUmUymiWA9Z1DIshzNIYCh7ywV03YVR59kdckWCEyoOJboMAHHNsoHxaUL
wCz5LCYnKwUdC29m//aOw2pZs/oqsl3geWHccxt0FQSwemzz6R7jAGK5DyKP9LYGClxup/n8nmaP
9ALshsAdkU1F5nGwqnRz+dyPfl56JhhDw72u7gbFLeqHPMZ0/d4Eicf2R1uR172y1GKChkDI55lG
gJf39UUcbOHVckav939kZ809g9Etcg3/Xdrb4YHaEgZawNNkEwe8Zl6OzlzOz1k7eMulkK8PBcaW
0fE1r7tY3lWoaFr7MOJ4kDUHuoRgshs0soJAmqf/2sxth4OMlsfJ7RtUFneC6dRcWt/VYwFGFgX5
KmwmNnU0kDRVCbpInZDu6uZRnD7kZG/WDyNG8JqfpnLI1K9UALsxSZ1C/FZrf510xKFHgl0z0OGO
BwFzLINSD5NWgb055FCh/2F3MsdbrlmI7nw0AIMvGpNIDII4UZrK+twiq0ARJj+D7pKzLVbybzAC
ZSywoEFSQWHPY1UKYhmkGJiBzkCgn/LxSbL2QnoOG6/Q3dBK7bJGoxv+5JQP1xzBApg9m6nRhU3X
ARjDapbgS8pn0txL42tNj9Lf9/BfGckexWSEK6KzkRQk3/X4jU7yUYhid/vE8yxij1hJMn2ch7ki
RbH16SEjJ7xEAv1TbPZodOagrR3o5foxp61F216dirNN6L0yvtbNMem/bBu0ditAbkac1eswzM6+
CCjVqqpsoB5iBipaVqr4Z9yB17EvptGLhnDyICvL41ZcW8Q5TYcCK7reQXt47acGIVJia27Ey9Pn
pgEZvSOIr4VkjxZIt1627VtZQtD3gwt+5geHTBtzF6ltJxWCDqzGQuJXVvUX2ujTLjPikXPMVlzj
TH6CCiMedjMRz7VVoRjg4QsVSCcmsS2N8X1YPGKY6V6Q6JEq95Go7EwN4fG2fTffD2l1FOZMxJMY
wwGn6TVqoQQymsoJzi/6v4r2S/mbTSY+kDY8Iu992Ea7+XIM2vzfF6EdwqNEb0ugdeVBkF6T6qj1
0WWqetAuJLZixhznyLOOWVOST10SV8DL6mGXG8oj1WvoFGVe3CT3QwHGwW37bgLka/vYPjGzkTPD
iAvYJzXIc75U9a/S+DHwZsNuU2oMDhM3NGYQJ5QAp7Hkr3WaRHaVEOEEffE7Oc+hrTwMOuiqB+gl
QOjCa+Tul9DQlONeeNYyzqyOzVGSZmsrYSebLkVLbItRnoFLeb76GSGEgP2JdCjonK+3DZQSctka
8Rkjes7L3ZBe4KptvXqPeBX41Q26QFKvkXrBsMg0AMmS31BIAjEiQbcVuNzb1LTDnnfmV1cQNKdI
h4MHBOmIazhV6LMmBqud05RAiiU3xwFvJvmsY2r6X2zNBdT8UxZHL6lSKlIFUNSQnk2w0iUaMpG9
fqg0nqzljc+cd+cCivEpdSIQIjdYRDW0LiCTRe97+6maNcei9VOwwGG8SaKiGt9HtMYAqqdMLgGP
mBxRl2BvlNkLZrFziHRhIpsXKvC+GuNVUiMa2qLCUpYKkkOyVdhZ1aIHvnB7ovFcyu1w5u/VBDON
BDGSeWGvP1yZF3QmiKwhvDP8zKjkoGHqwRzCQ5PHHwHJkW2s218JSEFSi9xFpoh+kdpNysBFqfhd
xdzs9kaa8a4eTNe/h62jd4JBaN/+XnUQM4mVY6qdnUU62Fd2gu6Co4fW/b/wNLh9UTtA3gXXPrOj
hCLTlIFU+NJiAZkKYnhqMboTrVxcKZx37m0KHwYuwZhtlXVCYYJqu8ZIyknpTmByVOO7PncL4xVU
p5n1HqF4sL2mtxlJBpP5yHk5NRgZBKYqHUn8kDdYSOo2yXOKMLF11eIcivs08WqQ1zXn0dxL/TFq
nowY8dUpDnkdn2sneLEErLCeIEAORsnwc2ot/Nqn9Q9dTn06BH/7OvptNToR0bo9C18z7k9CqK3E
BWASAy0ZOvmCfN9le2XXrg7kQ/6BYNyeFSp6gOkbLGxS27V6qnH5T8KjlL4FIicFw4NiNqluNbOC
Kw5GBZnAKL/UQrmjBgjoCR62nJVb/0B/zGL2aFNHQZ6hH8iBIwIPvBsKaOZTOeIt6yAzhTnSjUj5
Mwalg2XGtYBTl9boZUkikPkHJ6oQzidau3PBZPgPDGNLFWdFUE517UzkPFQvulB/1OS+yJqdjpRI
BJpwTpS2enEsEZnTNkHGTEwaILYEVLfF3voJ45T7kdrHWHAmsEZ1f09YCqcyS6f9pmoGZem1F28Q
hzbtgLUUw+YuQbuWYPRe1txjBLlRODRtt12387lagDFRDM1CEmox7Iup4g0g7I1yNFPTygnorgsl
W+owVvJWWBdMu0L+t5XsjMdJsb7Gi9/AnO2QTBmyxTBY120r+DqoTyBbzBsIFuAGg+xGX9mm+lAb
X7bPOxeXOfCQb4kMFAhwCtEXhMqD2F0KsIrIOwoGYSHLbaqD8kl1JUQG29Crx2VhMXNcSN4JCRmB
TFEVELvjpA9+x3vRzJ+OvX1RKoKzROCEHCkT+Qs9NAWEsK0deRJdMCbg1dS0H9uG/I6nt0CYwL63
qsawhqZ2JOsBjGqN/G5ZfiXc5eo9WBqd8t2S/bq5N4vvjcVZxFVnsLCPOSdCmapCZwFayRpQMor2
BNqUCCMNoBHWrT0VDF5VZS2egfSYBiFxFFXBdXp9MjVKEjGcgCjQl7E7N5ZtxLuA9namlHbb7Pnj
3zct6fPx/IPI3q6dKWf1SIDYGX4je3rxOKYTBuMKl0QzgxHmUilqY7xpldX9qUCxCa2baDxiR20x
3pMSbUDJrxDu6uGSBmcSHrZ3zuru/APB1u7DlpTFPMrklBBGgj6D22c8wj+OFWwbUS4FvZDNVmgo
51dp4YbjKYp+btuxHgOqECqaBa6gvsZsQzGUslgwgZKl0Rf8uy9V5r4yqJcEE3jOFb/XLwT1JQS+
PE7k1ROwgGac91Tl+YQGBkBLb3SIbCvr7D5uD23wRem/1iVP7XB1/y/w5gVfPAxLtC0kfTcvqDX5
yjT44LT3aCHbudU9hKXuizP3QsbjXeWZyfjpfOgGRZxhZUt4E4LPLisjMGCOu0L5KnW518uU915c
3TootCOa0XW06DIftY3U3GomrGwsjztZHqAcSc8x2MNMc7pPpNdYGvcDFPlsY4wp4mw001rCu5ha
tlkHfqHzRkpXT8tMuC2hMwqs7YznUdGz3iaaWTlTOfiZ3D4NkcI5kKsx6T8QushM9XUUD9IpAoTS
2r12j8dLkvqmilFsTkC69iZGcPN/tuDtcL2LhFYzcmswEGJAriBGi1+L6hVGUPaEW7Jb/4x/oJjb
CVP1RSzOn7Fr9p1+Mfv3RuJdCv+PA/gDwuwVojeTODawx8hDZPOgl4Am3DQ7xgGKVcTDcLkc4vlb
80ZZuMDM8cd8QUshhgnrxAYc1miHUEAxte8wvQMxkVHfK+V9aXBCcN6SMj4AEpSpmQgAJbJroHE9
CH2j7jhh9yoIJrPBJ46/0KJ5vUUUkuWDOX83guaMIaa+OuoeKHucbd+9uuUXMIxjKWV9NBMdMEiz
2y39rDBrFRboWkt2QTBwwFa3/QKMifkkqzGKagRYORJ7zO5ppzpj+K0ueKUcHtDsThdeWg+lCm8k
AMXkMel9CUYZJkTHORU33jdiXJJGcQGkCTaCaCD/EebPkTju8rJ+3v5G6zBotMboLMbCWHKzkhZR
Xk9wSxKGAXtlRB77eQDbzv+GwjgKktIqROmjcoZG20tW9AKRQz8hFueZvHqTYQT9v8YwrqKNjSxs
TQs+Fu/+KfLVgHhavG/wnCxDd+K9XnlrxzgISED2alsADgONkexQubOTmNcKwLOJOatI1kSWPmDp
cnStuZVsRQn0LvJvcWZOXoM+yxoTUL3iKdnUvmx/tdXzqytoy0FnHvgJGPuqss4a3QoArZ0QHQ9S
5SqNq0SOKP2bVCbYD/6BYqysMwydEAooSWnvlHCEhNrTkKP8JrbhZ1dlBwUFzJ5CZmjbxNVPuMBl
XJQqpkOXpAJiH+yOFixFaL0Oh56TyFz9hgsUxjcpKUi3ldk6U3Wb7ImCHUVCIR3U37SyPG5rx6qH
WsAxHmpqu9aSchiVhV6HRHBHfaX+quotZ/F4OIyLkrK+M0sRZsllYw9z1FjGSD6nz22R8CLGOWq5
eQj/Y5PEhk8Qgs2D2ASWFb3G/SECD2UKsYXWmfrAztLnyfo1iC+FypuYvB1Hn5+IC2AmnBoEPdOn
HMBxbaJp/VcdWOHOHCA2BVdWpoKf0+euG22rM90ewSrtwN4BLS9ZAad1ZzyBaP1xzEVeZWd7S6Ew
fn0LkcZQUXfHN26S16Y7aealKaJjkr3p+te04unhzV/ydvUxrw5dI8yPsgPrijRSWmVwQlUm2lAG
6YrBjpXaJtJhIN/GDC3C0b+5z3+P5EDlABT2jEcY0kCW4wrOFQ90zFx5dfOlVn6WPJbk9QzLAofx
AEI7JkkdwDQD3AbkkMcg0vueVfu8u4ySL8mHgf6o2tcyu2Bsxt32PuspMrwFRBROkfRgezbUVoia
vsfmqhpPq05T64Fg21aKe1ocrcZNDLstKzsE4cg28Oy5b7/nP7i/JxsXMQwJp3LsUhg9SbKdoaM/
GHgHdjW18sc0dgJz7IQmyyRAmATN97CCGnsdkSymIVOIJo3tTh93WfjXffG/j+sfy5hzYRCCLucO
20YTDHy69m2qMn978dbvjD8QTJSh6XFbixABcKziXEFINC5eDFz/2yDrJ+4PCHP3go7XFEawMDuo
8dmqcKhnngJZsWt8MH14atLjJOy3IXmbgjlxWS/mpJUBSQL0MBvZMSjI122I9Rvjj1XMYdOVAE0Z
JoLaEq3EpDqToPBb/RyDjerfAP2JJ5hvBDGrPlAVuEfVwCR4noSOTEyvG4hdmOr7NtaqK154EOZ2
V81SbvR5y4H4KNPRQ5a+1ahAt+auDTGOxpsQXV3DBRxzu+u0lqAABbgw/1nG9yp1SvOBaBzXtLoZ
FijM3Q45UB0jW0Dp0umgae0PqZU50fq2ISg7Xl9hmZhYlMSAiMvKjRCdCIpdCY9Zudv+Pqvn1ZzL
MJKoqhYrEwIObrlJckwfykNxFlTlrOfim14ZT9sw6858gcNsbsyQpG2gwC8o/TtKWZLiJfFOkexG
Cz2xglzcHox4EZhNObjzXr5x5gtcZv/Jo1DX7TRfImipqrryGEyKjcejG5DBJmnlRda3mkTfKWRm
aGnYpK3vDAOkdtu/Y/VzLn4Gsy+VYCJK38wRSdYeqUpPNZq68mGwZYE3wjxbtGUxszlzS6M9Xl+V
0+Y/NGycKsHjDm3F/TtoWzlekWPWDSt+nQYEjbg4btUujGIHWNboiCrHM646kfnuAucYSHJM5iOq
6qAnRo9NWo6+Wv9Epw7FkGQsulrzWok153Sv3i4LNOZbWa2RNsaAbyX2X+XqVe9OsvXWBxFmFk6E
7sam5ZxBHiDzxdI6EFSo9MA8ktih7hDhLGH4oiruc8XTdE/hpYNW/dcfC9mGZS2KIFMkRzj0JmgR
kGmYkuZle8Ovt4osMJinQVCj3YcMMErMxIsV99Ys59lhuFXuXCkb7ss+eRCb+nul9JNjqNNrHUwH
wQyQP4wf4mpmd6uyxCsyJYBEOuhl+rEAo7gFaV7OL5VXDsysJjk37mmzPDnjagOhEXOIGDmZgrJ+
HfqY98JwVEH3coKpzDI9Rl3jqzQFoyY8VdIfhsbiJYFuiQewVrMknwbydPTX/g7FF1FnSKEv3M7f
ZHRAMYsxUMf4wD/QKGbca7XdeF/Ez8YRn4Q74jevYI3JLsLd6G+vxdptsPwR88ZZ/IhGAZMHFbAU
Jagwh17aFaqjKwbHGa6hgHjqv8fZmj/IAiXAmCHki7E1EnE6CqgbZVS9D0voef+9NUscJs6BWGpC
EwMHGVncvRIUXmlg9kDlJeHXvRMYjgwR1Vn9hqJSVwu0tcEcQ3/t9Mmuc7dtMJg5emBvEXXeLPz6
VYqhbSjkgA8VXe3Xyxf2xhCkKnZKljqZMdpFe5ejBgyZiSE69wTyioktNKAw0jgnZdVtLICZ3RHG
lpAVaNhwRqP0objq9zzZrdX7ZIHAHsUo1xBKYSkHEyHwtKM6pDCNfQGx6e2tsXpJgisQ0zaQ00MC
73oNQStmDUWPrUGiJ630YjRciIhKVQ/z0Ryo1d2+gGJWLRjkTiRkhiovqtTbei2C3Dnh3CE8FGbl
oAkO9Zo5VyfEdxYaA2J0e3LJa1cvKjQ3g8PYUND8z4BAzFoolRqfRwKZchjfjZDbEEHlUz9YmZek
mV0qnJv/ltF5dovzRA8yrIYGHaXrD0WzLs1TA5ANsdOz9jQ+6i/1vfwY7ER3FibDjH93CH8hqNve
IGuHeoHLRjZylZJE+v1Gmg6m4WlonE0e5fDUSu6YcMpatwOz10aydQYo8KYdAmHclb5lh54R2iH8
PwRkH/NjDjE2a7LfRTt7LXcQJ29sKKcKnOfG2nlYmitfLzOKyEqsq9g+07Brk9M4Irf8YlauLn3b
XtfVwuESiTl5Wm4RuQ+BJCcnuOR2bF1FPGkaOkuUfaXvSmhkl7x5vltONGaFmUNoml0odwJWuLaL
84QwH1Oh9hBCgseO3pvX4OnUKDZmWtxvgRfyqtsKbzMx50ae0ljsEnhskOTtghf9MXmvXcOLPVTh
/BAf9JK4pgtx+YP2VLrC1wasFX79QbG7qVPvETZZoBJNDnvlS7UTL8Ip5r2T1lz7TGgAAUcZgirs
oDGmvaYUeve4w4b7IB5A28C7ttYc1DLKYr57RfImE0dcHiSwNbCrCLkfcAcVVhOWSxTmO1eZFqvT
fEXlcOjQpzOyM5gm1OiH0qKXIhOgpeKV4usk+r2100bR297dPCPn+20R2aio6qJxEfBScekFjBqi
fTAnvCLragSwtJJ9DzW5AD0Q7CekHypzV9d3U/+mCxCXzz7q5FUs9lp5KKenbePWLuclKvMuEuiA
fu8cxqmlcEwn49Rnv0BF+16Pwo9tJN4yMk6/6sSCELC+O8b4qEmvY/fcBL/+Jwj2CZS0WUuMEMbI
6eTIsQza12k3ZcTdhuF9KnZeczKtSGv7edHAyobsAwKN1jxU8kOneb30I5FOheSKen7YxuWsIBti
h9HQSWIE2FD7qJDC7qSLJr9vY6x7tX/eTWwcqpngJsgpvlLco5m0Ax1XL3yYZn+qNPkzMZ9rM95v
I657qT+IzOkerbTK1ACIVXkORIS4OSRGOBf/KgaEZDGwiUHom+4rUpu11M8eRG6j+8LqkQqy1KL9
vm3J6tpJqmWqIDczNXbtRHQ7QXhjRoGo8ijYI+SestGVBQUSRQ8hEuf/Gx6zcnk4jSnIieAxyqdK
fQjSXTreJeaXPLgMYOXZBlvdfAvj5v++8IKGGCepqANs7CCPrh6qtAYLAKd7fNUbLUAYV5uGXY/y
PkCCvvRAcOWIsYVcg/mAphbOtuN9LMbd6iFJ5FQEFDhNFQvtOV4zfY7DsyKfhIZTDV9duz9pALaY
aDT1SLMAgYoBBuixP0qmG5c8voH1gHOBwmwHouKVj5ZRiOedo4dqP+1Rbz/kZwrlqsRGDaWwY1c5
EEc45zsxt7Oz6cmc73dLujOHZIvfwOySplVBEpPiCHTfH6B+FL6hf/HHx4usQdGvdDtH8w1ncsZ3
02sd5ThpTrNTOb/h94OFzZUufwOziZAHHvI6xDq04Ktw897RnoZT7Xf75LP8Hl0UEHd6KNxL3vYB
WQ9HF7YzOyoj8qjXJXAhkmUKNnItp2Yv/wh+tIqNari4k+3yE30dDxSN84aX8+qPq4dngT/v+MUJ
DVQ1Ta0Y+Nrz2QJFx3tw1ycevr24gwjbU3sKnuR70MyEn9uG83CZiz3Ra6rpBN8cZOYx8iPqeRI8
rrgvB+X3E2RhnZFiHmFQYF1cfSbBCWIRadLZU8l5m84/dmPz/L76FzCyVgdKYs2LCFLgLDJ+KnhD
QJbCFpVfUyTiWSMiR81rD151Rn8+3W8WjAWqSqYq6kagtvSHEKhuloJ2JgPB3YuOHGlc77a/2I0/
ApXznBgF+Rc6zC123H+ilp6KAsjak6J2IafaGj6VS855+F1lulrKmTBanltJUO3HE4R5HECUMozy
WSAQlLWjp55BrHxQXHJCERwPowkeIXIHxy6Ig9oh8d1vR8f0jtuW3masmR/BOMXYAEmEOgs9jj5Y
XaGJ/mmdArc+x4fiYJ1BnPUj/Xkn2+kDdU1OaH0TdDDQjC/EkE9UpdWstKeP9gCGSaXn3GG37paB
mA/NYt8oZWV25iysDWokZGrUr1+Tnf7lu3Y0H6Y9RNEvzV38Nb8UL8399IlCbag6khdwXv+zX9v6
zozfMyYEpqKCHwES2zJ5TMSdpOzz/K6AQgjna/KWlHFxYSYSaD4ByrCzL5ip0gebfuavd92b8Mvc
q2gS8IzHbcxVSKiKQ9wJtK6IIa+XOCUDGc1xZk2RwITcWg6NOGHjCuvkb3qgfyDYrxjHIhEmQBSZ
Kz1g4CH3G1ewjYcXtMN8x0z1L/3lvbIFy6m83C/dntomGKh38ad+354SgbPKN54Wm0oHa5EK1i4V
uiRMkSftE4MqVIGyjHSU+yNRvdH8VWi8mHzFbITiIAXE3yGedtMKpGV5O8aihc2bxMXOasNuT9BU
MNkG0fTQNazIPMdiHt2HVtQWblXk5X3fZ9lzPCnxMcvlvPADqAckdlkiySvrQfYsC2Z5JycDVLxl
dShBo6VBF7fu+zqwkwLMm54ex6MMfs9YewajXYKWwVrWD0ldo2FHyCSB91i8uVAgA4TpebwKwF6k
m6wXDMY0DKoKViqpJnpjTwJHrWvh0DczYNmACFnuVV8b295HKfuvBwNneNMAeRJGr0S0lV1v39zo
+ziluMtiWS53jZGGH+aoUCRsKt6Y6e2tAqiZPwa1LlBe6Yy/H6xESkgCJYysRXegIZH4EFHdRC53
6DlbdA0KX26WibMUGdn+a6sSqghFn4HPORppfSpMnV7kpDE/TarEAwfrtoiHaUcd487goZLBksMS
SQ4Ynu1rWuKacsiL9VDsB1eT3DaDBlKd2OkdRiV26V3om67mZR4c0TvxeZnrFYOvfgPj+KS0bfqw
x2/okjtNe4uMLylI6bY9HQ+DWdQxFcO2MIExkYegfaiiXRI/b0PcOtOrpWQT8NUw1Y0wAUKdxp0k
ZXvEPO7fQ4DHCJPZ+AsMd7OViyvR6FVSgu0bzxwwcMa68diTlGPFbULy9/zrHwzGYXcNmDYbARil
l0Ve8pi/mnfiQQ496Wj5kS1Re+J9nLWVW5rFnOM6NiIwvQEymyrbAkNtxwl8b9t+GaOYLRYikVwI
M0J1ZzxHjlyhWqE9qa5u57verfF4Mx+MI3FE3ntt/h9fxw/zNPGf1WT2nQA+K2uIKlALXrLHuY/A
Mb9oJ/kxdsyD4aGjZme9SW/dOXB4LV+ryKqMiTzUviQQUV3vFV3roJVUAlkvYlslL8lHYaS2Nrgo
+IrD5/bGXLkIQGYApt1ZwgWBNwMG92JlbdVAFEN6GLuZJwm9cqEz6NDY88cAs468EYO1A42lxbg2
umsgcc845DaJCosW0B0mCP3E4Zgn3zC8vW3VbbAAhAXGvG8Xx61SKgHUu8AQiB3/6up3MXSTiHfg
blpr5zo8kndgooFGIYoZ1yi11piypg7ECV7FI33W520h70oT1Z2R84xe+UxXUIxBUS8HQyWAzgcj
IIKe2Hn0rIOQMrJsSUcS1CknTpVuZQVxtMCaqpkglJPY6cVM6yx0CYMGn9KHUuntVEVmFy1RlNcT
swoErif0digYAWdbGkJZLw2SdqicYK5+jCXbAqk0CAu8Wi2ftnfFircSUdn9LxT7WA+oWohTA6hx
JmCqycPY0i/bECubGztiFpAFv7N184Yt1RwxHQVE34VuHiiPKfJNUcprnlnz9aiMQ6VUmaltYdX1
1mvRH9GH2Zhj7GLXTk9xdhKSt1A+aNDliNGTUZ6mwemTe5o9gvhp28bblN6sIangW2kgIFIQjF+D
641mpFGg5o58QVkNGaU78+Clfuoj9zra4866CHjHQjOltV8FP+Cc7bWviHyeiPoh3vAy+/QRBcHo
4lTLHQlzqHmLIxHvtg1c+4gYcJ9bANC1ARqya/u0VisCHU8LkIW8acVxki/cUPGWkGReQxXU1ch5
gMGaVYFT427Uc0nH21Q7pb1r2WTX2cMlPk+XBs0Nwu6bvC/323bJa2cNJNlQOTGheHIzZDhRrWi0
Eobldm23x4/aaxIbQyMgdGvt3H7oXNm37tHAdB/sK0jNHHInhbSQHTrhjvdjbhOT8wosfox8vcrp
lFc0q/Fj0PAgWTbSZoGDngO7eUx2eE6KH8YTxKvxQIqd+x+chZj/38zlfoXNeO4WsxASqB+gfPWR
/hqPrhR6pa0+tl++mz8mf9ijB2Tf3+mGnVwMvyhsyeHyW61usoX58zZfXFFtqSa0mr9F4VnPykdn
o6h11nxsOmfwhPNFvlBOvv+2HwJ64HBJeEdjaysglGYgcdn3YVVAabbxQfc7evUZea+HuvbSx4ED
tmLe/Eo3Ia85q5CzMpdjmBbVVKEg3qd7MRfsadrHEDPd/o4rrgB6fWjXgRdEaM1ewKZWlDE1JWyh
UXIwNQjGYQ7Cbdoe4fo8nI1LECELdMGv1yyAqlZNCgMCOve1H72rvR3cya0tPj+mH5EXJnskJGp7
26y1o3EFOp/jxd6QhSgnZg7Q3qn9cC/ZJuLfff2FvhtneS8/gOOm2kXn/CTNKgUc8JVQA9rRoEBF
P6MuI/67BjesaaBBbkI0ww388pwczGOo2sOn/Iiw8ELeYlc7xF/S9/g58Zsv2+ArDgoktpB/MtAt
B2hmFCEvoXMQBRFiQ3IOovu4PBvWr17m+MGVbTMzwuugbgbpBZ7P1xaaaUyalGBssS/fJPVDz/5+
7yPPoCCXbaLJ9yblQOq2GUGyTUB7VNp96srkAdO02yu18pXwPlCw80HQo+AuvLZBzgJV77v5sYfh
uPylN/3CALXhQdSeAjAuCtxK65r3ANUg/Ac0MjF7yI5vxHk3gvZ3JE7T+L0Huq5vVucSOwH7Ou8F
tHbqrrCYAyCgQ0iOKmBh8ji/z8/mj2inu+1O3skPDjjgz+KnyHtpruyKK0wmpJKKEtqvEjALL4Ik
SIErMnJTuGPlHN039tEMecd8xUdeIc4PwcUxF0QJQ88tBAkNXMDfxbc0dBp7PIx27Vpe8Cw52bE9
8BRIZjOYq+8KlNk4fS0XYIqczbSeJ+GEsaVed5QmtwlaLLf36FqUusRiEytF3ml6MwALz7Dag0gS
as2O+kxOiftoXOrn0N0GXF1QsCdgl8KBSGyOGLSbBF5NhLNsR2fCdZOoLyVa7/4SZVbkmZnGMB4C
EkCWIFoUA3HCIwUtfE0KWmqXShiM5bGa3ZjCgDB7o6Qg0ggGgGgBlLKgD6wQv+Y5qpstP4v+QDxF
wTMcE1nsI0+U+kEfBqj+JDI2u+L2IeVsgRuH/hsBGNC7mcVFGFfbtJSC/Rykc0NpuaR0TetJytA8
8fnXnwQRAMRE0BVviLLK3tJFRfGOpFBJwgR8Vg6Y4HgP//pZAKkXFSRJkoivjgcIY4tQF5FWGSA+
J5FyUdrO1YjkyyHHD618+CsU+dopjFkftEkwoyjpAXO9vhS3D4pR+3+/YurMuIaaioo0POMGugFJ
eX0Ct3qXaXfNoJwNAzPBefsvYDTkiGX0eoKpl63pjpMg65WGsngNmWsENLNItMBj3Z7PwpVLw4eB
uhxuQcgpQx2FuS3koiTI6OtQU9a0XW/FHqj2/T7U3TpLngahd6OIl/m+uX4ZSOaySEwM8A2NAcL9
WEVjuhfTb2HQuOmAjF22Uysf+pzbH+zGbyNrjAIGwlAIVkGoktnixlToVGtQUTXNGkE1niY9BccD
9fXJfOqCnBMj3XYTzniIeJHYAusCslvX+zAKlDZoc+h09EHpt5lH9WNu+QXa8I3XNH2TpEsUfVgh
pzK+ZiXmolQVKQ0ET6wwF6KqPs4rJFuV6hhGTjE0dh2f6gHyzh0nw7vimlDdQ5wtz3pjeBRdGyiT
NJvKAlAIgg+5Ety1WYrZ1/JXazWX7W+3BiUjIMTkF24NXE7XUCp46Xutw27R9E7E6Dhtz2Y0Nne0
LgW7Ccd/4akg8IJpE7DS6HPp6xqvl9FYGMg4EJWse5h4sE0D5UheImbtW0HBCVEukjEY6FSuUSwr
HbF7UEMspNTA7Exo2OhqvcRSpqJ9otiNhHxsr+M6ojLbNt/ubC2vNKouq0pz7t3QfmYjiPnU0p7C
qrYTM93V3EZyHt58fy4CtHqom8KIgEfz+JcYNU5NhuMARXUMp1z0ihcvrbh+8N7/MY854iPemWWW
YkFN0u+o8CLp2q7gaUevguD1A3a9mVSUbQclxWhBuRc2DKl8KJVLg+5gXUr//t435AUKs3Jh3lZp
MvfyDJG8E6vgo23KszJ9D+OK0wmxZg+KrXCKuF/Abc7sdWUCb8iUjPDE3VPWW04oCHbEc74rN8zv
KSQJf6Bizl79aqKOVQBhPYwRSm4kvovxe4AqKwnqSxl/yw2Ov1iFA++qqYgg0YI88PW+G4dIFFU6
35oTPRrpXab8qNB6qv+kfXjolOftU7USBRqQqkEQgMAGq8h4+krsW7HuEHGklvVdAMmqQmLOi3jN
ASI8U1DyQZh2M82FQySqcg1fizTOQWyJ2/bjV9Q00IGoce7Jtf2AKM1AaWku+bMFrVgq8YYz0LaS
GHvMNdqZuJ8H4LeX7DZ9i9txicJcHroa58QqYVCTqfkPYdL0YzAo1SNEHMdXSZiMPaor1EfXSobk
vFGfEopaOag2EutBtvruWc89ue8O2z9r7UtiiS3kbsDce8Ow0GZ0IlmkIsFnBY9KTB+H8nUbYfVD
KpDmhgPBG4sdZpRDjVhjNSPEZRofOzGXEn9QJHBOJVQLvjVRx8uUrkEi8QaVEyhmithC14chaBQl
qDU4YUxOfvTi+5QqF4p6OuYA8t22dbc5DuazMgfPikctiHRsHgEKe1nv662nTxhsiGw9cYtSwXiP
X/Pu0bXTjq4mXNUQBFVltrlTEsLKmDR0NtGqOcS6cpji9i7Ihv0IVxZU7TFVK3fbUB4ks6ZdoY8B
CQEJqSq7UXV7ML83gZuFgYeuSxL/C3+G96UG0Sg8Mm8mK7tx7NRQgD9rSOy3hvhBRHosKGqyhnxu
RvAS5Ya3beHaroForjKLS0Jqm3VqUTkNWmIh5PoPaVe2JDeuY79IEdolvmrJvfbNrheFq2xr33d9
/Rx67rWVTE4y7Inujn6oiIRAgiAIHBxYKMDpC8DGeXHUS9RZbEOQiuOGyjhv1H9CIP47t1DVSlKj
7GGhAUo3WjqiaxJyw02Sfk4W2FRu6+DJUjfCzmKuq4PFwGZ0oI1Y1qoIcNkl1SkkrrUcpcjvmy7d
BEIOH14UhOz6f8WwJFWtPYeYBwoxchP6YfcqoWhRl5toXpxBxC/H2zYDw2SBDsP8tAsC4NCQlETF
AFlE/sGAycP2d1KPlit1U4RhZun2upFwz/vatzBXXwiyOAC2sFtmr93GzWNpW6WTluM2M8KNumRf
pwVNTfkdeIwENyJv74CAQEUCgTOSZIzNWPVQBGECm0lrI3UqQ/9JuvyAynItiMR4dwIwaXDV/8sZ
wLi0uNOKcpkkxEf9/LWsSeRos2gIMHfXDMyPQPMLGCU0quwqTk76KR8BPaKjVmcHzUZOmSS46kGY
LaSJu8BcwEPjrY8UD9wIJa4+F2WX0ryMC+B8ZtfZyqEjWpjdINisJgdjQ4m5jYaktR1zVNNbvTOi
RzVS+6PdN5EgT3OpM55z8Cz4EqRQbLYMbWijMVaIAlxUMvzRdOYAxOud4RTF43UjvTx+EGSj+qQD
sY6+dEZjbRiNXiPI9AftqTDfJ4w3yoodnqpAlAnCmkujPBdFdV7tI2YZVhp4EguwYoJxn/ikRBgl
CiFEQhiDHAyjrRUKhcvR/9x+EGlwUkMQCPFkAMsEr4h8CXrrmNMV20MjTyHgMiC89cxs2OVWttEk
UZKEIwbQa9xoNrIIGqr55+s1KwgXKgX55qK1voFqZGsF8B9hFf51TIt3xx857BABTUI6bNRQKDBz
DBGopE0rTX5gKAJ3yFWHoCf7F1EFYE3n6kgEFZ62NrFqczC4sl3aDjHLwul60ZgjjuPF8EgEqsjb
IdMDWPe5qLBucIYzAtI+zB7Jbd+20DhzY5exZzfvZhVtbKV2FxGG/DLsoeU+vOSQxEXrB0vuZMZt
lAQxpNpZ9lw1zata4ZaWgVGRi9YxJIxjCYl//fhy/IQCgJhJR+6ayEIyNjJoYZL1S1y6gSVvBu0j
m8ftglhrNkTk+fSXztOgMMQ/klgrAQ9H2E4TJHX2i2ETXKG+FBj+Mr0b6Dnu/FpUPri0F/hiwGSQ
cresS7yzEVcgeUat2k2b7gUpBUwIUBOv0CrRsDOOuUACHfUOxw8nyMJnwXkTYbYTojlkAg6anYB4
Pqz9oI3eg2H8vmA0IXp6XLUs7hVkhK5voGhZmVORdWUArDyWNWprxxoRxt0m48ZU32LL9lvpi2UK
bmyuxYDp2SQYSnIZA/WW3htTm5auYgJNFT1M6uzJgTNYgriVdxoA+/yPHJQSzs9ggyl6VWBCMbCP
IHP9ppPFDRJXMr7k5M2WRDz+l4GIAlEGwcGndxnLPGKhDTkKGzjL2jyqIMPQwr8vzCl0cCtiR1QB
aFh1rtBUZ0g09PBfla3K6HNGn2Ha5cSpraoQnGqeMsgdg4Hplzdhi+GoqGVSploAPoeVYxj3wpDq
V1TNnGaDoKhFwaVo0WADnb6R07QJ4Ksmoy2cKjCOVm50G2lO7iJZustb3TgE6nhSJOlg281eUsuX
ul5uKjUMPamAr2mje9SQdMSyw6FUMU1ZQkQWytqwuX5AfvUBXnwqpirTsiuiIRbCOTYDQHRpVGLq
qbmplHwnR0DAmrJXDcSNpwj9V4ErT5/hYniJErpk+GtMMS0VaBhLg1wZEmZs2aCtAlQgZ4yVK5VD
OFhO2Dyqimiu+KW7o0KIAoAKkvkWWzLLs7zOqzmEI4ATClp5a6p4Wha766v5qyjOrCY4iFUD0Cnc
GRcz5tpMXxKV4FhOG2Mj3X5MXv4NfJJgZalbZzt/Nm+PFPReHE/pXeNkr0/Sc3So3i1PCDK9jLWh
MN7OePlZaDFhw/o+qQtFS6FwOaV+0b9YM22D6qbdAnK6pum9OWgelaqxHUM435K72Hh1UumI4dgh
7gi7ay02IFtPyLd56typUo5ZJII5c84xVPwjho14iwZjtXuIiUtUmjLztovir9c3lHN/0OIkkhFo
XDMw1/bcK9l1taS5hP00m0c9uB2KLxpAjtOj3X7R9V0fCGJFTjZCOZNH3f4qiO9mzEKe46TEDB2v
bG7TGaOK3EnxxuWgS+9Ec7rxRRoEVstJiEIqTYAYFFBF2I6udKhIDWpyTKXfSd3WfpD90lW/4j1k
erqX74dt+vn9+rryLGQtkdFTQ0yVV4AZojgj381aeZhC4y6Wvvy9FBTuANAF1hlJOub2N2tCqejy
EiyNs990875uWg9NZIK7mOdDYSAKjj0wx2CVptqud42M6YTp1Ni1u+g0bYY9+DNc5b086Z9olReU
PoXSGLOXFTlAlhzSug16OnfmFuO8juA9v80cPKRF8wl4h0wjQFLLiLwBA2DWcEzsqEY8j0MGCnmt
/YG36/VNusSLwf+vJajnq2dZldHLOSSA5jfbd19UMJrJKK06puKlJwwedL8hf/z39TogWnDjqADT
4rV0kfdL0Ew9mC18lPysGAdN9cdMZBfUitnbAKAGtPjJeNAi9D3XLDAaNWimsXSLfXJn3zyb39U9
uV0O8lPquTaQYuiLAxGfd31BeWcL4EIT7hfoQrguRmo6RyUAAPBZeeMVjemEGjIcorTRJeMetm0t
hhrOyujnIrSiphrgNO7K2Rk8RISlaz8DX5turZvy1Lyau/pI9ovAdfyi8rtc1T/6MafNqNBKU+XQ
T92+TxC83BWnEV5roz0h//ejOtXA/g0YPA6wLSrnb9LB73s3+zZ7s2PshVB43hWxXgfmOJpSYoay
ic/pWt/YWU8gKjmaXuWrT1XptZvJJ56+q0/xXfrmgpTv+l5zhQMEhsImrAwvyPNNCE27JEh54nSa
xz7b5i3avceHNPKK4EczerloUC/HooE2Q8MUHo4YjMhGFdnQNDpJu8rVYhnIR/BSj5iZcR/bsZMl
MVofBBcix5YttOQA4gEeU7TlUP1XRibNg1EjG1S6aQGOoM7+HEKEqpr6172QuPmQzAUGjT4LkI4/
l1NoShVEsUyf3410WEa1Q0naEPEpX1JHQAwwHagzYAERcTNHM4ms0MxBUOyaL/a7deo8C6jK4J7E
DhCyk9t7ywFjo6Qbe4NpbNcthedmz2Qz57VOmrnua8hW3fZn/tqcsnvtmNeODSMlFSh0NNBlv8hv
18XSX2UO65lU5rDaaQ2DySC1zY/T8Fr+9YgHuqLIm8D6MbBKZjGKKki4S8BxSldq/EpGgSgFnORZ
aU+Y06eG21nUnMiLlc4EMrdVBUKcrqqowKO57U7KyTouR+JLP1pv9tABJx/b3fUl5JxxZGpoBgqJ
L8qfcG6bwBQaYyfDNq1yOvRk2qL655jkp2Z94J3pBIq1BYGSYHIad99AvWyhIi3jTcbs2zgU9Zji
WYoQvttZ4XibS7p3XS+uRUItBfwa2D+dffjpvRaVBv7BEAYg0vXXLN7H8k2HLEbvNsOLCoqh5V7F
gzD+lvXbAcGVKPLlabn+AmYzUwNjO+tCx5kIFumgWb16p9fG53U9L32mCuwfHDTGJqBipNGPWPmw
XDKCcGrbCk0uT3KBYvShA42TfifJB13/cV0WtYXz43Yui9k2QBakMqf+ee6/WfoWHJrJdFLiG5II
No/+0LkgoDRWe8d4skZLFVgH9g4Ubr6E/7dDt7di0f1GL09WDMWCoE0S6EmEUedrNxNQgU6E+mW8
IrvKdhWMZFDiu7osN9dXjqfQStKvLOZql4xmieMoV0qwuy+7XAf/Akn8ZTQfr4vhKQSCJEAGUE9H
wY1ZtyxV6qRHuQmTEPI7i4QfUxPfyEi9oOVPcHfyIjRKwWygemih34RdPIDs80wLIUtNqmPfh/fL
bG4tMCEifbFJ024na/cKutOzWnXIdKsqT5gzeQpbA/zMH02aClTnPW7X38MucVcjy932+J7FCN7K
QfH1RjlgYPUhSaP7FoWEDIB8C+kKYBEiZyr++hwiikDjEF7xKqJy1o+OgzqnYweUfNESJ8fQLcUF
fxPYFd1cwqP+6/WN5tgT5nggpQ1gs4K2PSaiWMywmfMKY76KZcL0ku2cfVsGgZMWyWDclxGUaUaC
qMIohMJZgm0xh14tpEjimOyZJozJhnU1yUoLTXTM2u2+Sujwzrwo8a+vl0gK4yWjivSd3kMXc3aL
EKi5PfKPqv18XQp/xfBG10DTg3oE409sZUksmGGFadQg1dB3BA20MxG4Er4qv4UYTG4+mvpRXhq6
9dJNod/l1i6Z3akXgBAurxWYMxLYaCEHDw8wteeusS6sIJksLJjUgvZw7PaVVp96vcqcIVPdUQm2
6iiqOvCWj1YA0B2HMBmdZOcys8RKG5IXFXDsmEA2kxOmXW1Jp7xc3yW614zXtxHWoYfRphhoFr6O
CQ8JhuXVsAVTvZkXdPEGH9clXN6TNM2FiAqkdeD8YYuJYKjv1UbDu8Ky49wbhwis8dGY+0pbvI9z
0sMvhrnA/11u2PndTM1mdcPQommvl7ibO7AL2LdJ8EICtPk/lsVpUgVQfE7RDZg0MAuhQEuQVtfp
x6yEERkt/ilaK9wotvdl9CZrhpvks2ta4Mwr4I6mTznMngIiiuouV1bFuAnk2gB4AOKPrd4vCHc6
oiM+7mJvIF91zQ/6w6i/97L7t1sIQUiz0yZKuHX2dosDRevbEhFq1X+ZzK9Bsw/710Y9LCISqktr
PBPEXlsYGmcZ2YjIQGm+gDvBmabtdU0uA3wVyTVAppBgM/HapadutVetPixl15mIpabj0t2bxVaK
3ppwV4/HSj2GrSCByNuhtTjGDkvQ1PZND3FZNbuzvF/mZhvE79K06xIR1pYrC1QPAP0DOQwAzLlq
w4I5NvAnuPLl185OdrqxPJRa40tN7wCuIoh4Lt0T5YakuHgbsyBBrnUuzZC6JCzpfTiOuWNZm9F+
CSr/+mZdOncqA91XBHU9jNplbpAyGey5HFNE8+UPY36sk1M0AwopSB3ybA4NUXj2AQoNpAWzbopS
54VmUSnKgxnESPs/XFeD64xwdeBl98v/MUvVy3VVVHVSuWXhmdWLGnyG+p2W7HNQ7qeiXCvPCnBG
fwtjnBFyu1HfZ7gQbQwIjtO9YT0YRuVY8r4Vvc95JoDmBTxOAIdHypXZnm60x8KIsHB1DXaMZkvA
KW1g2vP11eNKwVwdsLggksRddW5oUVMaqNJmlUukh5lUjkoeJUs0a4FnaQhUfgthVs2uRwmeFkIW
HM5y38afi3KQMVHlui7czUFJH1ExUsYXnKpFVbVWGkOMnRrHHAwtO2QVWkcPp3cLYyXVMMgFR4gr
0UBVEu5ORtsCs0eRERWGHOBuCvLvNJBoLbeW9tJYeV25va4cdw1/iwL85HyjBr3o2qQsYQ7zrk33
NXguiYHgVSCGaw8rMcxxNQOj7vsRYoLMN4evffRYxa/XNeEuGuokFgpalnUBwyZJpDcA0Veuqj4M
yaYzDjIJgNV0TRHgm6sMnI+MDiN4B7YfNwKX06jlUGZs4001a24C7P6kz4L7m7s1KzH076tbL8tH
20yomLQHc3iC4Vv+rJhOV/6DK6XNpf9Vhy7sSg74+jJVSSGnMaK91tuvxRL+y/avRDAnFcnjsEDB
BSOdw0cDU+nI3TIJAjr+9v/RgjkzrU762qCG3CrpJsJ8oXRbhyCr1EtnECYOqLmex9+IVP/owz5g
QC06trUOYX0RgbxupC16y1Yy3s3e9jor94dFx/yBPgHb87BLF/L/W082ajAt9FDXIeTDvfbq86Bv
g1aU8RdYuaGem4WagYfKriAja4hnRZgxSBxLhMkV2DjbcVOb5Yip4xCihB7p/MHeGOrBEqWuuLaB
fl9g7JDrsU3695WFa/IcRcoEKWP1GRROPftD9oDhAK4FAufrXoiTs4VprGQxph4pYzxZA2SpW2XT
H+Lb8rZ8QZVrZy0OiGYQPNz3O+uvX+1UKJqjsFi4oFjC20i3WjxyKrhX+VkDQWb+wxJ5cPrdFya/
EkEDstUaJmHWaXYAvczi1S4+JuVbStzBfrJH1QE2WLCK3AO2kkaNcyUtiLpMyWooVIGeCmPuvxbH
xrFupG3ska32/bo0vnn8WT3G0VoDpvGNOl7TDWYDa3HvRdMEkg1nND5K4/W6rEt6OTz91lvF2GLa
Ta3RRhAmz7vcl934VXcxqex2ODS7dE9eJIf4g98dpK22bR5jD4MLrn+BaCMZA23DcJDrEksbNcYO
oIJhesN8jK2ifVWrm0H9hxfHWl3GLQP+lzahDmlqoX9gyGLsAPy0mRtlf10rTu70bF1/Ac9WFoNG
qAqAQqxrF/pN8GwUngUk0pLspt4rzV0Z4w6NdoFsCZaTKnDlXLDAz0WZIqMCO4cbNOnrQJI9mZ6N
gMpEuz1JwEaWuHXzL4+TP8dDY3xzGSxtFKYQ2o/NJgeZWj264C9Q269jjmE+oyAxzL0KVuKYBCf6
sOpUpu6l6NGoBKKLpqseM8kSaCVaSsbFqFJnLEMOMXL5aSRu1R2sPkD2cReN7oyxt6L3g0gtxsmE
WRVJkwZ5wXxjdbdl+azWT9fNkn7yNetgXMtQZ1VNqIhlfJrmD20WRD3cNNbqfF2ggu0gNJMBAuyp
e11m6VEhiVMp0QP4M/3ZNI5xcVdl6EXMTdGJuwRQnp84xpE0tlrLSQzRmNv6quX9KcnCI0Z+HzI9
PjREdheMwSkV0zcmWXA/8H0YonwLzyNKc3Z+PRTg7ui1DpdRIuluJn/KSbSN8mWjLIGXN8kN6EQE
OSGurSCAQKsSHs2gDDmXqKEVccoSeuKM0Tfr0S8UHexnIjg+9ypaiWEOtt7bDUlmrGkXD5vctt1m
jO+GWPVy7UdERDQ5nAIYtnBVeWW0MvHyi/UcGdfgXYocOrbC3Nc3zS4EW84eN9AhmRzla7IXVey5
+7eSy6hpNp02gHECYV+HyfV56pJ+22HcgLw4avmWDgIfzV/VPwVmxn/pRrK0qoQCc1C+SsDz2m9t
6S3tRhPdrbxwlmbkwQJgWqCgYC53w2yNfgH4ysV4if0kkSMO/0PSmDdDFIlMhect17KY44epCUUp
FzgDk5puo9Aby4d+2SGr4xPJwRRbcADb/7COa5H0k1Z3rJ6HVZ3FUK/Nfub2Uep/Tt0LyHLdCOPW
rjtOnoXQxzWGgACZigrhuaimH7opA7+Wu6QbKwDnxbtqn4K53KiqZ4dCSj6eL1uLYwwyLy2t6luI
qxERWfo+i1RHsh9soIwWcrJLv8p/9KYpUJJrLislWbuMss6qNLqFQDRN26HE6wCAFVNECclzXmvt
mItVK9HD3SGP5Zbjeyq7cnSfiii8eRcdzc9jBh/Khhez31Ek6kOzhn8s7fJ2qIJHxAuCC0ckgrlL
i1Kq7LJrEB5UwQmVHb9uRQ9F7kLRTlSQP1MOGcbAkVSq48KGo9DQtqxEX1t5chIR6yr34P4WctGZ
hERYbLcTnJ81z+9L9xyTaB8j4Tt9tNJTEisPNsg7r58m7tIBEIqirkXQysJEOgUgFXbQYnfS+b0h
9/rfs1igmLb6fWZrJrmYB4kGiLFp7mwS30UpEANhKfnB/C+5D7Du2sAoAIuoacwemdEQj+BBwR6B
ysIJLSl34r471JGofsY3ht+CdCY12ltTpqYGBMkVnhTV2//2CwtcKtcF/NGGjStkxE1WjJcuEPhg
BMgcG7w7/UscCZ5hHGAldgik2NgmAGtA53DuT1HxVu0BcGR3fgDfR/DgTZ/lAVT7wSbfF2/hdjoU
29lL94GTHUQIYK4vX8lmnGshtd1sa9Bxpt00YRa5UR6jsWyK3YVgmlSa7Ua8lq6bPOfOB5shuqNB
8Q9Y/gWOqDCSCP1tQFxnmEXv6QOou5ym9CTyel0Q7+UJBDsIgAC/pRwZzOFKwQRm5iYBEtDofX3O
t1K2bIIUjezNsuv0HwAF3BpIoCWzeUoMEcqBpyfgUsAaU1oJ/P98Y81FHosxAWZI72tMAM/UwlfG
lDh9WnYuDlHhyREoI6/rzPEnaEhDdwAQCOhGZMGPatEXc6CgOJYFmMlDlo9xBvXCdRkcICmGTmg0
K/1ruBGbZh8WozXzHpUqc9bv8wGwLEjrjrZiFwdpnvG8nqR75KWso4L4w1WX5BvYNQDgMofUiUMM
z0r+nsCPfhLA7GAHAjkCW4iuZlXOJw16D8anUT+lYeph0BNWfXYCkwicNsf/nAljnGqPMrBcmRA2
hROgS5Ixu6rZGI4UzR/Xl5pzI0ESKql42eDxwZ6VokaygrSI65p5SDGBEeF/FseSp8zSvp5jY9Nk
RHFAGPejm8rn67J5WoLLCQMXUF1D7MA4piIK7A6QdThAK9oXIbiBCiTgelF/rkiMyhwTpZiX0oKK
QOs2au7ofeiMokZNjjM/W0d6bFbxcVfMPTgdUSmUFtNFL7ClelWn+XrpX18z3plf7xdVdiVnTpCo
bDEy2g3n9tZC1Fhj+lXVuBJ4zUfRjFuecRigBKZ0behuYt1b1C2Nmk1Qqm/bwa01FSSgsjm9lgX6
32S9+B5nmABSNkPyIjd9Lnh385YUaEYb7XdoqgY797mq3QQ6836SAAddqsZJlqa7N7q29mKjaN1l
mXqBPN7SgkDBoBRgGCLAEhqAu2AI9RTa1iCjGPpX0h76YKeEN3EnON681A06UH+LYhkNljLXjViH
f9MnI3AUY3DnMvpidKabqsFb2jd7wF4/50rdz7LoofqrAM8kppT1sWOeHktKljCkTw/jLr/N7roN
cWL/vtiAknTBzEVapmg/hhsQaBkidllOOHAmmjklxWDWZkyLZ8Z8r6iuOjx07aOannIkxEUDgkWy
GPPJhlpZphaywmk8Fb3pNJg+rQ+tPyTRfTIQzGAdBPvKE7neVtahtQYS7MgtAk2W3A8KGFMM5U4q
Gzcd0H+4WJYzGNL9dYfAOyV0zBXYwBTkqNjXsp3UdjVSuEWPf03ZlYIXJU69WTR2mKvbSg7jRVHF
b4dEgxw7GL2bwisL9LvX91K6sVWBj+OKwq0AFDgYcwGkPz/4ltSnvWbAYZcgvg4xnhMErHXndY2y
M/SjLWpF5IqjcTHWEDchC5YLjCo3fpUIezmMd/ViKmDJA9przsv5luRE8bI4uKmy8e9pHdAFj6YH
8BDjzXqBlNFqdEDGM4LjKr+jjI4Y0CfX2+vmwVVuJYP+fXVfJGmhBfIIGVNifXRDegzi2MWL8AkB
9B5Nio4miYj4eSItzF0D/y54uC84ioZ8rO2FopVH5VmSXBJ+tZZ9Oz7nKBcKk0W8K2otjPEoZa8G
kYVUNOq5iRsN3/UEM8R+zY/+liGvGYzH2PhrZDlGRyNLALQJ8opoWDtf0iqKBzmhIiVl2UxKd1i6
eNOP5ub6znF6mSFHpY19MhYSVPPnchY0pLU1DQLVsXdM7SmMUXQFOx3aITw1/ESJC5kpCWMwc1Ev
Hm9RMQSAAkdxHAy2NzeREzSdVDjrMqqhkh37efwiW6+9eQitx0KLAa0RhII8L/aLFg+Nf3S8Dv2i
lZmCqSBMWglrqkTqUw+yiz5X/QhNhk0h4kriXr4rWSyCw54iQJ9SrKuefo8wwyHHLBwXAL2XJoz9
uCj3ajfVjlyRO1sOX69vKi/GoETZgEiCzv2iWo8i2tD2Mi5+koHrIngkCKkAlnOIFLpFJUD3iIQx
Z2NZ0KWZKBA2aJ8k3Kpd5mXJW137E9oZr+tFf4qNKdZ6MZdts7QgdaGYzEF5VbNv4DD6h99HmR5I
YDSKoTfo3D5CuQvtiuD3W5I/KdHwoeaS9y8iCGBEGMIGEm5GRCU3GilRtAMHvZeBcVuuIkF4wKG+
wYnGnJn/iGAJJ4tKzuUsRfBu3ZWxW52mfbqd7+sv+sZ8Mp1v1U9MC/dLv/XtrTQ62v66gnQPLvYI
kGI6XNsC+w7rT4JuGBPkgl1L7lyjcOYWkytEXYM8509xy/8VwoQJ4DHX7IaWQTTyUlv7PPPUxUZT
subm013+eV0jrtWthDGRLKg059ooIEydJEcBp58uCiK5awYSaUCmwfF00fuMQktsqQ2ym3MI/B3o
fjC5LXtRklZg33w5IFyAUwCdNLs3GK6Iw0pRcrYdjVsZLxw/ReOFpyitKDvG3SGCgQtwtAga2WeO
JCcpptPB/RG58TvzkGDuVffDqFJHLp614PHvt4jSfaHdAYCPC24hsmBERWHB5Kv5rUOSUxIlwXgr
90cA2iDPPcNcL3ae2RBgjt8sKFFbh0h0ZYhkMCcnQpW7LRLImM0NSR404xaB9vV14l2AazWYc1PJ
vYwqFESMwylKQHy7r3pPOIBNpAhzYAxMEVJ7DVIard3kdbqZgezLu8a/rgzv4lm9MNmXuyWppBup
E6Az0G0nIi8pwMWp+VmQn9clcRX6k0Ky6LKu4oaE9DNCa0iqME3IxCSI3NxmrSDg46Yj1/pQfVdS
ajRHztWIZRvi5cGwJWescW1Himfq6cugdF5EOmzcjNovWIGWbnCKMt5kWXLb1JPoY0SLy0T0mZy1
hU6f7/1BuiNP8wNmOGOKraNYDtnK+2A3e4WfvNhvotn23MBpvQzMDTnrRqvOCRZ7ssnriB7deCk3
GQhPrTI6TLruwHltwQ/hRfk/QBDPEgfMKY/wxu11ChYN45tp+qhBmDj6IGCbQXGiPF23qf9DTxt5
L/DfYoQUo2dTd+VcU7wjOriCfTZr+QY5wy9WHu6TekKwlvWGmxrJU0nIQa7nanP9AzgeGo8nvJ5w
R6NHjX2QDnYQaSVwVm5YRjidn2Npw7pcY9zqwyEROTeeuhCnm4AtIKWPWsa5dWf1mBAzQfrAjqRb
XUFcbHTIecVuh+lmKWgo58j0Z7l15DnbXdeUc3zPRDPHN9Obrm0yaJorN0nlZ/VrEQhEcI4LRAAd
q9EMM5qSzrUrzCqIJwoASeqHpPck3U/IJhiOnSbAY3F1wdRe9NYgW4kxwueChjlVjNjCMg7mTp0P
UfmajM/Xl4ury0oEjYdWfiiTzDANYogoYj/pb2pQgoIvd5l2RDRwgS48Eyuise+PMsyqLc1IprTC
xoB4PY8Pc/U+hWit+LiuDz1IF1LQYkVbwTG6lX1JZ7k0tGq64NLLHGVwiFt80/z+pGJg7nVBvLc0
OMjwagcnL5pzf/EmrVYuRXE6KyNq2zfzIXycb2MQDkr7cJ9DWi+quHLi0rW0C0Aq5sDLkSSjRnaK
tsmpOkWb+MY+yZtwu2yNbSMcL8oViLZ9QudYAn3EeCwrLZposaAewQTVAfXHbhQcI551Y4P+I+EC
uZCqMZmUHhJk6X7AXOx2nwfev2zSSgYTZtmYLjIGA2TMD4s332bgA/ne+PMmeIvepc0/vPdU8N6B
QAnOjzIOnR8msP2pw0JL02EuTwBJgpsfYXjuXFeKd5BWUthMv1X1mlyNeED0+pdOd3P1WCRv3bK9
LoV3Y6ylMCunB3kvRTF0SQg41DGlajpmyUZK3oh2WywP14XxTIGydCDTTUcZsGfJ7kGTAeoioMjn
RkXOzWydcaki30JDq2D1eKJsmLNCxxSDCY9xeJWmLBg8BjdUpjuUd+fkvRchj3kbZBPaNYZueg0N
t+dmUE3joLfFAPxK9L3RPLvYxC16jEVkLTyoAOiCfsthDSFE/7A6AtYGrkBf2YQ+piwhqXZvBH7m
S6dKBPvhrtxKHGMRVRrnRgPySlduAYWvQLpKYeKCEysSwjxaSEcGNW7ofTQ+1eMuax+TcP/3xrZe
NuZWlcostGOgnF3FgAKYvaZG6NMXmBnPfSLUA/QLBg1cMbNYUo+HPaI+Wm4fvXbpjrMsgi7xTiiK
7EhfWWChhx89NzPDjoZcBZO4G2HYThVMbjmXWxWZ26QkD3r0YWu5YOV4wQIoo2nfE9goMMjhXGKH
h94Y0pRCPYHpfqgdVXo0stAxZsmJDQHhhkgYYwm1BmhbptAXX+GXYBScp0O7JJtZwdidzXWLoCvF
Bg1rvRiLoFBAO6UdssN0K4NuG3N/nSDx89xrgw6dLfcSnpzXRXLtfLWUjBtqxnSYhw7vP+BuD2lB
vnTg3tD0SIR74RkJbARFKEwrA7SdMZJhwVM8lHBZTMBGq+lrbb0SQM2tvRLvgkjwkOSv429hbDKy
7PK5tFQIq8JoN2YFevX7HWbz7mO9cCRr+aGaU+/YkizqLuR63D9asgwmkZyMZkI7WErDdvr6ZQpV
Z4lvMDZGsG2X4+ZBbLtaT5Wxyj6A0x2oiqNafYsUvXHk1sBdMp+savJzWfMSObqb7K+yGXil/YKQ
bZu0qtOZ451aPYeTjpJq7MgYifsPBkWHGoBVGHm4C1CmJmVaZeFsTma4a1vEBXH3s14aQVjAPZWo
M/wa50IH/J67AKUF0F6TcFOb8nMbPHXaXVNsl+/h/PYP6qgIeRVK63/ByDCSepDqBf4zTXR3RvqD
WOhcF0GVuNqsggFGmzpr86jWIUU20wd8i5tiCm4AzrM8Kw+dIoo9+Df2Sh5jPUu5LHBluN2QxFGd
Rv6+RO/llLtyr29Q9bxZlPk5kF+stnHNTDTdiHtIVsIZL5dO0pClIe49Vc6OtvGUy8FTGi0bCyv7
95uHES54++OoyGAHOTeSME/7QCshqaxPmFbW1KdINLOMm2IAIBOWSCmnQWh8LiOuUPawJhm3n/3Z
z89hZDmYYoYO7dseBjMljpo82eDbvK4Z71pfS6UGtXr04YE7EwxohIfD2K1Odk10R1yXwNklKIQU
EeDhmJ3OAqRqwBewSThg+qS+pBoeX7EWfvSTAbhSJ8KxcewfgEtdQTFCwbuFvdDH2VzMroX9S8p3
8CB45pzupWL2bKN1tOTzumacK+9MGGP81hQqajRCWJ4d+qnBJeSMo6A+yV29lUKMjWOo46IpA1Iz
C0Bei/qiZo8petkj6ft1XTg33ZkuzPU9tpLcVvjXjdXpBVQBG6sD3ojUXmOTm7nXXjBQyTcTkfmJ
lpD+fWV+5qKSYaQdVhKKvCYAJXkJOvf9dd04Nn6mG3OybLsPlaqBbiFoUHK7dsZOhIsT6cEcox6A
rSkLoUcyaUf05qC7iECRTOCHOMHPmSb076vlijB/s8TocViDtTW7k91tpkal58kxutwtBTbBXzew
1YIeGvEx++zrciU3SAvnDrpaT2uPdSzKOf3qvGcCVSj0WwT74ssqCVOVJYgwNtoObay+7k5OcZRe
buW78Wt4Am75Gfibm2ob+GnjpB/5z1T0EbxL7OwjmEvTaBubtoAgMxQ5/egQ5TQZLjinLIxeASNB
r7gozZoisXxX9Ud1xntEZJA6pYTUrDacVnvI86/VdBqiyQkngRMRbKTFOBFtitO2pmlXEwO3xnlr
S6KnO999/FGGfsHKMEsJlA4toRLw0rBHZwr9MdnmKR2IhrEv21E0KUW0eozjiFHGnJYcAjHoAl2t
y3Ifj6nbx96ovV/3Hvyj/Uc1xnuMBcmbXIYkDH2Ze2T1FKdQRNlQWpu5dg4Y/1HrRdv1MQIMeQY6
2jPjt6Z479BDO8jvReLN/0Pady05jitRfhEjaEHiFSTlSuVt9wujqw3ovf/6PazdvS1BDCFu35iY
p5pRMoFEIpHmHJ31MtQ4mVEIvgRjmphgMKGXob11wXdpqlK2bkLMpFU9eI1G/H5Lwx/KNOyA9fje
ltbm+vasxU2np9cRyl4tCOP6eTHukpsYStwAJa7hQOEFmHd4S3Iv1w+WDNJvrdp5JlRwGVFNxqwj
cMQwdGcf+WrJtF1+E+3hP0zdre6VF/iQvPWuK7saDQCqHOj5Fpq9L3PYiHwCHWKdgXtRpu4NJCps
5aeNoaHrklat4z+SLnLZtRapWddB0lRj4rIuWNn8y7k6kSAsYWHbXacud1kNzHW7/wnSVS5Dc1u9
L09kiD7WqZq4NmAbVvqN0OeZ36E1YUyBm2+gg1yyZKsuaSEssjHlYFGxRqgpg11h9B1nWH80NFRr
HG9sjl10Xyrb65uzerROJAkuSaVx1yXm4i2aJ9XyLNWnpcwjrRvAX20Ej2RwPSrmAdoMCgKm3leM
1s91XytbVmluUQ9gbgQzCNot35LsW9G7Qyc52bIvEBwUAFwRW7fQsil+EeMn5l6ur+LqnXWyioKD
mlM6B9m4aJi/8eGJaiD0ewg6HFwva8AeV8pGGiQGQgVPZc15YObgSHc5gCxt1Q1md+DATQzdXlaK
kokSDhcZan3utMUWkThSlv36iKaPPjlYMpxqmSThiBmYoxvsZpE0KGiUvomU0NUaRsafo6y5YtX7
Ae4f/dJAEEYC8DzIqOYJEOBLeUB13pUWdHbks7UeGlk7+OrpOhEjni49Shu+ZGpm+wem1vrhSAJJ
XnHVtE9ECIerdXqts5eX4+A8h+2fydxfN22ZCsLRseKKALgdK6XnIJBKuKd2WyP4878JEc7PZFbO
0C/rpPcExJ8ZQDm2Bv/4n4SIt3tW13GLPAHepbiHYt2fFYvZkQzDUrJeYtqg7o3YbJY0lma/hub3
iG9TGQDfVyL1IsT7u+eOcFDAWVmlyaKJrTG6A8Csdf9dfwCv04N2V3nxO8BMvbRlptccX3kLgmdW
3SgSl7p6WE++QXgIVA46kJ0l5gP4hmv1b1FfuXVxTKKjhknj6zu36l5PZC1n4ORJoER6mNgVZPHy
RwAW07lK39TY8LpB9VtKvarKNhbJvl2XKl1mwUmEQZFruB4Rdm60o4ZBYzZvwM31J3PjwSP7eVsc
g5vaz9/UzSP/bA5v1+WvRhwnWgvOo201ks7Lm5kP383yVQEZRF+TTappKDARh+VJEkkWevnJa4Yl
OJMi7IPBWYKctgSBUsho4AObkCmyyS3ZIRGcik3yWhsX1fRp74CYcniXUrrIRAgupa1nU8WdD/uk
G3t8ytNP6WjDF8jMleUSb+EJQIAFnaFGfGzcYqs9RQxtcg8IQuvZ47fWNtfc8l3fBE/xO3lX2bDT
7zqXeq/GNvMyWRZAorFYfqhyR5k6/rV5L2n3QJsnM5JcNusiMDGylDnxdhDso02NoVKXEzHNHQvj
XRK8YsL3utmvO5a/MgTb6IgejJoDGVE6vUZZy6LR3CRjwMqy+Jabsr6U1VOGhhTAOQLmH/mpc99S
1WDGywwEHTbGmICSyWi36evIq8pDGO9VWQ1/PUOEwreJ9mwMfYljRhnJm2zMJmR6n5o3dGjDRKIj
Bvsslj2Yd42sKLd6ok/ECVdFHWD+dLKhXqR+M6eDU+3Dws2c/fU9W4O3Ao/YX62E2wB4GLkzFNBK
2TmPk6/eRgej8NL38nvNtH28jQ/Jg+UG/nWxq+Z4IlW4F6wkRZdJDqmtcUQ/ozq+h4pEs8VNXBxx
TA1qKAAAPF58iQ11qpOMo6iRYjxZ3WmJ3wAjWB+9hm9Ne2Rz8v4POp0IFLx+3elKYijQKXUm/UgQ
ErtBZ6EZR51kYF2ry3ciSjjNs1Mm8TijH7CjyeOch27E7Zt0lMx5r1rgiRThPOs4ug3vIIWkW8cA
/8JDpt5ZskGYNTRYNPD+3SjR3xMw0Ix0aW6cuYeJ9VStGQnvqtIfizdQQzrRDcbqouCmb56mGLBD
G/pPb2l7mcEEJtmCjX3uSgYTwNgDWQpgqEwZ49GavhOZd1y1xxMZwmoaaFUwLdQglvd6aHhZ9mm3
P9rZ14JflelXMkiC1c07ESesaqPwVq0DqGSaH9b0U9NfCL2RJt5W3zDg5gP6mImSm4ga7EypVeTL
3jXT6PbVZxhIbHDV0k8ECKs2mKEZlTYE1O02yQ6A+JOSGq7dI0gPAfN4ubpQmT/ffKAPKKHD4WiN
qcifyrA9UAv9OHMXW4cWY3R3XAVpkW422e66w1jbImClOOgRBLaHdYEQM+ajRfMRDoM82fYjuhBH
/SaRZVDWVtAAN4gBOBb084q9MmChVMoqNJbjpXsBMPe4NYMe3theV2bFEtDniOFsFHKQ9hLLCw2Y
AZTIsVJXxfQ74NMClQHX8x+IYc6kCPdGTyt77AikAOnloSyBXV6lG9DvPDco1RDUaq4rtbJ2IBU0
AAe1oLaBDuLcNICwnJrOaKeu3YV+UTc/jXZ0iaJKSjOrYgwk2o0F3eWChckGyQEwc5zU7ePyI+8x
NqPVD1SKb7W2RWB+xFAjjA02t3zGyWPMjkhmmaGSuoGTW75TJfGTSsKPOeGxHxndMQvKuyQm7wWa
fVk/k9uAZwZT27liY1DRfdJYMpy3xbEKl/Qy3Gvgm2yLYHb4/JMyq9SiuQozTN6GbADFRjLfWa2r
JYeMvlzfy5XTBiQ0NCAsSIkqSC/OReUYRA+bJM5cTMhgiKLjgRvkuKO1KQlwUzdKK6uHra03unH/
Ly0GqOIEF6wFmVIbWpO5XT/2TI1Js23LopGMU6zBlBALg9I4ekASwMaeK6bOTVAXE0q/ZbjV1UNf
+yG9zRU3q7Y89ZBw2NbqgZQ1a8yfgeOH5rew3gfdQyTDCl4DUDv7EmGJk5hHPB67zE3emuUhVX9W
XgVS2N/dNkEGch8erYfQd/xuR+5k4IprlqRb6BBDDyeI8kR8pr7XgbuxWNLS2T/QYmZ5SzRm473q
gvs0ZMvyX7eoVZELliNQf3Byvx4MJ+cpHG1e5VqWueO4od0BTN349/tk6W4pG+taK3CRL9zI/ydL
eA2YEeljYkLWBEj+LNzlfcyayFXnu3b2DONxAsJRrfjXFdTXzsypVMH/kYDHRTOmQEzKkgV7b7Tj
W10rmu9B4Ey3ThsZ91pArN/BMDrlhrddk7OUqMGeq1r/OExpjqKsroFLWxnVPdX6unebukH3RWl0
Wu6mCtV+hg0n/hBxXFEtJqxGlupGuQuSiL+GuTmlXqW0mAsJektSfFrTDhazICTbFubHhAekVaGr
xnJgrkq8tE3vQLUd8Tc6S8QsVi/6OHBPA0fOAlIE8JnOzycd0mrSgK0OKnVtW4/axmlCfwoMyWat
mgiIqzAJp4MTBw/iczncIn0z1LgThwmgCX42hNYfpa+7hE2BHgcbGnWBD4TL9imFC7TdPsccC+NJ
FsoqlF/tXKLKhopbE/3UAP4Qm0bmKe4towO1iLEB+HSw1zxg77HR/6l5HE393SP3jYM9MSVlusPi
Q7wHx7qf7YCpth9vJj/fdqzzn/Vj9Zy7/zDXjdnx/3yc2G5iaMWgKAvvyWyBbNx47ugeHxma28G+
zXtJv/fa5p8KE2xs4HBYyrISABDRdTYotfpbA+7LU6dE6bfrx/XivkFfIoJw+EBQVmFQTDA0DYQF
UcYLGIBqvNtT89ggcvnvReiWhjZIFbBDSISc25g6Dt1IkwlxV9kRF8A8ravwRhJ1rRXWz3ZIcHZl
NtskW3aIPNahr93ovuP16OtgGGvY5HeBr3p/rusl2ybB0U2RkhRVshgsf2rNfaltg0SydGugFmda
Cfe0aRWkbAbIsJ8/In/e917yHWNB90fNfZh3DwHLQmYeo43h88117aQLKrgGa6Z1U+kQ3f2xX+aP
/v4TmOVboHwfHrLt6CalZAfXl3OZe8KgHRyrYPV6aWA8usNlnFp/xvxB726kpM6rIpA2UDF8DFyj
r6jo5PLtaBFHQ41gVrWmbTKoDN0SKNfK2ovXBiKBXEQpMFWW6VhHsAw97RK9+7KMqGDTZH7y/GfW
pUe9gYua0l+1ZruaGbtWluxm8KbyJHqQ7N4i4sKbngTJwu4lqdpqtbEYJ5jpfLCnvqtUGTYWxaxz
lcbKNrDMZ7V2Uqaq0c1oRco3O06fMq0jPuApFYkhr12bwPfEkuBWI3gZCT7AyYfEWALp2Pjdav6A
xsNq3hFZJ4VMjOAEgi6uBq2EmKS4C2KvDG67GDsgA6la32Awg6MRiSCME6/nbkiTqKmSzOWJHW96
kOnEND7G0/RCu/cwT2/rtHMrNXrviLLJ03lv6R+SDV7JQBDj5BOWv5/YsqbFIc9MfILNvfDFKVkc
svTP5Ff+va6w98Hjz9rEmj3d9wOLJTfUWhS7kIYuIHK2g9G+c+E9b7LetBBZtiaI9N5gbGwstnX0
K5O1Ma+qeSJJcICGDi64colh69byaPIRhh1LRpWFSH5F3bAvg0FS9bi4EQGLjycf6FDB3IaBNUE3
hU99bSzxKzIjI8uScfLqzvyH8g1SK/B16NcHMuzFgZgis1XVHCuIEm7yOqI2oM6exEZWmgPBFKou
I/oO0A7ESRhMjdhmpSC6UznwSw/j9NY5m3o+OoBfB4GfZnu2DJJmbSzoTOZyRE/skkcBKCopZOpg
rC0ST4OrKX/0xp0RbCrdm8l9WLkTPJHyUeluCvS1QvXabE+KPS1kuZjV+xNQPAv+Lt7xwGg//xqa
N0v2dolvixtOmWX+DsZHUD8pARv0ZxIAlNPXQERa31vJDWoYAQBVqkPX+eXwLY38IpbcqmsOysQw
CKGgN6TABBa+ZyyQR0nxfLDU33PzURIb4N0OoJWkU5erkjDba2Ic0iAX+L82DXhYE0hq/NQrduYW
4cMGaIvHHi2hO2vzMTBtY99HjN4prNl2gFVhhfst9AEm5TpsvNH8ZJ/fOeC/YLv2Y0KQ0b/N24A9
ll5wG/pv12117Wq2YKkmNVGVuwgSu6RpRsscEL7hzQfLmaMHRwYDtC4DGGeagXcxXjzni99ETtFh
jjtz88na2VZ1axfaTtEaiXNcSdoT+JAlsYIcKpzJuZghSQueUuRWhianEZsHTb3vgSV+qNUq84y6
VR/7Tu8O2dSqxJ2yMH+/vpbrrzrbho4YOoKRCVaGi1apkSbDI3UHApqOjZ8j8ax6gzn/nBmSUGNt
VUEYDMIgoBmDo0K4c7W47ewg6fE0GjbU+J5nTFVk0zlrt8CpDGFJE3RRV+G8HBvuzTZL9J2eAoa8
2AAfh8imPtY6QVCa+KuRcOegcJyHMYdGUY0XJsRVDOCy3z6KbcY4YBOKrQ3i2NRFRvk4uwfr17ST
0a6tXUI2YEsBBQmIJWQ5z22oA/A8coT4hHrGYej0mMVdLDGT1Y07kbF4kFNPnSkjLnHICBwMR4Ly
XNvrTfhpZ40s6XUhyVlgQWCQKqo+OHfCgoaqYpI+6nN3DuxtpHFXtzMvaebNdbu/EINTB4QYGDya
/Az8c64QiKujmXQ4eEq15/03NdhmMre6ZoinIoSoqyqNCUlyiKjw8FKC40z8CM0fvYr5HQc0CP4/
aHSSphU8llElRuPUi7hed82M3oaj5U/R/HRdzKpWJ2KEI9xVaD9uKxwvQP2Dwcmua5Yr76R5ocq+
lM4rLr8mPk1Oc8/CYdZ5pM/mAGnINLTpx8xtFmaviJ3D8r11/KJQmfNbrfbgd2DX9VwMQJR8eqoE
A0HN2FZ4jksmfWmKO9Lej/OtGt9Hz9fFrC3nqRjBSDJnqDASBwWD5Jk3JksLtzE98FvP5hZRs0Sp
tesG4AfGgvNjAdxVOMZmP+Y67zE6W39kKHyHIPWMD8HTxNk/NGAAHFRF8lNHXAH82vPzVVstAX0o
JKnWjRNvU/2R/APS/6mIr5vtxCfpk1FXQ7Xs0PA+D7/0xtNqN5ONbq9617+KXKQaIj0xugGKtGrh
6l3DgHR23QTWXBHmYIB/QxbykgvCsqREbcHSEGoYRwsQERlGc2TV07WN/yqeqkhGI2cqnCM6wtE2
6FdBHR0FhO0MCIUMryO95Gwst22eePEg8UerkcWpTMGTkzzRCJLGcLEctLv5seU14C9u1GwzTG7D
70D9gAb/62u5cmqX+wMzwIYK3nYx5a60PK4xwIgXBUbE+gXPN/sdT2jGqT8NGaDZV0VPcBEQhjc9
rhALgGaCjYNzgXdRHaBm4ppu/zyYLMvYhEGGt+im3Rub7DC7+RNNGaDqqge6p9suZ9QjLPbNxpW9
s9eScKefQ4TOf1IEQJ9SoHt+dLbEzV+4n9wGO6bchjfGIXpWn66vtVSgcOPwAZDpRQz9I8Iwn8Qc
jz+2OxuixrfATffl9pdE4mKmV1ac6OdeZR6ywOgTSBzQB84UlrjjId48zMj25yB7TiQnc+1JeLak
wrEJu2HANDzkAfT+aBzn3qUsYQXL701X/VHccfZOau8OW4xB+gbuVBKlSJdYOEN5WBekKb4+oLlt
9A1sjGx+8sM7yhqBjdo5AwWPZCpnxa6BzoZcFZD4KVyS+CSweNrldg9ckM5CdyAQOYjTsynxe5ts
WuuXA2T3wfookTKiPMR7dIOEPUvoHyOebzNkMbtmZ45Haj+36p44T7zLfaVOPRtIp7LZq8vzvnwq
dQDSYiP4FX2nGtGpnDN8atr40fCkZd+QvuhVvNLH39dtb1npM9MDMQ8BexsibBUIjWISpqHgk2lC
krpdUeAtMZstS9K5lDjNi7tgkUKtpXiEm/PCfwHjqyR5hE4NQHvNh6ZoXkeqg9U+J6//vTq2TnTQ
7BlophHTzr3RBqAfQdFQDfmPDBndWefudREXoQ10WRCUUbhGw44mtgTnrWKkyPuhNFV+m4zndgYV
FsoCnLM8erPIP6wckv5Il2CQXLdFMDQjL6dktmpUjqL6zdL40QnrN8plUO5LhHRuBninL6VWtFRB
lIgomDSjMid21rpjuokVLw8eksYbqOQIyqQIntWxRjMc07xFznhnTX9a+hDnHqez5LaUiRHcqVPa
+aRpaeuCgaXdq030U+nz6h2Y/L81NMxIdkgmTXCmWdo6FL67Raj7h0w+jV5Ic0hltajLc4oNQryG
EACtKngUn18Rlt04NJzi1k15CNqnknDPnCKZta3qciJl+ftJ7BmNFCN2adICRM7xss7Z6gt9gbJU
aTb/7Sla9EGIQWDaoIIQ3iFFmkXA5oAkpCaRZnaVzg2yHy1Mg94DalBy412e2XNpwnNkNrsQgOWw
iLFub4ygb1hVNhEre63doE1lYmQADlNGqSxrs76gf9UUYilMmtoG5VCznp7LTAOdJGX5jHeDIfFK
F5Ew+DTQnkXx9AdvJYD5znfOtPuuzSMcrdwJGGltvCEjNumKn+A+Q6+TlznUHQwZwO7awqJzYqGt
+/KKgvFXkckTrYbxtyOobICO9sy1Pc8+w3ICH5ItUfIy9v7S8q84IW4AL5jeqz3EAXbHT6w7GyN6
hboLjAdreI2iTda5iPn/e0s9VVE4eX2J6kWaQiZvv/h78xqRLxDaua/aj47sXXY5LvGlIhr70Fmr
EXjk840cR6DZOhYIFmn0aqmoXW4bZZ/knMXGUdNx66AhxPFsXDfX1bzsQhMEi2d/qAKilBDcB/lR
rb/Hzo+ifK2UxgXpJPrhcD4MZT+1APUg5ZYiQCysbttnxrYJMUSCKZKgjD01NzYEfSHXP25RWrye
0F7+n0URrLutGp4bCqwbwMFMD55y8hGPEhkXMdeiv6YtjWIWUo5inaSuaxLUE2QAnLNmE8X0VBMO
PetJ2vlTl9/h+Skr7V2WigShgmPqM3tWR45p6ckuXuNx2Nph55X5wKIIfNToG+1RdourbyUq1LH1
x0jmW1N7TVWMC9u9l1uTZxrzsQ7y7fUFXzfDk9UQHJdKeDci4GxdA+BMjfKud7u+36bTTxDLsXzw
eXlrZ4e+21+Xu7rR6PkEKxd6oFC2Orf+HPjnYYw5eYB25TvLbne6AwC7vJSpd1EW/Fp3tD/Au4Nm
yRL8FmbYMpQ/caj7enKDPkVTU++3yGlbICzQTP3FDAuvt5PHaQ4lstdu8gWa7/+LFnyYOaCbni4+
rCP9IaqqvWHJLoP1VfwrQvAh+aAnXZlg82g7AuXIhAsBmZOp/ZPLOFFFcBkDyVU9nqBKhRSIl+xQ
Q/sT7dBCe6x3+S533Af92WF0YHhe7KanfzGVv0oKplLmLR9StCK7UYLhJBr7KWn8YcokMevqxXqi
o3BC7aDp7Ga5WJ1ob80bp3iiuHqSI7Dea3XXJY//m1biuWupga5kLGmqec1wS8iRjL+ui5AYoJhQ
ieNgoOUSHivFy2jcS4PI1d/HcxK1TDRnwJeen2GjMRGsAmrUTfP7tn6u6O7696/GHCa6TpB+BTSe
GOqQrC/stIGPaNXkOCSEGVr8bJUvxCx3NUlv+rH5vC5xMaWL6+dEomADVUbUiuqQSCYU6d1JeaiU
nVX8ClqJsa0e3BNBwu4PVOUJhgoBM+vcd4ASNTsMg8r6BFe1wXsfgMQoNF907iTDrMSmUcEBDbje
snTcg3ihYKH6oU6V286qZL/WYmA0gC1tTyh+ASP/3B7MrgiCIqsXpXaN+e6A1oRuWhmjwKpVAAAS
oS9YgDQRZlJBNok7BEvHSerVLRp+0gp3d+NqfId8E1OKzT8YxV+B4ix02BZoGx0gsCq2jn5Xg+yo
+K06LxqR3Imr+3UiSHg1c8Wp+FgtmgFNhrTeBCy35FPXXDpL+n6+OCREQ0feF90HqFIifyLYX2ZP
nE9hi5AvZ6GL8YcDcccNmVi0i1jPkr11O2zu4sO3h8Cjbvfx3Nx0XnpjbatNzrDkLvLvkiNxWYrG
VX3yTaaQ/y3Voa4N0oCS9/5D8fnB2LU3xWP6DmC7m/kufo/2s/+YqMx6qG44eEkRnEsiw8t05fIJ
y5gNSBLBrSfySCR1CYgO2jXuhLzgwdiOXuiBcKh3Wx+jNw8G07ehpIPiMkcryNTPT82UBsA+cCDz
k88uUPXe1YfpQf2ovG/gw/EmF4zzXngwb7DqO0ticZfTzYJwITwaqBFTmvdQ+LD0zRR+MLnJVnGH
zfBgbfGMPaZ3QAuTrfNiXhfmd7LOQmjE8bwNygRiUSf0Kt9iQMNOQNvR/DxWL+a9wxSP3Nqe6unb
SuKkvsZ9rskWvFQ7VYM6GVhvzGZsZvZm34+bzyfCug3xtIP6oN5T19ia3sSS9+dugwhdBpS7+hg4
NTMhnOrzth5IgE8A+LcGE2v9p5mNG8X9Onr5Jvsot/bB8KUj+qvrbgPOCSVUDHmJ0TB6IKaG91h3
mwEvD+1S6Ldg/YexAdjXBkSCN/GE1qi4crNNgBKXJIxcixeME+nirjcpxhMdSA90k5m9r9PpHySY
ADwwUDoD9bY45FQqaQRzHjEjncYuuo3dWFrRWFtCE01VaPAAPc8F4raWp0McqRDRYP7fq3Zw0u0n
LOfmZ/5Wst98z18mFu47N31zZAu4dsGeyhbsxmw0Y9YCyKZJD+wUl+deiNQBKB6v33irKQL04Wm4
xIFoekFBRPq6TiqQXrtGx+aflDULxfcPjnqV9Zgyq3bBIOsW35AgGdi0lXqltejoVLxgKCBFizIy
Lms8Mevn+JHcxsA3BVwMpgSZ4yY/DDw0svtfEq3X3oo25nBBfWOga16cD4nbPg6qwcDyam92ypzk
N7GPffKS6G+x5YXJoTclC716552KFAJOOzKGEPPAjVtHLHnsdxjIuwca4025T3aDxQi4nO+sBBcQ
AKFRlYx9THeHr6jdXFd9xagtvI0xHoMcLd6rQuQR1E0WjhWK6iN5LQqXZveluUVOETxsANa/d2SR
6coGI7O9zJOj6Qu8aII8XZ+cnGhV7aJLsN+OFA1uZhD3eAiBbea6aitOBwRsy/g4Em2WJTZKpVEZ
9aYKaHUU3TdOOf0Aeo4kmlrV5kSEsIl51CPUBkAuIN0q1haz1w73/bS9rsfK2QenyFJSW8iiMcF5
HiaQqouNqISQ2UAqlCd+B3XAqRV8uy5nLfW6sPFgRgpvBg2pp3NBXMuMRunaGqzbhxHhIfB+exPA
aIwrgHTZO+ltGT5fl7m2Rw4A400DnQhoSBB040Zcxknf1W7jZJs8KPepXUvMYC3PBbX+ytDP1Zqt
kORpAhlJiS4bgEEatVvkJWuNTd1688T47IXtJuSS8eM141i452Hk6F2hF1cSzcuIOugVMaa7IPgd
jc9F9+f68q2aBnD3QdGCQ4XmqHPV1LGY8qnva2BbvVQUI4sGsE5j3LBv1+Wsq/JXjuCWwzxCObSF
HPBNJMad2d1pMvTHy2kT7JGD3kZkgDHRA87wc10UO0rHQF2sLyse5zhYBl2Lt3o2OrSRm3w38XnG
vHaZHwst3NfU+EYxRuvlM8+ermv71Z8uBIr4FAAb6Ciz4KYXllUzwXivJWPt9unIU9ZQu3kbipA/
2OlY/pzMfNQBl1baGQMnXeL1Te7chUmIsb9OSSoXDi3f4ceLbQ7KAnTQIC45jk4z2KymhBcsAh4z
p5gOjJRy3EZFWx3LkLevFlFJzdKhxNCWyq3oIR9N6xd3EvreTjrqnONkv0UUwz8ewD+6xyhINBhw
zUZ9BBVCq8f3RbekrIJycphe9dEGTCXFnyFU8GhyHF31OfroH7S8wsu50jr9oHedI0Nc+2oxF9aP
Yj7YxDwGuOQAjn6+lYPSzpNTT7WbEwVI4a9YYh+0F5uZzrvG0ZgxATMnjj659Uet2meAArFQj99x
YXiZhY4UdJ3m9fdE58xsBgwfa6im9f8tsgS4xpdymo708DJBJphbigYStbKwx3ob3QzoTimK8TDa
79dNaeV6PZOyHODTauvs5J2lQgptyuEOkC11yEIH/a5MJdG8V/MmeUrAFMVtdMqASOzhuvjVcws6
FUBnoHnuIprDIELBVQfnFo0hx1RD/7OSHwPO/+EaxFZjUGyhVsc40bmW1sgzUsZz7YadfV+qvYcx
6xBjKFKcjpU4jWIeC3kLFa0MeKafC5orbejtbPF3dCI+7VJUpyYCKAU0/TzXHEHjzAvd1VNtYMRp
cl/vcv5yfU1XfO7CJrfcKLizQFlz/g1VP8Xg+Vr8FOKlvvtTA1/AtPxRhh8qkyNcW3WRZ6WBJmVX
09MNJdVRtYK3OHUOAxix3es6reSfoAzufAfUO0v8fa5TGIxlGi9mWhdIFxrPMViwwXHaD2BWmjbX
Za3pdSpL0MsMQrxFJ8hS6IHWWytsb1V+TG0ZytmqHNSXENAjXYimpHOd4h4efgazClj5dOC36Qid
LaXR/lDSYfCGWPnrdb1WQhmQsqG4CD8KRy2CDORjEs2Yo8NRzzCHZgxP2SBLlK0c5zMRi8on3qRv
zYpOFH51qArMmGobqk1e2zf/4BoxLI+xR0QtGGcVVo5HjlZMy3E26886y90xeI6V39dXS1uO6sUd
cSJEMIOMh1aD/tbareyvuouasDH5yNW9pr0a6dZyRvRuuEN719EtGvSvS1/JJGMh8eZRgVykY3rs
fCFnQP3k6IFDSE0aZps7kHYCa/ouQTI09JpeRsq2dgtoiKvRHbd0xIhwN1kPnI6pXky+HPZBbG61
cfyOnoqbgvdH08wBVmLuLWN4u67lmkUuGE0YwUTXH9zluZZlwJWENNAyHoGvoxd3mLT97z3/Mmj2
HxFCYJj2cWaQxVQsNXrs1ewpDpcGV9mM55rhY7cAOIbklWmJ7IrIXSXgMMjhC2vqgVVro5fznmaT
d33B7DW7wAsI0cDCnodR7vMVq2xkZHWzqN0u1KqCpRQbxmqA5HhqltTWpg8tsnH6anwGmGd/V6Zp
4qV6FeA/UvCRLFKjdmK2GjY6i8e2slk71oWnWrUyuXUYAzAStG23ChKgfjrr5XaBPShZoKrjMejt
+WCiKfl9nPUYk+M0qN7bgGa+E2qADMVYQnQcmnp+pOZQvjQxnQ89et28vi1nhyFvYmMUdW7xvxpl
GQMOkBiZxTiSGz8NsDb2fqEXxU7JNerxMQwenEGvcFfq9rBJzTF3rdLst0Y1UnBpYR4HJZXwAdDP
0UbVqgA0UcE+KRR9bysWYO5nY5OX9rSZh5KiTY1O91RXZwx+KObRqvDaYmHaFZlv5In6aIwkB0Ln
aBq7aW7mt6kmWsYGOy4fjBn1cZaOYRswEMOnvmOF/cuYjtq2q7Lkm8IjzZ26iKDnSAnQ+HR9x9fe
vOinQlABR4dRVfEBqlMw7KQ2HoaqbdrHKKjKu26o2z1IoM03tLYFMavzbvRKZXTuAOEa52yMp15y
jNbuKiAsIg+D0AJAVYIzBIBgrOYKvqKNVVZMvWsOz4bjT40kHly750/lCPaNBTSmMUP2xak5yHY3
BU0AQ+RVw3PfO5KllekkuAbw4aZ9myB+UbOIdQAvCtHrnPlVI6kercoBJRx4dwkegqIv7zhtDb2B
TkYbekXu1dZtaTrM1nbXTWXNm55airBHKWpq5WBhjxB/HcfEfkrybntdxNo9sczTIKMEjGzAS527
nwHPuMZEBhYdfpo7dwB9KzDmEgJASkmLzwJjPEHs7EsiK9+umQXwSJApg+lhdnH5+0lcQemg9May
hLl21CO3UDjTkW6M0x1Kc/9gFqeyhJRZ1sVjZvdYxhLo5wyUr9lGIepLm1b1E1rVjX85WSfRumDx
PKumJrWRPLNo8Enw+mUcrV9NnTpsKOyn6/u3bop/nwaCyU9AS6kANLWEtqCU5KwmiV/qL0EoW8TL
DcPA89J3gRLuUs8R4pc6AvEnOHszV0uRFh9eDDSvcOtJMQ0kCSU4o5dKocMDOulICiJDLhpHFGQ9
nVITAZIDKIE/iuZl80M3vv23SwecEW2BwADWrIlBgnMTnKwBEBiFtYA4jI+x8QnCuNsyd7yKyFrH
VyLPhbxpQaVYcqoXj8jK5CTLbYgC8o83dofeQKZpR3E1mjea5Y6zTwCZ8H9Iu7IlSXFl+UWYsQte
WXLPrH19wbqqq0EsYhMI+PrrtJ17OpPCEus+DzMPM2YVGSIkhSLcPWLxFpM97t2/9xNFQbwdDeh/
4cK59NNu0H8uWiTVMm7EiKyJtQXDHoWgpZkN348rPESAxgDiX9extychYmk0LewehiBr7vZxc+pC
/e66L/MmkCtBVBBP8qkGqJrLVaQbjLllH26RyaBT0Raf123MRd84zwQydKhMfwM9h1FDLT3AbPPB
+LAgakHeqhIzO8SCme8Jpjx+EhmRh0iH7t3lZwmbOBHAu2K19H1e2sdMJx5m3y58/CUrk7MPqkRC
UyisAG2wHmh1iA39Z8ayhVt+ds3Aqse6QbYGCk2XznBqxHbewkxovlL20aWBU9be4jDdmcI6Fu2/
dkDIubRTmDw3YgE7Kas9qVwP3buW74YI1TwzcQz7lINhXbrp3+OALu1OQlstbWSzwWhX5z6G9bms
tXFZWX7bobus3SOVcv86Cm0ZB6AJSvA4pHiya1kXUN7xBDmyrbthhwou0EeB9hx0C0/vmU93YWhy
g5gYD6RoPQzVWpo9oEmobqEkmO/7qnhPSLRERP7+3pHRnMDMehsVNdBAJ341Eib3KhoOibpInuUS
xYSwaRxMonOQjx41CAsEuvoPa4nHMNQeAEKyvmlLJkSRLBo3DLBj0xUt0NeRZ7PeCcq/7r+AT4sC
72/9V9xcE+doK6rSIjg6oNSzszIWOaYCRSANz6S/j45z4YeJIbuXi1Yk8KiHigVVH1v7Tkt9Wi1h
fudurguFickl2QURAHgZDAUD85JkcDWxqolv9m5h7hQUUIrILSWvxlzJZthTbSE4Z44vW8VcP3w6
sPyMaRmD2fmoCwqBCxuThhQp8dVe9xU1X8iiZpKbczPTmUaB3iiplMJMGAGLFbwLrXzQ5dzjqrLJ
i6UombU23pCjzCk0viaHJe3KThLWAKfwveQi38v6B6VfYVt7EaiZ1yNl5sZEgRx1eIhHgXf9+wOf
JdqKVMvQ4oVrGmW3UqYdSPnjuoXZb3RmYXKAlHJfhZkNCyRuXQbYxKDwez1JV9fNzDpiGCAUajYi
Qp+sGqesz1pZ4OCwwjuZdA8aXXjWzQc7yE6QuAd51J7W+nOK/5zlBoK9C+6DUbU4fyRQGNALx3pg
KO23d0Q/ki8Z70qW8fV1B+cOYnQhUQAdcw+Uxi/vNqbXZWD0PXNj6yY28TISn7TxA3lYOA3nTmAN
ekKjm5YKmsKlncrIhKJSCP7GGjlieoXX5aYT9IDE2em6Ra+MZkt3zAz0D/gosKPRF8KAGNQcLm2m
g2BMjGVHMEVf9LDbmjRr3kmq7QtuHFlTm+6gR49mRe6p6IRjJJGyrXQh74Ks3Bp6pa0KXkIlSNGe
rq/6aPmyKIwuFY6XkRgFQadp/a0qDEXQHq2wSqBLWLuozoblqsi+AlBSevuxiRbieO4zj89tIHHw
JMBXuFwK8MUNalYhc6Eu4gTNByEoaw3gGyx85lnHzuxMMj+rJJFk5RLEUton3t22bCsbHZqdm8I+
KsWqEP9w9wH0gGrSuHtQeb70iyJ4pUBESM2tGMUkKFkAKlZXyoJbc6fNuZlxec/OM53zuFYsLJ9p
3wqSOxxzSiz78XpQzG0RVAzwmcZ4BZ7i0ohF6wzIXMpcpTsF0TGrdMciG2B6OPOj/l8W7szY5ENF
cpXXWRrj1NFlpyz3Kl3XabGwbN+F6aHNALQVnmWjipM+rWdDOw3qORrOtrKsHSPSHGFCHgGVH0d0
8VbNg5UhdADaUSEx4sRVIKxqsGOCsV8tpui0pXBK45dRLo12nItSpJOgoAP/A8buJGpwzAcijvCg
Y5x4EOTHDv+VFPU6V57YAC7Jsci86992LoBQ9tQhJ4VWE/b95bctiMSh35ji25ZZvCnlVAe+JOqO
uZaa/2IK647s3ZbR3pqcejriKGA2nMur4Wj3kEbs5EeTiIfrHs0gyUEshBUMFoHY+HduDOTBMgDa
8WJlxpok0VPL6bFuv/rgpybE1oo4WuON7EIH8EGhnW+oVeFJquy0RrNE35pLbs63zsTnpA5rTG/A
1ukhi0fAnMWYvSg/cPqktv9ykv7ZOFMMfwtwnUhDmAqVt8LadMldpT6Wxfb66s6e12dWJteyaYuk
qw1Ysa2tXbz0xQ1mgrRi4fKf2wcjy2TEwsmQLZ1EpR6ir0UzvMJCLfTs5ktGURTWSI05zxJdoQfs
Wv1SIjq3FWyUH2xAn1AGm24FGudqVhGcPMjifRv4nBg1eovcXV/A35yV6RV7bmbM7M6ObK6UcSPZ
MCOhW/nUJEYLoFVNeey3BukfdAyqC1ZgoDPDAfyhybxCsdsfOKsEUB1KiJlyVptKLlICJb+3VIk/
d41CR61RwKQwkACwn1UfQYjUrnLykfWDfd+aVVqgEqBYD3EQ23edCW58mwX1W4m/AtE/4Ode09Lq
1jwCvnEVSnrLofCEEdtOxCEydVcJVLo8bNq6c+O4zC1X1eRkJaJOY74AeqdekTo1HTEMmldXpLgt
gnLIAOBPgVRuCk5c0hnFqoTIXBZyTIGs9ZyB5B01hQ3hI1Ge7Iorg2OaHfspNYS+9nICoR5KoG/s
YHQ6XlWdDhUdVpdh4+pxoZq7pCWap5JQfhBl28XHRu/NWyXK7M7HXGaBDkunpjeJShsPut+h6UQ6
5oXpKYRBMYlSDp6jwu7IMcogFAg8mUZu0BOutlFYkVUXt8gOAivEXVACHCnD+5g8ibjE8NOmadO1
UvF8lelWwVaxzWtIfFFd7CFa3P0I5ChuXNFJhR8ZapEunKRzm/A8hCbXRDWIoWpjbI8MUlV1cGqC
e4Kij5U8Xo/VmeYc+mEQF7fHERFQGJsYqmNZj5SxwNh3NyzfRMSP5VVfPlmYRlnE+4BsNWlz3ebs
LjwzOcloOpAUCJNQEamg0V6oJSCwUXEXFsPbdTuzawilD+jMQSIDe/5yG9p1ObQshR00iDcCIxby
Mn6KNfO+aMTC55pfxj+2fv//sy3f9UxQZSwFD+ZGsT7k/o7r1O2tH3rhD4NfJ3dxtTRKYuaRMYLr
oPwBqRlkEtbkpIaYaVhBPRxFOvsYlre5OFbdZxj96IFcMVY9Nix9xD53MH0QtEsnVz2avPL04/oy
fz/JL3+FernMmBZlBTzCr2gTMAiCh6pPPCZ3bjCyu14i6tKlduT3AILFEXM+vvBRfp/4zQzMH6QR
Z24Can9RSiudWlsRLJmZKb7CDjI1SF2ZkFyaqgYFojWLdMhxEwrzQbfbO9pG1YZH9s7UaO5kaiLc
SMMjj9NqS/Oy9C1g6hZC63t+oUD2D5QiwCgxw2UqYjUAmVrQsRJL6/qIXDZaB5nVeLyXuGMPPaqx
RqT+/akwem5icRVkzvgBl980UCBbriQwmpUAw34lUe9oFb6k9CZlP9r+hBGT/bDUt5n9rGdG9Uuj
chakYaUjkDpj2MSK+cqjZpWDd389Xmf2KpwbWxCQNMY8smnVQ8bgkCDXa9QDIM2WZafKfsyQbWRg
YgCO5Wf1MQuW9MO/n0WjzRFZgyXF3TsJ2QxwDbupELJ19lXViRtjrEAAOtgS5mt2Dc/sTDZjAO2d
Hr1YnK31Lk8/eOYrYiG9GT/DZXZz6cokNqrYbqBHCVd4dTfIudP1SwM8lhZrEgiWWhMjYnAigcA6
boptQq07ku4tzMJwrgfD7OF1tl7jep6d21lhxWixwBlm3Ujkp1SbztBtNTxdAuUglMCpubpgcs47
7KhRsB9ARmhRXZq0tbLphIUKs8p1L8puenpiQJFrS+Pe50LhzM500pCIaq2XI9iJFLY3FeZzULqH
NPSur+CSmWlkd2mrNzLMNBj3bWNESJRVXpEtDpobI3cadjiJCBToITKF9OFy2UQpCgqcNXMLKkAC
CkWgr1Te0B6YRq5lRwxKQc3MKqUTEGKtr0GE5t0SWbtXa8g5O6KC0Offew5dQZDkNZzLuIsuf1HR
2oVNZWjyhiYYCFWW1m5YisBvCuXr7y2d+z6uzVmUEq3S8UyA71bQPuSB8rMmukfyhWf13F44tzLZ
2Aqrh6IP8CWJeLF54Sg5hteVd0A7RPKA1PMVbft/8MtCwQmVkDF5mlgMC5oUkYoSN6VWsIpL2djl
kPBEbzM1Fj7W3Kk18u9Ax8dFimT3cgl5nXLA1mGqaTQo/eS3lJnudW9mLxZ0w/CUQjoNtv3EnShI
Yug+oM9Rdo0TjqSkjSpveLvSuK/Yt6oZObz5a/ANGLmKBqlylLuQAk5sSpIt90WH4jYYAgBkQS5k
6LeZrvsm4wtf63uREKZQpgeEDm18wL0vl5AkdlkNVGXoKGbOIHlDGzqK+VapRyZ2rHq6vppzx+S5
tUmVkGSCD1kGaxHKxhZbazJHXaV2crqwgjOsqJHUjH8geQ0U75RKIw1VWrPRr96QPcvgK83OPAox
Z15LbkwUT/QvmKPn9mV3DFKyCuJ+IXLmfMUPQBkZiphj9FyubJYBg9ZhyAPmwNWrIPtsrMjLIFwu
23ThG87t8VE7FMQre6RYGJeWJKDeTFuCvLcday2USgZROYFQCMgytQ6pMrOvbwwaCsjaoD2J5yBy
xH/4CWDTIRNCd3qM3cufAGV9i0FTdIS03LSWWI06zPzWsA5avBUddQipFvb+XOCi/YMx86Cvj12Z
S4uWGXZKndLc7awfg4Is9jaDmHqtRA7pvLD+e6YHTlEZ75IxptC+m3xNtcwLTOQAfUBtrHJf9rq1
wxgNANQ6Paa+hirImnOrXsTZjjfg9IYEGRfjJoA/xaiayQ1p0BaOJgTVVxY4miYwIOGhtJ2OvRv9
DU3AOr4xzfVQ8tX1nTou33e7qKaZGHYP4bfJ8ioWafQQKlYul35IurpnqI6wcKlXOXeAI2FHjQIA
dQ0MqMuPaEJKWzUgIOwSNXKqfp3nt118Z2aoqa0jcyPXB1VdDVR3BXIp5Q3VnOtezjQUfnfyMGF6
fHGDzXX5A/JBkRNbkgG2Xdf3liv8dq/szS1z9E1wwIBACGrIe7JV76/b/b66o1lAR1AQBKht+nIQ
YdBmQtPBsSmtFyAFN0puHq3IWHJvXL/Lr3hpZ5JjKEZulVUKOxHm3dflEzQ2tybIn7Xa4yIDYF5a
q23zUFOo1onaKThFgTZ9uu7s9+Pp8kdMPrJOMoUKGeRho9dumiByqV77caofJDPEYHTLR8/Gy2H+
utmlNR5j7yy/ahMVmrolzCaVhoxfcwqF+NmSAtGSc5N9gpIBD1sbVqrUteBG9wTgv6a99sGPNNkH
3dLb5vutcrmYk4CVczMpI+SObqX7EXS6I5fZL/KSgNysFQMjzEYNQPB4J5+MpZGM0w7EGwwokLs1
5uqIBsIrr9e/0G9q17fwPDMz+UT9YBE8OmFGPw6vpHG0D8D4kevv+Iu55XfFvYlk5Eta2hXfz1Ss
4fhqB0RhBOZOch4akppgRAx2H3jSOkCku+oXMT2i3rS5Q1Kva1Ft21z3dfyb31w9sznJfEJea6Qv
YFPpVkn8qzMaZ8xA4hOPlkou329GYHRHCBd44QA7T4HHecRJVtXY9IZ1rNixiY6VfsOLZ224a/WF
tZwLlHNbE7caVRr6JoctHcTVyPSLwNPzwpHE9vryLfk0uX6potPcBAsYTNkUlGj0AfKf1FRXMeOO
yTTXbCz/usUFz4wJSHMQYVNW4biKxU0efpH2iQ6xYy/dQHNxgfQMHBYUr8Din8RixVJZSAT6MAZJ
HCs9mWIHvU0H8nlgOV33aO5APDc1+VadnnZ5Y8JUEm+D/IdMtkb49b+ZmHwmlhdgWhowIZQOfZVb
qfgs8YS5bmT2y/xZsmkNxK4x1zJQxpijjY7OBqsAOTaA+Aks80axg6XBcLOxp4EmA81hYGumtR2T
F1aFSS6w16nPQxyH6Ad0XiX6vZwyp6+1F9P+e7An9jCqtHi6ICv6liDY6N+ElQigu5FXQCziIoHu
a+Sl+sM/rCUYXMgwgff8BnkOc6UCEZiAfMvENkUJE20GWwrdYkmMZe6exGmO5wEQEuCQTu5JKvS4
rgcsYtn+qIs9EB6Olq87jJioPPQilW4h2Gf31Zm9MYjObv+sYKFQO9hTh00uHE31Qv5GlCMr3q+v
4Izy00iJQDMBDAwTz/XpDlapwMmOJRRH+4RahPKSbIoNPVa79Elxa8mBwNUtxqR/2c0m+ZBWC+bn
LrNz85NdrdVRLduj+XaVnxqIZqC6+pHupTX16k2Uu9fNfd97qLSA7QTGOwBFmOh3uaxqJkEdlca1
C20JIGgFPwaD16sLp/2sFWgPg9GFZSXTXhAG1xpqP6D0VsabzjiY4VPVeZL9fN2X3+jzyztZg8wn
hkqiZgv4zvSF3gtl6DIQuCDlJznUV/Hveq3stZO6gwpn6OTrWnNklLCcaEe21MMInz31yoVH0PdI
xa/AlFy874CbBDFpsqS6HWOuMv52CtXCwZMUJytWUX5bVAuROv6hb+6eGRpX/WxLCCuM0HCEu532
CWWirMV8lo+FJV2yMdkMZitbXErgjHzHD6Vrbq2Vtm6xrNTlm2YVriO38JM1c5AjeLFvbOW15evH
pffVTGapofACaP7ITBkfzpe+6v0QCBnSMW74XH1iZjVE2W7MdehIX8RnG0imHJVdvwDznkHeXhqd
bEVq2B1VR6P8E8hyjzjDpjpQR9/WK+m9OvWb64s9t9bnPk4uW8VK5EhqYS7uD9BnMNvPfAmxsLSO
0yyoKVS1rAfYeC621pE42Z3kKLITHF5sDH3iR+V49z85ZUzqHZ3dJFwdDar9Nja2mryWljK771fR
xWcyJo/iPstJEKQwQR60F6SPXuHQR7YmC+EwJ1N6HoPfpCNlcMqbfvw+2yp3FOjiucoqXemP2At+
vu1XzebJ8pkTrlMnoIuSoer3vOXSz8nrKjTDQK/HcBR+4EYH/cRX8Vvm43W17+7bDcceJNiL8pZu
T7+6W/UG85d9+hEgUJcmry+uxeSQy2UWawHqY9iPja950SFeMYjlr2wfcuEfGHX8LK3j00N0FG68
Xnp7zVR5LldicvLZRm8Yyfgl+p3pB2sLxcl97yvQDvw6AH/zCbr8nbWxF95G4/pOz1u0ksbbBQQo
8Pwuz6BCKnuZK1blEiqvU57tqzBfkMKdOwLOTUxOHMjAyd0oGeWCiLwpinBDsVvKhi2Ae+euKFxO
IIlbZOSxTMoBREs5+qnIRnNh/EiiDPWUjABsGhn3QnBrxQx14SKZ26MQ3iDo6UBZGJfz5drpfWBB
HmJ876Ggm4anwTbXbetHwzYC6hdM5CxZOHjmco4zi9MxT0FpyH3Tjq+j/DnMS78r6XvLxhmu7VIt
eW5jYnzgSL23IJQ2vZxQQU5oMD4owBjaJyG/N7MEs+1K87ETwX0DHSiU7J+un6uze+Dc6CRUQKAp
q0xGnkjC4RYoO8/MrE8rHlybvPeY7pCEdNVX2Bp5L92ZeX0CTXItkyc5hZ613u6YQVZFEt5f/1kz
kYXqPciQ6shp+/b8zY2wsoaYQkBUAhDnGEO9kxSeiQe9tdQlmUH+oHaPPhdKPgqmvU+fIJirJ9t5
gdw1ijE4BCKtheQpbeEUtF9RPOyJlitgyPYoCw33zIj9667O7tWzrz4J6ZIBRx1k+AAKH1ZBU506
Ubh5VC586Nnggicm+qJ4PE6fI4BrQ5muw5GQde8mB5KoD105dk35dug2NZGc617NfEBoAY3v1JHO
DPmmy43K5WqQYwtepdkb19jKUsq7bPjFWpBijCUV7FnfzoxNbu4SIoCkbGEsqKHuwpJNUqOd5prR
vuZbBf21677NfrEzc5NjrwIQz6gqLOUQAPXeCj+GdHBHpYUHwJJXk3u6gYyD1AY4DjoMWJG0Hxjx
Jck/lPiltfZE+nndp9lj7syn0eezR0Db2ZVNayxhnqoO0lWv5D/Djm1T8JL+N0uTS7eWWEXl8cVv
sl85xFcl1UnqRwZ9qut25r8SSIiQdED/c9qgh2SATmLFRmVB0x3A/k4cwI2oTjbXzcze5jir/9/M
5CuV2G0GKXAHFjyRvSCnyqYXoeZftzIfC3+sTD4PoxDetRo4Y9YHiHCtNPLaim3B1xCELK2368bm
YwGMMQtwWlT6J3sXk4cHO5AQ39ySMGUO70HwxjSIL0VMXUhUZv1CgxjdWqCj8Ki/DLvS7BQtwBAp
FAUhDGTea+UL6SRnyKEGo7jKEths7lRCWRo4T2gSoHk6XUYN/WgjwlHPKsNJqlMF6bq8uOvb10r/
a5mPUQQaNTrArcGDmwKSmY4UH/pLqIiEirFpqxB5tBrTNSuM2xQiUo/Xv9lcGEJWBE3+EVvzbShp
y/Jcz3gInfEq9jM1PPVht7puApB/fI1J5gphIIwlxeQ6qO5PpRrj3Mp6I0lq10Jxa2fEcfRGQoyD
VbgAaChVk+SRBZLwZS3MtxLVsk+eW6bbakH+UBigB9EiG05hz2o/YRLmCMbUQCHHkg5Cq9pTwxXB
HDQnsUyFlpSfnZXVr0naaa5RK8UrdOStyO2UQnIDK+8+ZEky7mtw0k9VageAr2bRRmnD7os2Zqad
ukCPtiEZ87R0kM1fZsfz2tPSSN0WQyf5IhzS7SBHJPO4nRjBXk+i+GAU6Cc4WZcZmI/RcrX3+q43
MUFB0jFjLDFzW8UkNxWs2WDI9MjH6C2NObVMajwjRCT8VDZbHy/J9lfbdHaNecAxcNF23NiaG4iB
bXtF6/axImWHOs3Eo5UMxXMtlU9QVb2FqXbT5Qyc+l4ehtbhxIbSV6RmAJ0FqrYCCz99bwi33EEp
0vsG/dFNWNsK8OcqdPZYh44xJGJpVfi6mYjW7TPZhIxYqvlmLMdbJWWqnyojy13ryA6RJPmsreqt
VLXlzoBs1bYHZ75Fz6GLQLuAfvVnEjRKuNPTIXXxqwtrV3GT5n6pVwS6s1GnujzJM9vROmCn3Syt
klEMui8e9IrG9yoDlk0b6vYxK6re4ZJtr7o2gMpnSczGsfRafu/AxYB4UZr3pqfbYYcRNGC2rAAN
iAu3LNrwoRlqbj2kadf0bmsw9YUJnm0KvSsU14RO5EooSv9TJiGEgiqlKPwMonBPvY3P5SksMHNg
IXTYVCsjetGhKmzt9LC0H5F0Z5ueN7UaOJjvrB0HcNBsB9K+prVhSsMPnYrhqLsanQVMshglf1kp
Y3pfbluB4UAoqG+dnNlkcBpaoLijibxdNYzpzzQLE8x+SBnbSZksb0qs1Iojzf4J+o6Ot1KiEuYk
YfBotBhe0XYyPzYaxo9FOL52dcTKTSBx+6CJlKqwGiaxR2QebjgGJ9wDiD9sNYEuKkCsVPHzgNO1
3g1QSSrsFiLchiFCr0hJu22rBAicjnaYsgDBgV8abcPYqVuKnKJVOwy/DLvgoElS+iCTXHxh1Bv1
e3vAKDeR840FJNpXJHWQ7utia9gnLA6gxmRod2WtSC7NUPx2NHi7MsoWU2UGKazeQZqnqkOyInxT
4xgNrIIWlrgNGMt2VZBCnseSeXqni9p+4GoZ3mYa699EX/dkJSeavR6EGrDNQKT6ECkpwa0HqJKf
8cS8gxKa3HjCklLlwOW0uDckzvaqZMa/cgMZE2hLNnp/OsSOfZBpMT/UTKxWPHDBMMciLvnOHEjv
QYI7xkRMhfQLl/UMVwOvYbD4IVWOKiPoC5e3mrBJZlg1RlxjBqLsSQPASB1mwxPbs03i46p7Msov
Pa1AHsSR2TjJ7qMPc4/lR2gbf1w/tWcQb5c/ZpKg1LJc1GEyXkQp9J+xC1nmxeS96zRvaMJfeflZ
hsYhCpCDce7QRYTU7PvqfDUml26qSKnFurFqL+JdzBqvKTGYoVbdKtNBc1M2OmRnzBQoOPRwwcF+
WViAMV2Z3lr4GChR2COm5hvkTypjaOXj1jKrjyQCDLuOVhqr35v0JZdBx6/aHHDpPPTSInLsolu4
mWeyKfBWR2QBOPFgXE/cx9ByrUtJCfO8vDHAicdW2bVsx9CmXvB07n4+NzX+lLMkPpeagfCmwjCg
ovSo7ctx6aOo6VSy27fPJl130a5RFxLgmRRunE+OJyUAjToy7UujCTjGAXp4yKlw+RmDeAYPcjMM
MqYYMuIWVXIv9T+uOzqTxoHlDcEPiL/iOatPEtQolKQhbWCS1tQVeumEagRG/jZIIfi4vm5rJrGC
HquFgrqCVB7D8y7da1lU64XWozqgfQKI7hDuXTcwFx/nBsb1PftoOAYBIrRgoOElxcAyPTsxEbym
cdLjiZSWC+bGcJvuBtCpoPyKYgcadZPPpRsx7m1jwOdqHyrxHMUvoblQFpxdsj8mptMSo17qC0nA
RKd1ntlBKmtp5O+CE+YkAFgw6MJUYaGpPqx205Cnf2hMQzISbS/g1XF4gEB8+Vm0QTL6JFGQUNMo
c6wGtzy0BSRFeWVqcWgjfjdEkVOUYgnGMLefAO5GkxM6gSD8TT5QoqXQP5LV2m1rxQmyDznzkahJ
EYiF6WMnLxQZZq8H3FPQ9R6rbeZ0+0pZ10sgp+B4emce+C/pTfWinJA/bfOfJXf6BXtz0Q5aFERu
CLgU2FGXy8qasqm18WpMlMcyh2jvh0T2yIv+fk+BYQCoPET0cexPrDQRXnkyck43Zjd15fZB55Qa
Uoi/R91pgDX/sTPZu0Zhc0ETGd5gxIKck009pIccKWrK5IUu7dymgpAL5mhAgg4VvElYdFIljDhC
WCDdOKTWcOiTpZN8bldBigqnwvhGxivy8tv0rawjVUAogLAdOq3JwD/vaAAtF/Tbr3+guZEWAJ9j
b6H2DL1we7JyeGOUkpHZyEr87hWvHWB793xd+ro77AsMUDMfghXxyROa7k6fO9WOLVQeZp09+wGT
9RR2laQpGX9ACp3pbsfYV7Iksz1XXD/zEnSRyxW1IUrSJQOMSBuw20r/mPn8A1Pb1unK3OafwWN9
K14wN3wBjTHXcYZdaGWArITC1LTYaxC9qZiExlZdOe/DBoNV6HukuOH2oZQddZMl7iLeZAyO6b1y
bnLyQTVMkxFJAFdlt90qm7DxzNsWrFVfcaU3c6Pfxzv1JN3Km6W27Wy2Peo8oKBng6oy7UKpRtFH
Gg/A51x3B/UJdaPYo+tgAzDBGrLhJeZ9VWuxf74ewbP78czq+P/Pru1eSZvSjsdR791tIhtOoC5Q
VcYA/L6gf9waA/jMwGC1eBWHMFAdILXX7uNf7JmubFC1fl73ZPYKOF/A8cw+s8SYWSdUxwJmGJN6
4q/sQH0JaMqVsbZ3fJ28XLc3v/P+ODY5ZsIopC2H9ASG7lWeqRiODv2dVDxetzKjG6NhD/wxMwlI
vI8LorQww73sZDiyW/qv4DLJ2+BBXv2oN3TBrRlG2KXByYmimx1tWwy/drVPoHiz4yC7qnCa1/oR
A7G0Jffmcn1UFfGu0H+Pnp28MXUjV2JSIjwA2+ev9Vp9A4blaN0YO2MpPububGj5YTXHBB+PmMv4
qOO6tAfIfLgop91rD60HeCM/xK/WNroH+azZWyv+I14vDa2e3djndidxCdKeloTog7rKZ+JHz8yj
HeQgne4eoGzDVU/6eyw5MubILs0FmY0dAtFwHfJYwLlPb0KT0jLKMevBbWK53NQsQYXa4H3vSVEs
baNcwP2hRPen0IwM56qlxw9DKddPuQCFLMiUbpNrAzsWVSHn/vXA1mfOhfPfNolrPlgVg1gCzgXW
uirU5nJJrK6bmA1lVHgxagovuxHGePnFSznGOEWLIK8ZdBT+tAelfBNqtEmy1i0YIAXZV1HId60R
LVQr5p37r+HphGiEu1XTHgsfxMpKkGjFlHS94NxsOP9xbjqOJTJR8xt5867YFQfQa1F+wTUpP2FC
Y/h1kI7Dj/SX7GhLHdG58/xsTW31ck35kEdKYRoYyszkZ16omzCo1wMB8I3omAdahq5Vmrd1ob9d
93fuuD23OzkoUq0C3EfGkmaYwZ5+lNKOFE/XTcyuqA7+m4KZIgrU/y5dY2XfWSTAimaAEaB+adyY
AJHLr9etzMbGmZVJ4DdU0jHpffxu9KdVbJslHPxs1jRy6fA4AYHwG1mfxZhnTENkTRoGGUP5tXTI
Sb4tPfOzXNnbZtMttaNmPcITE3n9SDT7XTk7u3gHkyENz3FjtOqzJA6JvLCPZz89dDDBKBupvNMW
aAUCASST4FBT5UAcd1BmumuHv1fhxmMOcFyQH/GmQynt8usLEeEkhCKL29f3ufDL/rZKFl6Ns44A
mYF3CSoX8jTAQsXiLRe47Mr+91v8FIAQFIv6X+L4zMwkwqwhw98db/Ayhixn4mTBRjef5Wzh6TG7
Xc7MTBbMTmWU5sf7tO83WXFIyLaRvGTpETD+2Gn+OKJZ/rNm+uTtIWzKIAABKypxh/ggV+8p8WyM
He18ZWla9PyFiWcjpLagLKtNWbdSarS6KCPuNj+sxi9bv9tZzNHW6Y560BGPHav1xjbQwtk2v2XP
7I5LfbaDFFZBO6Ya7e7EmtxI93jPHfPG5Ufuc5e/NZvrZ9DspxsHMYJCBfL2VN1Ylxuz06Du5sbK
gQ6GCzXJbVz9TKRioX08m5SP2hf/sTT9fAbaOxbuYXy+3m2KlWXujeJF6V8itk1YjmLDlsd3WeHU
4RK8ZT7vOjM9qa5plSKI3MBJG7M5HfslelDuobkROmzTQQ/ATSQ3Osp7zGEiC5iN2Zg9szy5IzHH
AduCJRxyeMAU3mf8oDXQwztl8aErlyhWcyBmzJHF2SUDT4jG/3jqnAWPHEcYLlLCz5p49RFqvGiS
7Qa/vyXrYoNm41ErnOxGvb8eQrP9EAJNQvR6AP+EeualWS1nZWIMiFnutS84+53gIdy+RUd7M9wu
mJpdzz+mpkEUC8sOgwEeFq+Nb67Lk/GRfOXH/qarnH6lr4zbZCW/h2+Rs1gPGNOKb8fPmelpEPVC
y5vRy9ZTHNvJ1umenNjm7SlwoQm+FDjzMXtmbhI5yv8x92XbdePIlr9SK9+ZTXAEe928DyTPpHmy
ZPmFS7ZlcABnECT49b3pzCqfQ7EPO/O+9FOtLFkKYgoEInbsLcF62vyc1K3nk/2dDJJr6buB+cB9
FrhX/Dr/uoZensKac0OcR1YTq1aBtkq02t422mWm3zW9rzkAAW3Or+Pi9TdlMtF9ClaTuZgL3sdp
nkIyIUg89GhbxO+9rzI+nDeyGIwcGZm50sxpROelcDiaHflkeECV8ryBpemaoD5Q+dKnfrnZjgDv
ZJ5ThsM9olojVByMjF+XgxcwUOIWbrNShVhy1cfmZjuCCRP9eRXMdWnkc4ttu+Zaq7b5Wk/0YpLv
2NBsGxjNkLLEwMQNW/OQln69t/0hHC5Bud1cAlFnf+kutX3vF/fD2vlem9JpTY88WAW9d2TUYdra
2d+AESj9Mcw23sa6barAu7e2fMcO4ybaFGuvmTXLc99JG2F2OWbXo295fMHdJ8UBe9h3a6rzS3v/
eHZn29LrersXAoZsYBLrwi/jnQFlnPNbc/Eq8AhFw9yE7PjY+t3mHRVTDFsXG6aVQL9cMv7SWAdo
vXTppR5DCwpyEKAouEqNJ1B1RvFKum9pQo+/YHLlR0upg13c7acspshvuXoEgsAHigVFV99L1wSl
l+YUIB64k6nwQ+cZU1fP8pEOCA0TdWto3+t8a66VTddMzHam1rTS0CYTqiT3RYoEmBNtweIarCzc
5DTmPvh4KLN9mEmo+kKTGJcpZE35W6dtGmPDyh+mfQ3YcRirIPduB7kSBi7cq9gmYGoEUSRCiHk3
0jj0HHE3rJKm9gn5KkEglOe+RR6HCDjxbnt+lAuu7MTczJXJMuEcgDE8TFlzVxdFaIl0K9Ehi8fd
yoQu3AInpmbObMRrkfbO9NKS+aYR2QVrnc3/bDSzrdFIzTWVgAmZ347kRZFHOj4W/+DJiIE4jgkh
bbQxzztF6h4EUOUUEAz9I0A4dnIo1rhwltJkxzbmvSFEE1EhKtzLivIQ7dGhx3IfDaWvAtz9Bqs3
k3LrmAz7OlH35ydx6cV1Ynt2myrDGDy7h23d+pxWmz674NW+TJ7HetPGn5i9F+ajqg99FVr6vems
OMwFb3VifbYjwSlvWTVERsH+bAWx/r3xYj+LIflQ6s9lJVd2zJq1+aaE+jnPpldX590R892SaUAL
8M/ml4Bxrszr9OUzh4KcJ0I3C539FtIap37YBBO1pBFGZiuEy7V2paO02wt2V6cxyrzRa1kAZSrI
A6pdt9RKJq68858wuaxzXzC7Ccqcah7JMNp0ADKJ0p4A4NaQwCX1GhHQ4sQeDXb2FHFMUILrBQbb
JfZlrLFtZdkXpif9zODgBvr+TwYG8AluWGjBzNNROhtjXhAMzK4P1gDdYYAWd+dNLA/ol4mZb+GJ
rCNtgAkCROjg+hVEncbiKpO7NHs+b2r5BILT/t/Dmdbx6MYmRgwmAYLgS12gcBZdk217Tb+jEnMH
JnT7wtrz+7Vb1Vh0zxMA24EANQCGs1PvkSEjMoFN8dRt0hAKIXsAYDXmJwHKvBtzl4fDJt9Wfnzh
3OAHV9i7l+ZduwZSWWA3wO139CEzB1Bn2JY9x4fYtzx4zi5B85I7gSFCeoXOqUDt37Kwqn3tqfhk
HuKV0H7x+j0yPvMHOrC+SWNjlRXfN32gm5ciCixjkxQPlVOvuLql2PBkqLM9VQ5N5vXlNOfbKgSr
we4zWPPlPg29B/IgNiCWU7to5Rpe3lwUVD0GAP2T/sXp5sLs1r2hc1xfjuO36DEqnQkJPfoQS77m
NlRO0IpnOGzjJCzgxADhdxZ29je00628CxeP1NGXzFY6jsnQjnJ6R6FxrL+2PDCTWmiPbsJ+TT1o
eVcd2ZotbEKrrCIKo7YuiqtrVGXkXXon9s4THlKZ7/hmkGy771p4n6Jh9/xxXhvmbJV1o/eEE8O0
5gK14KD5RGRhAx73VL7HvbW2qRbKt2AL/LW+M+dRpUVC7QrmlPYyxLbf1YfG3ecRiK2sJ8+5A5eG
n9QrY1yMIym0oECrh3LDvNNRGw2nKxsYjcCtrJCup051D0oJUq5RYE+f/+EOO7I0fcmRb7TtGkRT
FiwxFJ4S8FZAVkR3V9zAshHQq0BXi6IdZXZ7JbQVma3nIugFQmGoOqct3cZ6G57fGR/NgAkEjZMA
X6EXyjRnByCqopRFHABeF7JTAGiOdNNAx8uPpb1SGFhIDcIUGgwm9UNktZ3Z/s9JryWu2aCQJpzr
hH33eHdh6N1Oj7NNmv1w7TTQILnsGt2h1NdkQD/eLT8ZT0BZBM5FNHNPJ+RozShJwSNZw3il0m2S
2g+ZHP92HefUxCy0MdIh1csRwN3OybYuoN8652EZVyv7fCEwP7Uz2xlmgVX6CRBO+ZUZf+qB1Byc
+9YIs/rCidOA6581tsav9vF0TUanWpsDchFoIp3OX1F7wLO1AkjKDvi1PNoWabdzS8PX6FqyYM3U
bEt2tqMUs2Aqps5mGBRuhQnH7t0Chb6SY/p4106jQrccdeCwPmioo/vKk8zGkmk8yNNnUWwL2fqR
+6nJv9p0La5YHtgvazO/0bCstRBVoP5Prh3aQJXk4MWJn9krruOjtz8d1WyvI6Ogu1xhVIrlQMX3
flL98PT2YohfpLam6rY2qNmuL+OyNniJQWlik0C+I3O/iqi/bde2/bSrT53u6aBmu94oEjGJ4+Bh
rRIvrFmUAT8s7oXbf2ZGf9OpHvhyZY2X3EkBOTjvJReNg+YXFccpOp3jyiXSTTrJYdyGPI8G3cXh
m9YevDzxy/aRVz/YWmJwIS7DcH9ZnDvL0SaoF3U9QCpvYMC+MDYWKEMfqo3aFg81ImB46J1+ufZk
Wqg0nJqdBQoMNRWbVpPZZ+CX41DbR2Aq6p+t93xX7BWoo7ug+YHr2145iYv3EFzLxFNAUDea+ReA
qZMShfap+/LaIwICv6Fym5XLbqHuiOEdWZm5FmDBE5O0sJI2Oxv80AwZNDcAmj/UQfXPyg1Tuzr1
fHhRTz6d30OLB+XI9uz6K3JXJugcADJQWJeKw4heX0EhbNckzv68qUUHcGRqtoo5ANppxWCq0Pqd
lo87QwGgm9OgdLiPPf7pvLm1tZt+fnS3DlVUdbyAOeK9VuS+hCDpauPA2uzNfKfNPdXEapq9BkJb
1X0u9sy9oOPKQV8cCpRUwAGNHsgPCRIw5ooYFFNwncUl18Km+hav9U4v399T94MxBXcfyCpqJIpz
aiAUscULoajt9xWeG+PrqLXXtmds5Fh9Lgjy8GuyCIu33ZHhmatOAPUryum2S8xt69VBOcKRCLA8
IDB3kGZLHXuFDmpxIx5ZnDltNAoC70an+1WvUDcy3G1KX4dI3pNaC3JLX8EVTPv6wx3xy9yH3pxC
j2M5XbCp0IKqYxD4Gde0qtZszBxV0aAdO0dLWGBh1RDORr6u9DXIyeJuPxrIzE/hkWhb3dR21nVV
mEjdDiKDbkaXIGaAlsX547uAM4FXBEjApRP3MXCRp+e3bmuiDIVpQydEOe6S8i6NXqP2ymJPwrQg
MPxi2IcuvaviQxu/rhif5uvjmv0yPjvYoFIqi6SDcYujX/XSMq6Z82Kne4iccP4Y11fEBr5m5bZZ
vM+n/ggLVQ6EQ7MRj3UFecYERqHJgxcq2aFZP+wNY1PZoNOHdE7lpoGer+IGFgd7ZHc22KGN6eBM
wdKYXI0qwasfZM8RVZuhfHbbPCDquYi7oKTPNvg2/slMHxmfhYVdy013nEJ4AXkzzbouixvX/qZS
NBS4F527q6OQNfvIvT9vd3EvH5mdeR2NjcyLJcxqxqZN6X3dOb4d1VviPp83tOi7jwzNnA16fvoG
xNJ4N7jxQeEFRLVia2XeyhWxMp6f7v3otkuFnQ6VPZkZvMiv++ElNke0+qJW1q2BMJbfzL/G9PPn
R8bizGJVVsNYavwg1WYAywI7RGhwrzUPjAxbvdsOrS9xRs7P5XIgODXZ6BOECAq/pz6hzIFVchki
XgHYB5NRkA0stFJtR80cCmrl3uBow5fNwdLTjYWJ1kb3kYP5nXvPynyv8u6w8kXLZ+fXF818YtXk
oN1uJB4ASOuAhVXeSh4UdXxhQ7bLNXdaC1VksfHYSjC1QAwC93g0FbPADYrOll1QTMVYvzbM3AkH
MP3BuXWUFZS5u6mQoSbpvcjVhaQDeKf0gx3nYHF8BB0HuP6jp9r52tPXqStc7wxsk/hCulnqA3S+
EyV5b3mzYQyUESWBsG9bpD6Uo4K+dh/OT+HibXw0kFlYiP7IDKSAGAiX6F46sPRbbRDf0kM2qJXV
WnawvxZr5mCbCJpS0fRgqo1LYTy20bDTq3sibi28KTTXN9yn82NbPvy/DM48K2t07lg9dkdlRT4O
/b7VwZ0xDJvzZv4vB/KXnbkTLSzoOqEiPiEZqLupacBKiNvrQd8csizIuy6Uo4/ywW7F8LTLTu9J
yAuDA2aCvLoTteLpgaw86D4ZOgLgKrlqI7SAWRcOdjyeL136NUMuZkgDWVwNedignTfqV5zrwoMU
9qc+GdCdLZDLag44g83pZchqpJBbJGW2mX5pgUwrqinE6VXglnfoxW+gzz22KOqZIY9vdVVsz0/E
x018+h2z6wQawuA1qvEdsRirLTICvZ8OsR5aRXMbgVzHLwxXrdj8uLlgE3pbSDCByxuVqdO570cD
rToTiXDn3XBrz+qnbI2uc/rsD8s7gUNt9PlNco6nJuTYEgp+HOSGUApRku2And90FEw8JDZCL7pq
Y6DDz0/l0rBAa43Gf3BOgzR4tqU04D/03sKwBnXjgK8jV1vwC5238TFcxg1yZGN2LgfHYwab2m4B
iaMatk3K/4ejmM1comoeDdPi5HEgkVhWNzX/fH4Q00fOF+d4ELM91yEz4GkaTLgFtBU7n0cbh12J
dgUltWZmFsD0Ex5nOmbBUF+bw/eyf4nye2qu5OGXV8QDxQSE3XC5z6zkyumZ4liRzuh9wbaZWFny
5WH8x8BcqiBKFIUeNgxU6rFpdrn7HEePhlxTifp4xWBnGQ6arNGXAzK32aFkbgIVgWm2IsnM0oew
HBzvWEX2dyftihdma9n30arE0xilqEG1PItWXhELBWt8Anj9deQKLPdDT/mYOgZVI5BSDWjo6110
YF9s5rd2kB82/NkOisC5uRy/m49u2H+mPjLZ6HcFA9z53blQTp0+w6KQa5juhzlzvFmD+Q0KhCgs
8tC4GMLki/PabaHU7udXWekXG+9J+/vdPac2jVN/RTVpxbUHcAWuI0c+GWtaEIu+6WhMs9VthJaC
JQt/PzavmmrveJ+8NDw/b2smpoNyFFvniddrFoUJh95o9oHRzLfWlJcXzwIkFCG5Y04Jn9lhkzQB
OVsKG3ndoCX4Dc/LoQQ9Fd2eH8uSHZC4oE0Jel7ToTgdi551A3b5VMeWUI2nYyYfeUTjPuhoZ3wd
srgsV3bd0j2MVC2kkiATCbLn2ewhnZCZogHQzePg+e5+MAdNSyV2vSt92xpezo9vyWlZxp/E9raD
9oLT8aGIU/fmpBdgDeUupw5ePWtV3cUBGbiCQWiIjTdvC3VB6WrmDm5gYgxh4WxABug30CUwv1ni
8fxofi77/EJx0IgHZl6woXxcrrZKOW/F1HTs7cVn49oMB+gPf+5vMoBvfeMbVMC3443jfyqunVt1
p25fQfSx9/auDyJo0Eqc/56l2T3+nNlhrntofcYVPmdaxCFCA456Pm9hgRIDdJtHI56d56TMTSMS
MGFu7ZvoutzpdyJ09+5NftG9aqG8qK4dn+9A6bfPr6DwG+3Pf8DSATm2P9uuwmhr1HBgf+LJ4/yK
JjdRqYUlHlp/3xDYN7FZcSzAwjnbqUVq9Xo5dTAbLA4AfMh1vwW8I7cO5+0sei8bBixvAgm4sxM/
uHWu2tFFFjn+QiUoDSPuK+f+vJGlM4Fi+X+MzDaGE7taLSYjFpxKcjf2j1w+4yXid8AEnze1tAeP
Tc02SMkiwkcLpmh05Xh8U3T5yspMMz8/dMcWZlsggjJOpUlY6K3PebIfklvEiqT61ILAI/1c9itw
gKWIHg55anNDmGXMZR7F0DZlaoMzhJdPhZn5mmH6Tfw9rr5Z7pekWNkOi9N3ZG0+uMjjPXJCqM+r
PRqhtWolk784edDmhXNEcQSttacOOANZQc8k3L0tXwS7MvWbrEK+xXt1gdBVQd1/O78dFrf3UWg1
/fzoci6krnI6hVaptDY1Et9wmRvQKK7cm2tmJrdxZKZxcy/vK5jh9gHcnBAbRaS49s5aWpvjy3l2
isbaZBrLgbEr+hdZXejep/NzteTbjv/+7OiMGalyOfXokHZfyR89RMI9tZP5WuljyRugvQnXFvIA
Ezfd6WQpQlIdtN1gwRlC0se+beylfqB9iwfRirteWpdjU7PtrMUFiPdqrEtlIr05ZqEZv9Q0Cc9P
3JqV6edHq69JR4CsGFaofpETiL5nLw76Y/6JEbCtgdkKZN1zsemxMzxHeNNQjO9RHbgWGGXjtR6f
xS2A7rl/G5m9UBsGZBW4Z9D0Irg/mknoGACWZMSPu6fzw1m05E7CGFOJ1PFmjsCokO1OCSJNFzhJ
K7pNh32kb9D+fN7MQpV04h5D+w7ed46LQPN0bYZMJUaCekUgXSuobfc5tVzfMscG+MXWH5FlUrm9
Q+ly67Ta5/PGlw7sse3Z7qNKmGUfoQpsFGPQ2c3d6JGVV/iSPwV/FXqyLOTY3Xm0yeIxLrBfJowO
g8vpChlaLTNCMCkDBlfa7kE0URYatHkprL5bKZQubXy8FrFhTMTUeJucTq50jcgdE9wWborIgZVB
X9GriIqVB/LSXpnY3Cw0Y4EtfE6e0HENpKUDQmon2hgcvaqyDAV09rx6e37BFsfzyxDVT8dTq7KP
qyl2N/WW9D5pIvGI3qleR5Ijx4k4b215bx6Zm8VeSNGXk6ASxgXSnizRfZ6C+mvAJQ8uVD9NICDt
xaE73HbVuBYnLYUVSEROwhMEqUJ3tnRmQSIyAB0aRMjDWt5DVYHwtauv4swILfJdgA3w/GiXvP7x
Q29m0PW6wRLF5PXtHkwyImYBs5Nib9TGXSpRPa1XTt8CSmd6K4Dp350YbXHlnq5myoE/bHuJ7h8T
UEac9EwVoNq0LhIH5HI5wrVOpL6R6JuavwMTEuplt4Z3XFxjMM3jG5AlQ15l5ud4RMba+kmGkHUX
ETqscof6adNtO0P5A9iGpbpL4zwk8ffz8720l48Nz1w5ivE1UjzI5gysAO32vtBqXwwr4eLSyQQX
ok2ggIkWmQ/sABUYAh0HIYPm7sZop6c76ny1x7WVnPbGPOQGqgCavBC6cdBLeLqSWddbVjfxPBB2
56BbpVR6kGR8L0l7AOp+n9jq0aleMwK5EQYVyZpcGMVaQ8XiWAFqR08H1YFfnVzx8S2vGcZEqTsh
qSFX7WzSkvl5swFn4fmFWzqZ4MT+t5153nMo9BbyLAVC1iJ9MJN0U5PqyxjpoTQYuFS/q2QNrrd0
iQBmD40q9GoClTsbmTXmXJKhAuQ9MdMQl2O+b0q8A9MhujPN8nroIQ9glFoUgEix/NsoU2DG0eyE
7KeOZ9XcEakhb9NGlXjR21/T/k7m72MfDO0WpNN/f16pCQZXNPROQMvZKBMyaCwz8HR36EvVHtL0
tU2+ZdVrp3+LHs6bWijvYVCWZUDRFDyk+N/TvZL2Rafg5jCjSCl3cqtQ0+q3JL4lNlR+thTN/ZXx
Yqw9TRdTuMd2ZxHHkGWmpst2anjcfh+Ce23fNlv65UF7ps0maTfN84qXWfLq1HbRfDOJcKKgdzpQ
Z+SoxhgdQl8+BtS+skAKRt709FM8rOyTpeN3bGnmz7jdlzSZLCHO8z3Dr/S3PgusaCWgWkAxYemO
RjTbJmxwzYFOdgoBpCzZS5/7xYV5L5CRD+u7Ogrsp/O7ZWVkP6+QI8cS9elfc5ggIyKi26Z8KSER
4OVru3JxsfDkIrZNDTAZz+KNsXVLaZXDxITgBFDwe9qWgWX69JZ8YY9jkO7quwqPS398PT/ApasI
2cn/2DVON4ngkGgoaY9d2X5lkFpg18zbnjdhTH9jfkUc25idOKlzs8w02JBbiDMZz/VFFA4HemjD
6LF8In0IYqUAaiUhe+PBJUDzwT951h5/wezs8dTVTI1jdkfDuMtGfQsdl8ABoGOkd7JuDj8H/L++
Df+bvZd3fw6t/e//wn9/KyvVJAyQo9P//O/b6r341x1/+/be/tf0i//5h7N/t3svb97yj//o5Hfw
x/8yHr6Jt5P/2BQiEeq+e2/Uw3vbcfHz7+Mzp3/5//rDf73//CtPqnr/47dvZVeI6a+xpCx+++tH
h+9//AYk3dHCT3//rx9OA/jjt6vk63uTvH34jfe3Vvzxm+b+DspC0LW7KEKD1NQy4ST6958/IuT3
iagS7Fson5Cp2vbbv4oSQK4/fqO/o1gO/kYEMHglopsQv9Ui1MOPrN/xFkYygkyxDdBLuBr/PfaT
Jfq1ZP9CQvGuTArR/vGb+ZNT+9cuhbaBjuAFpHmg5Udy94N6ISgVrQ4SdkHTmm65dTUHb6eMUwhU
RXUyCB/QjA5d8X0hXV9zI1z40GXI7jzbA+4VlTLhbKnZN9vcgRwehPBGHeo3BcOLoR+jVg8hkxMP
oTtm+lXB4qkdsHS7ByjjOOhlK9qYbb2OjRCsMpNmB32ZJN62FcJhH2IjpRdKKhvHjxjV3ococr0J
/JpflnFTNhCeGfsLve8GePjaFRn+D4JyoNvKCnp5huZd9qgUv3BTaC+5qGNIVlQsfUI+OX8HA5B7
AIwONe9c0zdIlUGb2uSD2niFRSH6IMYkVOghe2z0qnjqk6rVfMSC/avIuHEhsyqBAEvaVVBYjFz5
hSVWx1DDUQCsRKjf6ptIFUAeVG3p/YhaU34aXM22L8u6t7Zd36jRL0cncaBOaLSN39iKJb5AnPU4
4TcZNLuGyAi13GweVKabb0XrVYfWgxgQUGGqfMsGQxuDPOPaVdGrqvNj0Ha/DLxLih2cNi0DlUCs
1DddhuxCl5ryktUNrUPRGd1rarD+Mqubwgk0EtMxFNKtkASvQBFb5mPfBaPbpbu0cnsaVC0JzdTu
H6JR0EsGrYrXmphVjQQmJRwVvyQxAPUUtPbrBOSIvlnZxrWdMXJTe8jeoCXfA5DNUry5dcwxtsM+
NcWlmZHss2sUDQ9tDuaFC4nBPQoLzPZ+LUy073eqAjEDiTmhvgGO8yGUfTvccvwJx6d2a707g/dW
KDMlPlR2RBGABBf4fOh3Obd9hSaWMCJN+zRQb/yOtOtwHwF30u3y0vbyy4RVAkzTfY5mXMrqwKya
BJixPOHmA15FxXvRqvJ7rIFf5iBRm9xVkcSrSDgqvdWgO9JtGmU0cdCm1mDsecbNfVTwFH3FbeRc
myP4TQ4QVACvSceZY/qqt9WLl0i78ik0KosAfTfFi6LMKAOjRgPH1ogN9qkVcdNsGSQan3Ix0HJb
2UNjBtWgqVcygpsr0FlWaX6mN9WNaZRJjxUrsd56QcpbO4+qzGdFnbcbOx7pF6W3kFTEPs96gJBt
R14rIk3ACxO3MfwuIwpZyLoD0MkBs3q8dcceGid9jwiRpvjDGxckwiAVqJx0CMCRQbMggWKV56t0
jCxf79yEh3XWgmZOz93oaQA3wQ+ip9C8QmCtal9nnfZZCC/Xgn4ooYdVtwJJb9HZRrlVWu99Rgs0
FGViVQA+q5OeYB/WoKRsFLluoND0GhlCDn7hedAJ0bNG67ZRVA0/GlajZzQf+SiQrwVLalvrSeej
2AIeQYshAVUVBbQfSq0kTihGMjI0B2vaWxqbFuCVhkALeqZ7kOSyuXNNazrEYRSBx2tfZZPykoq5
a/u11e3HuB+BPrOcstpCIaN88hQSUBtltVV7Ad699IfTNkgYonRsoR4egUzG8wauP3golb3RCJma
2rdHuy39mOqjC/ps4nK/klnSPkiRdckW0UjV3YnYsG5qBT99jyp00gReA8gJEpKDAh2j1YKLZ7RQ
Zc/cpkb1LeZpEdS0bT4D1NoANdcrnJ2y6G9VV+s3SQNM/4ZqsV34o0ehBd1V4hWakS3Oa4flx6qV
fZg5g43D5vT6NyqVBgDqoLz6ITGMrAnTWB+fOZf65zzlcK4y6rzysSYZCPhw0LIqvQXQ3VS3uSa4
2qJUw5OQGW7ehSJ1ybht+Yj2nEFwkK1FmpvagVmyqt0UjBbJvamVrEROv03iEMFgygPeSgigj3aE
XhsUmqrrqi0cYBFxyL60JeYq1ERqlxcuGi+eQSFf1MDt2ZXcmoAxYWbKmnZxYEpBmK/GhuSBYWu5
FuatGymftIOrH1zWd9YWLdXQOHGVyA6Vl5WvIEPR7yOuEv2ySIaCQHEIemwoP1LjSaXSyfcp/NY1
GrAhuVuMtG92XimzHUM6AwmUaiqF6XnWsG1TZsMDIJoAMBc6pLomd95H9HISHBpuXSEi/aC7Q+LJ
oGuL6tYeR7zFwLIBxCrUhNs7DQvJA0fCpakqhW5XnLRdt9NIKfd/P2i7Tr41ZVv+EGdDtim0exTN
+7u4fqvm//L/w7gN2a1zcdtTB4Xe07jt52/8GbchNoPSt2d6oBGHTshPZrE/wzb3d2gz4HEJJCPy
eD+TA38FbSZ+ZBED/KJoNJuQ5Xjs/BW0mfrvQMhAPBy/ipoz0uN/J2ib3nu/QjZA5cDU+rNMgZ5l
8PbO2bbTwRoHFBELH4X6/AtP+/hitNA6GkedfOw19GarZhzu3ELvLwkovXZH8/RXDHkcM56+nSbz
08PaRvYL2UMbwN3Tt1PnVKqwYws3ehnrd2Uxdl+hhTw8eo1ZhX/TlIW2VPS1/4THgHtm9jzMtcga
2h5ye2aRQkVHpA50P7oorAn3Vkb1YVItcOACtQIubNA7fMgbmk0xNA2I+XzdbhGJES3BHetJ8LnF
o11uR5h8ciTNyVax2Htv+1aZfz6gTt5PxxM7QyJjZtGADvlsk1ho1LMABjqd2TbpWK83We6PkUzL
fe/1McrSBe/skI4JGATMTtMf4bL4q83QAORLM6ueva6rERkV6IRkZtE9ozGPab6DSxTUgn1T/b2i
7/SVwArj4eJOSXoHvNunXwkQJCejgzCjQBHrutJSCaHEOl9JrvyEfZ/scuAOJ1DylAKcFEpm26zu
UlRTSJz5uIunWBsgYugVyrHElDSG/uoOLLnNO61FyqXI+3EnZGS/N1I4P/o8auL72tDju8TtIDZW
17LUNioaO46nCPEeWebyPmAR1Ri6LkS8y0DJeJN7rgCUgZmu3AlP2moLiRKwINdpZX07v7NPMyyu
ARouVABQ1AT/hTml5U4nkRpWrnDSwDvWZdnWyXS6rXHm/F7l/QYxYL9SsJq1vfw0CI2VSWcWBpEw
nhlkUDLtaTlO8bS+g7AoNDVNJ8R1HhpR9oVGzWNJ7V2KgMkrrddedy50GoUFFbvCKa6ZzIK61da4
K07TP399FJD3Ft6/OqHubI1dW9NtTQL+HYMX6LGCO9vkkXof24xeDpY0AvB38OD8zE9Jj+N9BVV6
MHXA5HTMceRnh2yUeFoxy0t9L6PlITb0bAu9X7mStFuyAswiDKHZ3fjA+ARiLtqmRoS9wyvkeRAi
Af/eOiseY8kKrgIQqSBJYOIdf7qL1GA5kSwmK5KzA7GFE5aey1dqqgtWcNEBvw/pL2PSED61UntF
rg2IaVAQrN9yy+y/kLqxvq8sy4cDb7iojbkUCAygcJB5nz7jKOk4EKctibS/NV4Hj6/HvZ3tnWT0
qneHcBvHVGcvLUNYvWeWpRkhz0bX3jBIB2thjacrqBJQ3TZu7CSxUr/TM7e8MXP0s+1bJ1UsGEZR
1gdhCUbB0daIJDCGNqHQznS5fZ/LoeaXhsOpeQVgP37X6mpVXcSRXeH+UToZA9lGabdvTcS9YQH6
cuQa4sK6HWsmGQr3lZ6HURene5Y1nrer0f1Z+hILUvuo6EvwErF0+CpsAkXYBqqmiMrzJmU4WFXP
biGXa+4H1Qz8RbNN5QainFRUeZx340Nn1qP+KSpjZuxk14hx03uk+eYNGtjfmga8oIEunDTf4zlm
ZiGeDrEMC4UmCL92jRzP/tKo0PUtW5Vv6woMIDswSjQvOnBjedjpERNbPB3t26JuMn2jGor27Wis
JIhpC2jWhIK3kbrGI7yO0U46lNBhTYBpC62IxE/UGTvdF3bska2mPJQTiaWiHl23Bq13huggSRaV
jdX5ullruMNJa5NNj5caC1pJzL1OWh2P3pGX5gEESJifrLXHA81cDb/TMv3LVJbONhWyLFBvyWwN
XZaDwHOcVdMM2jznYqMcm92LYcCNl+DivlFG0gw+w5QiJ1AJipduqSBhO6ajfB1Ulb03vSnbjcvS
zNuU+PpPjWywCbhlPRChiHaLP4YnfhYRCJ01mcyHnVENldokWTS+gLVD6ddAPcdiQ1Ak87aeGoqt
svIiOhgtnPAFUPSi92ljZvxOk23dbElmZEkITbgMxU+CtzFpvFJtIP2Z137Fm/yVmjL/GiWx5D4C
0yS5VvWAR1JKhG0H8NzG4Eu3UR0EhPXiXasI5ELFkHBkNJpSBk1CUyNs9bz+Ls0ajFGekch9QjKu
QlY7ULXtW94eQLJZpFgJuxgCbC5FNpGFXFAgqYvOK1lzXiO8yBuBYBKVbCQMBvOrXZZU28R4zgNN
m2txB9HjgfDLimTy/7B3Zs1VG9/a/0TK0TzcSnvwgG3ANgZuVAaCxpa6Nbb06c9PJDl/vOFlv+Ty
1KnKRQqcyJJa3Ws96xnI2CxJip2NsfqkFo4xVPiZNcTSd2E0w+ocKhRlRstG2PQc2kUbZM8L8IJ7
4ava7faCRMNPoa40+Wdm2+q4E9pwdxlWUbdC6Sa4lA7ZU1dlqpbpNb4JHp+OOTd2Yld2atMGdt9E
irXl7IIpCtLDtOR+sc8aac+J51V2E9urNIZbfKlcfWwWcldfj1Nvf/ANJeXrtF+y9NEaeq+4UmNb
XK2mmvD4klOhEtGTKZr04G5gdnPuyzgjmuMDaRYQCKoJz8ddqgNrwn+gbz4uUTG/cXJCy7MYRko4
7MNZeQMdd+qVB7cffH8vJ2n5icJUYj3mcA47BsjYoR/tvPLaXZFZvSICdgqci7AZATkoTvN7Qy2p
TIIA6gy4RbClQLOVRkkYEngat2OGZ6heo2DcO00XXivZT8weaoH92zpOzW3d13kLlNHmdaxn4a6v
7ZCWk+Rs5X6BJ55apFEvgLDmamdPOlSTlVBZqi+FMwQ3douZyd6RJsczKenl3mqi3kiaMpTXvqX8
B36l9IZc2RBxRtsQzg2o1EMBr5W6KOpu4msuO3wWyQL37wsHp2Yj7KJ55xNHe1OR2D3HKg3EHPuN
rLJdUZcTgFchoys7r9vuBtoWRRIITudc2qZM791g5Y4n4eC6lY3WreGuAdTksF3mxA1rAGjbjcb1
WNXRKneOJ2f1ekqH1b/0fOlmSePNkZ/4/oJjtPB79dx54XJtCksUG6E6sJJpyut3lhZRu5dsYse1
aCw3rpvcUYeC3KORNAkhkswhwXqguLwj15vIa2l4/Zzk5JIDTtqe2OWja12FRS8cWMCGcd3gFLjy
ICL5phbKrg6y6XBBzMQ818Cvdj3Hdmllxa4My8GPOwDfr3wR/fsFVsdzK1ujA2JX0DoDkft8uHoY
TKo7CQkgCFM1xbPOlirJK4NWUfpZZCZmhHIVQ+zA+xi5lWUnuEqE/aENJmgnXp+DN8DnNF4vk9FW
iTkbhpmsXPOziwlKeiCKHYjUWPNwTPpCdOZ+LuVs7wfHyd6XnFkN6ew2iYWe0Sov7lrfuMtSEUVk
RC/tfeoXds4+VuQsHJDqhwqA8zHCZeWrgByGjl5Rs7+i09Jh7ECTa46Q97OvfTjl7qVXOeLdQmEX
4dHbe+Mu11vL4xepEyAaz8IwTtOuuxlHDB62SGUSBCtQbV/6M4VkOtmPNbIboCRThB/WQck3HhSc
x7bCmj+pAF8JJzNtcG2vBbXZeSluXXsXP9TwTYCqQV9Y8IWq4zIvnXHcHsit0wTtfJWTszbt8rAb
K3YZ+MJichvehG+qikPVkIJ3oIgzl6W3OrHAAjf1B3ByMYkp5JoRm4ltjaZx4dAMcHqNLF8nBi2r
gDLt7bOKiu2tTuC6t+5qNbAgo0o3ALhF52In0S2GddDSDLLXTuY2+t6w3LLuEviHQ3DV8mdjES9W
toBTNcHCV2bXPlq5nQ70GF6qvvU2RzfbwXjqdumdr2PuWniSKkA6sSdm0PfF7lu99/fA7sUo6n+G
gKfTwv+dwBME4u9K358NDLfg7L9mj38NGPn5v2An2/sDDIB8Ggt/dyICt7CFv2Cn6A/+kFEd7Rse
kJG9tcP/4E7OH2iXEU/j88a4cKur/4adrIgJ42aAwqTwr7/9HdjptGVFS7vJP4BhYDz5/NvL+hy8
Q/R5twLLTpQq0dDrcR82RvE6sLLuPuj8czkJp0DTN0K2R7YFt+B47ilbzusbr/L59GOKfipmyzV2
vW18mpouPTer905uDsgFuYnn0NxwcxA6t071u+bD5Kwow2Eo0Fkudmbta+mnuXkvI2DlRVAhTU2D
/cY2yN1nkTbLNd+FgnFEbR1E569TjXlTPlSFhQdemV0s/uCEEEPm/ovTuxo7BWPNLpg6moSa+I68
DQxKltSY2eD5+qr7cQg941DDtRx2xujXzquImk5d5nXEeZBbcqRENYTVftYWWNXBI7MwO/rB6vNG
bFO36gLA08uwL7T6eieqKh12tRtia9aLULi3aTCK/nXrswnvB0Mu1Q1OWvrzKIv+uitWGTyLUrfu
DdqE4DU8yPRGLkHxudb1VHBMWhzKnt3LRe8Yw66un1Rl1g8ek4Wqbu/giaJ9WnXlRHERVH2I/xIy
9mXnp5SPAt+ApQ1feSJglmX0Tj1DLzR8HPxW7SseDMv7c5ZNVv2hMXKa5W42RKmu9TISpa5pHJmS
RekirOswV1TgsafbsDcxRACLgn9r+7237MwydVdnv1phQ4FXt6IqZTwUYVWUOzXKdn6v8nJWNwBk
TfMQzlQJPoWK500RibPmZL4LZl31C1QoR4M8BBwuUUTt5s3rcAA+3A5dXxtNR8R2ajg5dlNMdCNn
j7NWR+hiSVEsg7thUL7o3xTgYkG9k6CodDrmnIrQRC/lLhDb2twL1tfBoCyayWIonQBb/TEYzbdp
zzb/lJVRufb7RVJC7uSKvdpz3XCsRnx54bK84QYYx+1k2Y8ePFLh9h0nl8zBR6mKc9BtzhTM0N8G
ztiL14IYvrt08Iz+0Ft0RztA5O5JZQuLSH3rCmUHn27He/SbnVOMkQfdd+si/W8d5fqtu5wq5lGJ
tgLI6XMgus9rKft1P8ixnI6rSX3+buxE2xGCAUSHdmuZhjG7MzQBfclkpxQiBs+63dlNSTquCsIR
++NvHbLf4JcUu5zj0TGNvOLCmXuGbua33roRoXMXVFPP2/yr+/aL0fkyW94sr+ZeeO2t9a1zr791
8cUygdvBx2KaBe9szfU9k5u+v0iV2n601g4sW74K+9Y3KrPMYrwkfQ8nQo+he+VXlXlRLnJq4yIL
fPmn2dZudeGREJ5d9z7To6S3re4TIxmvxuSy0JfFIF3zCs+7KZVxTTxntl51Ct7KuO+7qkdtGaYR
Bfgh1YPhi0Prac/f7IrEdKQbCbLdkObSOvY9vhIMR2WjYydf5IW99L6L/E1WYAuQShkl2Tk5taM0
tjgxDHupMaZxc+koveYChoJvHgjj0iKWxRyZe8cYquh1FWGzcSFHMT9UFvDGTcqHHB49ZY/WfUZZ
Y/Z7Bgdu+a5tU+1fOIOWmjGa23iq/KAbw6jxHYusacDfcwOcTL0axcXSl56xG10bEa7pF6afOGWO
QqspSzO/NOywVsduTvMvDXD3SjXsCTv2a4aHzJLz7HbJunoTiJrrfWHVU36gKDdoAcJGXVerDjUV
7uxNexQ/3rSzORDErrKKUd+zKudgt+QMIh5nw9YY+1pDnWE85eqIzfqDHYRSVMdORm65fiC43LXe
prm1hjsStvXSfsybiTSGD5bRZBHrEk5C7vTZTsiiYTTqWqbd+vsWqtQ4f8lI7+hxRJncNG37T5Py
4KVmiUOd7M5ftJ33Qj3+X300LN/qHf+XhKqb57Erhufm5WyOyeg/RZLh/gFp1kFcBLEqtIJwU4j+
w6kK/gBY31Qn0WZbgK3J/5RJNlQsdAUOceMb6ssM/T91kvsHhiD8MeM0m7+HyvcbnKqtDvoPwIxu
AUnPJrNmcuX4lm1vpcZ3pYSNJqqdxuJjQcuPbIIWfdTaPINiv6yN/r4IJFfmRHg0eFvJ+f1FXCGC
zNTZxzms8otmGaK4LwzjypQcaN9Vp3/X6d9PpX56O5HPzYBlb97gL6+UeWuERWX0AYP3Cs+WOZre
DkvTVn/1A//P4dePl2GwhGSc0tLGsuXUOZ+8qKmgEHo/m8oy9w0JFw/aq033zHN7OebbnhuXiTaF
C5RTqNCnL6cIizBUzvs1F2VceqnzlIUEjaWjbe0iyD70wotKJlHXl85Sn5tnbm/l5dLgzAX3Y0vf
FuKpO1/FKhw713zvkAu3cyxBvWmYi7NzPQMgpxL2Ti5+ebsYhTrjwHLC//7rxtFE0Tts5p98NC9f
Y1u0ht1Z63tlZ0P5qIU7pwm8bKs/wDEEajQ7K8tIqquqZxKYXBtZShrUHFT2EOwhp8znfDZ+XMHb
/NjmhbCKyes++YX8pZD1Ku33Y5njA6yyB4XdWFJVwjqzgH+8ECbwDHbR9G19i3vyygEx8iXInfcc
hAqCoqf2U8U4INJZdmYcw7Ti9AWjq/lmNBkGAT3ZqVKi8Q2DBZzfrouTYSns0hLAKdJ8OGErxX3R
zSgXu7yKXAJCp/QqiLJl4OgUYRH3iw88UPoTIEk/zLAmmzYtP6VBKot47HznWcxD2cSAqh1oXqOa
dOdTcbd7cF4cYrAEtSHKgf96uJJmtX/tqIbIxjCdIhl3q8gHDFF76zN0U1fvQdagcblp6dgQ5Mlr
xzkxm0TcKCcwjobvOP116ljrTeitI6mp66IPwqvC4jBTSj/TUjjuTW9EafMmjIz8yUEGEyS1o00s
9MosUrFbltTVleVMd1L5ozq43cyRvoJdsO7B+e99csCgldnuIPdySVPcROa1ihKzFu0Xy4MttK/N
sp4uU9fuHpZpNqPYl51Rx3UljOBCFll/iUlvDkwFJ08nqvMkJoxrW1xkmDMxTx3TRe8nTy/TAwFq
q3O9NjD4YlEV08fcaPIvndl4QEddYcNw97AVSp+tjpSwT6Pvp2/XyQMwnkY/HROtuxCgzaIB4MEe
TaPM1ZUabIdG0Q0BJU1wTMsx3rQjo74ytlINbXPFdb1Ta/UaUmHVzSWB3nUd1fhd4BphMZWWspsg
U8i56Y1bYyU0qPsgZVuUzhsbm59QXJizJ/q3JZ8o6F0NDyv17+c2agd9jDrVLckAcDQU18LqKmUe
wH4meyWc3MuZ9ExkometO2GCFUDgfBB1pmB2J8Zqpha1YsBoIIMG6uW62xlW1daOi8g2C9RTOk3O
6MYMejCKimvVZi5cSAmRAr6Y7XnDA4TZtaJUNUX3de1Q68Ulk28VbWhkJ9NXE4j9uLz27KL0zaRy
pNOVR6Zx3ixiT5g0MY9gCmWrgNsiVKNxqyQsEheOGBlNAo6muoxUr6tkHJQpbvMIyt71NKW+eexh
DH+dEUiused04U2U4xV02VoifHK6KZOwAP36z7Ju7eyr1N3o3vYL3NG4Uyktmo3m/24I6yI96tE2
8ndLmNsqoXM07WPQabG+TltvesM54WV3WhJNEFuqoRhuIbYdp47hLy5ToHE8DBtq41Nu06Qf85XB
/6sB9MC/oADvgGE9ei1wt8wqr60mV+/9yjZVLNa+KfZ0r5aRDFbU2Edj1oH8lOWVHg5+5uh1p2H3
86OuNrWOMfQfs/dzWk7dYYia1Hhc5mFyHqx1StO7Yhit+hAuGNpgW4Cn28PiCzP/EsE99D/3hXKm
MK4FUncszkdht0+YMkZGGWs+9+imNJVfQbQeymi4maJB1E4ymXBfQwib3VQ+VmvR0VrSEgbzw0Ia
LiYybZutI3sNmNQrA1Yc7zLP4FZapf96CSET7+GRj2HczFP9pvf8CgFrYbLrTJ6tIONhtWTuiUwB
/1xGab+aa7kiQ7K6+o3l5/r12BFsGuuuzyIGkLLQHJQpXMXSK6yvo+KBHvqizMOk6Se3hsEb+GAA
loWMWiAQuxHsLOiQrbEqjsAcnLaF0DQFKHfTNxls73e9Vgj3dOPxuRRGmyJ4FT7HUJ8VYRA37jQ9
pFngPbbGqsjvy4RLWly7sfWmEvb2wTZSuMh2A+06Sb0uv8naoPjQk6JrsM2X+rXl5p6TRK1RFUnV
g/ckRZNNZhzSytzNjsvWbiGfe9fMdvYxHEYIh15lpB9Mu2w/j7U5UQWRYsSg2S7/zN11thJoif1H
3zDNG6ngceysoYB9O46Dme9nM1w+tLy+bqe8MpCYTPUGEwKrjT56UVMwt3a75nrFRNbHtWnunyAy
5R+W0BOfcnuWAMNdoz4NojU0GuC5vZS6aYtj7pNE0GhrFZeVQZz2IdSCbPDSWYtPHqGXbya11I+W
MTrPQCDaZ4y4NFUyDaq4Z/LYf8y15T4Ccc+f2aHKct+OzE52HHNWkZRQkatETpgfzYuJrzUThuCr
zjQm6JBHGRppNTvpTpodzHSiGIhFXQaQktUG6+YiHc7p0lceEkxvhdkSzqllHLhpHIcE+NRwrPk4
6IiDgcCNshErn99oL+6uKR1lxU5Wzbfm2s/XK8UppkSea38di2p4BeUFZxjeACMqDtYmbqrRrm/4
dNLbtlxttQOtTVeihFddstGqQOzCsMsZznJKRnFbhvqz08gAktLEXIjZXJXhTByA3aOkdhiawoGG
BeSTDZl0C+gEg/aAkDzI+J+62UN1kFsT7wXtingmW0NZOzA8wzg4sPCm2FZB0+/XjRO+y1Y5p0d+
ugMwDPup2leiHdFPe5OfCEzSy4My0uo9n0xjYTDQoPmzU9CTmHAhlGuBLb23xKTr9fB/vezfvaxL
g/Ff/zSLP2D9N89fnrPn/vNz9xLw5z/6C/D3zD8wOIKShNLHAn/eFON/tbIuqP5G7Qm+UUpBpClr
/wb8Ddip/CzQPnZedH/O1v39DfkbjBDgnpL7Qo2Pzz8F9r/vZcH7mTjY26/g46AO7fOkzQwligkr
z/mS81pfriE4jwu6dKb320r9/7RFFHoWQ1g6si2sJtru+WVvQk9oklYGl33y1DXhEY/TOD2Nnt63
UU3l6gLIfvcWzva02wWdTVQMLYt+bKvpXl5QO2IhHUor3Ax88w6cLT1GwXzOvvBlS8tV0B4zT/BN
7N1MyzztnMuKWe5SLt2Gx/Y7lBj20e0d9wyz72XL8e0qQYRZHfKyjSh7aidSGhV8zK6BhCC0m6xd
Fw8C70u3eIWXwoMuy8+jrrszPdX2gF68MejMLtYXrA0suiAwvnyAWENmwzfmg0vntrNGfzgEcjH2
nmEvr5hxnGucX/Zw200ikyZSguHTFme0fQzfwx3Bsphp6CuqVid4H6RtsONySEXJJT+zFn98aSAq
tIshbDeIzsHJnaVL19pliWYSjrO+Wla3SmxCQP7FVfBRg3GOLAvA6OS7mqqZ8iFE0purXFVX5UL+
JYuRSvfMhX74tBB823zDps/L8tDSv3xwJUai5HdG2EBtZKtxrqpjNLUeXmREZUijtb9i1icufv15
/eRtMbYDoPumVAR1eHlRM0ihGY2bDocDeu9zSB86KHuHRslznvWnr4uxJh8YLgyw8hkUnq5+kxDh
cVbwk8o5K4/Qk5zLlDnL7y13Fh87FGvdZAc0TTx7Xt6QUrWZRfZaJUsgq4sqw8PCrl+JJ5Fa5zIr
Tr6s7VKYqjH7DUAP4XSe7IXeajYS1hlSp3G5dvLI431FASnBdnupqrw+86p+djnwNpCRzcsTz4OT
O+tnN1QURwn5cl6/N8OmKeIphwo51Vuk1ujWkDF/vTxO3hm3iI/nJmG1oTlDIz9Zk07jQxCqCgoO
IqsvpRvdV8rrf/vGMP9h0UPrd5Dfnr6y3MpUj+CKi+i5v4Tz4V4yjin3eaqsvZ6dcwlMP7upbWPy
A/Yok6P55YOk/2e7F0aZ8LmTdhnIel9HmfEv7ircLgIpBCj2NK6rcepikVZYJsA+dZw2BqyNzl6S
dhDY2AyVtf/tV8UJxlLkfW2S5JO7ClyINHzMVbKmokzYNKt9bUn9e8cxC4JXRHnBP1sdcIpNRktb
Q7b3oZij/EWL2ne7auzbw6/v5WRX2q4SIHLedDiorcFAX76hAWVzEa7oqqjPYeXxr3t61pKJonMu
B/Znl/ICNl6KtG985pNL2VaGkDKo4RzXfgLzS9/3VjRDxVzK59+/K54cvGm+JtKZTz7gcZ1Guuao
hl6ePcgx1ddTYY+xXObxt9cCjlcW7A9OE9beaZWWmjSaY5YLTsYMHffkj0aiYXH+ixtiV9/8IKC1
c1svn13utME89LXAqIDYqNUwV+vWHlWa3ZpNJM+oTH78aqlwt2Oeg95lYnSyFc1lo8IuqASII2QC
vq7pxmyz8Awu/JOrANT4KHvYaOF9Uf5/X70gMEf7yyfKkFZ2+7JfPyCGDs4s759ehA+J+pmV7p6K
h4rJKvPU4iLG2NR7hpjuXTao+Yyu4ScrG3vE/1zl5O3YMquKRnQiKdI5vwDjcWKodOO+tufg/ndX
tosxAcFNkG9Yce6JuMGbDb0oFE6JB1GyijkKIbbbXvlUh6Nx5g39eFtwrdjgNgNIFHzOyRti6lHZ
s2tWGMaU7nUFv/bVADXneVN3/PZm5yI+4Wxi4kjRYp48wTm1jXZpuVTLvrr3oO4R2271Z66yLdzv
CnQ2O/RjzqZdtHGOQVL2csk1ZTDXIarvJM9kNt3YY9u+r7MqHK6nMHMkfEej/l2rbpbF5p+5lRPI
tdgpXl5zpq2y55a5h7Qc6Iso1HcGmvNd3UPecR1IEL9eID/kTm8XZCeCxRgxB0bR8/KCLW/HIqWz
TrIxSrH8c2QEJSqS5KYP0RK+M2ZGDUcIT2O3MVH6Zb+U0vwAi6l/P1ghqAh6jsxGKA4MEvtRPt65
I0p1uJuVro+Ac71xGF3Dv15dJ/v469/+xyWHdpIyeWt6GXeaJ798V/ZZZjFjJKRRoDCpV9gttANr
+smoU/Quv381JqvRNp6i8jqde/ZdDQQuqfPmEhDsICrPfuxcNXRJRzBmfuZqP66+b7q9cJMIMo0/
LRvstCiLUXD+uU4F39jN/XLfTPU2Z3C8No1zR5/bybfT++WC55JcjAknQ3x2wZdrwcz8NTcqv076
yDwUo//nspoiqcx8Vyi0iq473//6if7sHvl6ofxRsJh0cS8vOJpu3xuK45BQaSOGeP8EYe8G+TuJ
UrVXnFnrP1ktPEwwoiBkfM1u+PJqTj0B03cuPHO6FKZnQy8fjEVVl6VbOGdmxT+71nYcwhEDJ6G7
f3mtUHrdvMy4E6Jh0/vcb41rMWXlVS3gev36If7krTH83XpgIoop1k/23SZvMj+E8JaskZQ7parg
0YbWt2/JQd/TPJb7msjkM2fYj2+O6TvGN+weHlSsU6pBi5fWWhQm34Lf9zewzNI9CWvWZVRgJLJR
cw+/e5PhxkbZUgiJaA1P90XDNjKVh5Ro46znYzgx2tuI2yPartlEzlLp14atzlno/fgWN/+gLQzF
w8sW7ejLt9i7i4vTDlft5rU+ruhsElUpkdQDVNVf32DI/+rlt8f+5UQmWnm4MzgZvbyUU6I5nBp4
7iWTkCleUUC9VhGDVXTba/OuXqv6vuoVs7diGcf2zGbz4xoCaGC94oD4DR86udG64CwsZIX7S9cN
N20tvES5YJZxtM4l+Rd1+ZB6wjtX4/9Qb6FLhmvk8f2TMM/O8/KmKyYe0GBwrMBoJrrUYVa/ipw8
PPNof3YV9lDX2fg3+Iae7DLrtNqLqQr6c+HJXVB1eIJk4Xhmhf6wVoC8+BC2Jxh5hM6cPMJh0N1k
edSOVrfk+60gYyo18LowPvk3lwJN+cazNqGAvHxs9Yp6UTCA5IZm/wKyFEM9zAz2Zmno46+X5U+e
HQWWxymEwBoO/Mk+JixmeIWtRaIlwWzCZLfZpV3d/iaaDIjH04M6ti1/qD2nZchs92MpmpXGqMdx
PTbTvP7oh8a47H59Pz8s9G/X8S36PHZlqqyXjy5DhAvB2xNJpOxCxj3EDiMJMTwlwtAyLjUMn/4w
2Is884H99Dmy7+EV6wfgQCebdIX5U+k3sOA7L1JXuLiUz4hx7OJfXQZqH02fCwtvW6Tf8eaybi27
wJ9FQgOC40Egi6lluNzIM8vihArF0+M54iXBxxSEjEl+uJ+gavFR4n25XZwRUern2UONo1gsvPqy
NR1oJYA3TGRjTIHIn2M2f+Yj+NkT/e43OKUJRbXug9HHm2YeiZ9LwtFvnkZ39d7+esGcu8zJvuwz
ylsgFItkcrS+EVH46Ih/HGT+P4l7/zzNbfsItnyeH+iO0wQ5Pd1qrQXd8wHmjEww3InMM6/tZ6sf
8MEnVprlD67ycnk0XTFVo8Kg1CuVH8+utt72rg2fxqHiQ/oYqPSVxWDz9zfgbSzH9Cag2gNrfnnZ
ZfTayGy5rIvwb4TCXK5PdTY6b379qn62AxOqQmMESA8R0n55GR/jJRBL6rsU741Ytot7WNBuUbgy
+V5++542lREf8oad8zWcHCpEC7oT1nhABXIe4rXNZZFApml//4vmOhSRNPEO+PkPHbwjrdFt2bCc
NSQVFJJGdsTNrDhTz/347OjcfbIb2RPhVp52UkGrXWnDXWMloIpGNbHspjyIsOtrz9nZblvsi0oH
7xMO/A2ldH6Sl1gvejJ8Wskkx2PkULaGOkoG83e5b7UXVSP6M/jUD2bdKJG4lg+tkOYGiO9k7y09
6S22MeqkxHWxvJN17bXPNe1/R28VdcOb3JPmUxPAOd6jn63td0G5jMElNYMh739zjQZY4wDHWLgi
U22d7lpdY5eoSyedVIEyDkVgiqMJmPEmd4JzFSXL5ORJw+o2XTpHBt+cq+5p0ZzCuE+HtIBR2DYG
O+XSGFN0Fyyu279vUCCX9a6CYI1n3OoaLmYDdL7retdNOZYlLkdHmdTAsA+q0lXxXC591+wKkbV9
3K+td1vTab31mCl6VxXsqj7u5GxpjA8C571bVoN/rRWS31h1jg9DsUMK+WhwPn2bjhQzZpPTSrnn
7O3BnTDiJb0Lq08kxI3Jq4m0Pc63RQvc9zaNcJkvk4Ecs/SdMGsCXEXualz6yqpIP7lRPWIuwCkV
QrHFHK4I4ZOh/yzLuLAC6XxK7UUESwIxWDRvFuS8AQH3mWHVfYzDI0StOOqCHlPMKmMRjIPllyiD
68xxbmBHpcR+rH6fj3vlIId5JaYqzep9FKElLmBSeQ2+eGG5juUXDQtZX8G5r1Ocvp0F5kqYiQKE
j1hS5ECNnpD/Zv2si11jrqJ8crSTuyrWxZL6bwOsLqLLLu0a73U7zlFwUIvv9JcDL5hkkKWNrD2a
axIUYzSqDj4SbVSqo7uMfnRbrfUS4UwwafkqrZRa7ua1q41H5Mg2PFQ4PtNDuLSOt7MKy7yasrzx
YkOva/OnsrGMKdvRsF854yyaJMwLP7hSgVOvNz5mEt0lpKZ5vMyyNu32/Rw1/vvSzy3cFKYZb7kg
S7MvLkUVJNw1q1zi3pTbZNcOAuoi2wEG5sWT4eapjZlEgEppct1u+YzxJNN8uLNpXn7ka6tSAmO9
Jr1PU/xTryxPhsGhr2xtfxDawjXdaVB4P+suN7HZnGQhCEtZ0Pdm+6rpQxFXeafNt3Az8bhw8e3y
75rKVvMeupLJ/cxN9LWzI/vPrq37OTYDX2QXzmjmNQWhDCB/VUHqHrLWNO56GtIK89G50A/O2KUW
vnou4hlIx173pypS84Pj5H0Q1z6/W7zacuAgUEWjDl3VzK9MyINEe9mzuT51xqSGOOiKEdlPOgd4
3guKlxiyafHe7jAXiC2Y+8TLeylOVCMgI1zZPGuzfY0QmrW9VoGzy03tfLYmsfmWRSv+ihHjsRxf
R12iSvba8q4fSuuzaSM33rWQmZ3jXBn6AYJx2F2ioJv7fY6HjE5yt29d2HSN5+9EDQnu0EjT/jND
41Xu8NPEvWmlESd8xFr1fEjnavgQlAK6MgLozdhx9aHxQgHBqKTJjKXF2qO1HuTsIndr3TaarwLp
0XNB1JbVVZgu5nJw5yb7PLe0KXtb2E4Dy9EfPgZr6Q2PBcXwmHSZMdPxIh/rDgDA6p4wDXO5CarM
HhIFnzsHe10HhHXdpILqVrZm2h/gUXoLrMOQpN8JM5b0Jpdp6OBNhWHJValGCJUZXOCHtYIW97QW
fsPLKMtygR7bMFkvB5h1bPz5k4x0+pa92672TU8GwqPRyIbtJlTmejGzZ37tTHf44E2i09eABuWH
aELGf41NDDYhaa98vaMGT42dOVbiT9NOrcd8YlAdM8HCxsTL7Anle8SKxcszbf2PUzsV5htsPa3+
ScjFfGt2xnBnrRbg0UxEynrNPtTcTas31peGkFF74aUdcQlgQepeDlNVb8rY8Ou0pFF7uQx6VEec
quzilcwt84ORm152lAuUZ2xvpuxPZ7YsGY9hH82XIlK4AAxNiRtqTsUYHqxCleUraI2RdeXOpvfk
52bvxwYCtfelScMeUu/nhuJj12FxtWT4WFhYlayv5Jg3za73MOxG7UnqKsEu+UxuUoqFyBzPbe+8
RsqfW7tK9QJ6XrW64V6E8zx+Shnnq5ue2JQhdsZ8cvbsJcEM7VssOumNcn1Tr0BqHzuzNz+GfppV
j5CdKuu67g3fvVjcnC1fZR6JrxFezHYCYdWojuwlk30QYS8xEcG7zLd2mVEsXtI7WmTva0tXn+Sk
7Ce/bsMUGQduwUnp1BZ7Q8EZ0O31OE/4QKxOpt6mRt2Lh7pyuugJsmCR/Td757HdSJJl2395c8/l
WkxdAA5BrTmxRTJI19rN1df3RmTWe1ld3f1Wz2uYGYwAAZib2b33nH32TsnjSmgnpYhfNYZ+b+gb
fhsdDy1CZeEZuJfSvuoDFedqHjod+tawdwv4ezUBcPVNUk9t+WLXpaFf+GnudnYSBGNPgJHo8c5t
yylZgLHBs8eY0GUh5uQPeGlPwtY45Yq671dW+ZtSytQO8nGSR/yfy3xA5qpaEcRSXIkIcgrhezBy
ihizwNb89Ez7V2qmqfqYU8f57gAO9V9LMWtInyakBBFKXmwWmGY7LgltZVvPbBulATFalKp3x26F
F5TcxmQ5tjyjRpCtY46pUS6jukCXKHvxAnYB7ariStLWZ3TYa5ipi9vvL3P+6b7QzDZ9qFoxmget
0VqWdOVKs4rcyamrRyCvDbLwAVAGq2TLs+aqT+e5OA5t75VYE0wPSd3mQknyM+oZopCgmgLI8cat
8iYfn4I2vY/oeIcPa0yG5D6b2mr4Igdg4RHKRGpdd1XifpuNmDjsVW+0jhmyDULCc23dDqs9KVkk
GrblPbCJokAxYLt8wkHdLFn3zM2oYxljIp2ceLFLzXw0i1XVbnoYeOqLLYsheVj4pOV+nbq5vOlN
CIg7xovptM+T1SDz2pDly2zr5nq/TkZ9sYHi2P5k2koQklespjxYmd5BOlVc8jOaWjp4NFfHOAJY
XIfXFjfoJb4jr3qM5e52ytG8unGN6QOZLIJ4ANPAoSqfTUKd4n6ddCPU3Exrb4a1n9mC2pnvPBjM
kQfTT1VZK+9VVSjzXku7ZN4pKq9wNvVsdnbUlaV2hXUUvfAyLpUNMQ1I8e7iDAfEkWz6cpsMSqE/
T7ahXHe9bBzMC5Y9frWeOs3XZrI2dFucwtSGB5TSLKZqmIE2j4rTarA289zdq6PpfSijqg7Pjpjn
OjDt1tMB7UhFWhHHEx1RRckbUwEpZa9q42PzcdWPNlln5RV7RcZRulbr0+97+79RG/8HM93fSpj/
Qn7LVP0S8v032Mblb/ypvTWtP1DGoTG49LVob6kUe39pb60/oBFe1BSg9y+VK9X4/9Xe6n8wu/2t
qWPwg7aNP/uH9lbT/wBVAdwdcRPlLsOo/4329l9qTWTB9NOZTzD34Z1eGiJ/64cpncaKL0DhNIaX
7nM0v2dpp8WO3tsX2+b/T7T3L80imhsXjuBloIrKzb5U2X97OXPJZu5vCPTGATJFgeXcx7HUB3/7
Am7/LJX/7ib914L28jIgSDkUmcJwC/vnl0lLZeuUEr+qxr4dOVOXHAvBpU5VsuyIRnGOxTDUlDar
oV1jjUh9yns9/J9/i9+v8k91PL8Fgqbf02re7n/uTFDOqXJpZ8+v2r75zJH33W3FfuMQ+GnYNH8N
cjJ9hXv2sbLBhm1aOu1ysA99VPdFe1tP2/ZCG4p2zVbwF2tNK35wd7b3HeC5e06hPNiAVZ8ZIHd0
hJtSg8TL8DxwBuwJqSfcnVygXyXTtAC7UKhWu1QVRZSrFDAEu6m/XFLyMGJlIPJ9BlW7JtElpvV6
ft/69db0WnFtt6VGzE3a7DwXZ7+j6CRNKX0ewhUi6UNzZuB1/95L/pLyXyY4/72U/xpbuvynneTy
83/Rom0bQb7Lc8p8ndvGRZ78505Ck+0P/u9FKc24iDYGo7N/7CTqH6gX1IsOHYniJQbkEqD5j62E
P7R4+NlOYEl79Lfo9v/DZvDXY/YnTem/zvnQL93Rvy14Jo+/fwn2LcKY2O3+Ux/JBsWQZl0jbh1C
fUM9JR1xGD5XzINx6+qxgR4EgCPXmN5NRAgZUekekV5N4eisYT1yYEK7c541lxTvC++iAXalCgdJ
8fSlbPrnv1fZX6vsMrX571fZ1Uf5MWf/tMwuf+HPZWZYfxCwwBz5Mu5EsXbp2/65zAwOJSYzLDzs
fRrc5L8tM8hRmDdoIrpI9WkPXMQY/1hlmvMHekhEKPQXWW8Xlez/apH9PiT+3zKzfu+pCBBY6ByC
TPQvk+K/HSKVoDDd9A2z4uI6eUBR123nQVfVnShE85yCJJ993sMcpa7Z75bStQ4pbdPbzJM2tGG9
Og16D2kbaM9uKZT+CA1gC+uk1c6Dp5GiYENfSbaBjp1JW+IIGgqPWjsCGiJetJ67U2/PFLeV/q17
61s14b7YxP241ZCF8zZomomoi5lLmbq0z+aorvwmS4ePyjyWvHortWCc5xujXyzyX+ruoHjwChNI
Lr5StB4Oten0m9GNb/NH0b0X2RSQS+G8UB0eVthLcBUHX7amEi2K3R5bakQ/pQSINq8nXHFww7Xo
xWPXfaxQ3ools2Kp58suMW1ev4PHUhU7z2iuRxqbO1Qsj1zQ90lbQ7zb4lZ0MaVCSDJETLAFxlgV
eCnBKIPfpelNDT6lF8MWkiQRyMy+MpXiSSjRQPazWRHCoJXZS4r6rDOWYC6zqOGQSez2nfvo6Fej
jbvS0L/VAVcgmpo6VEdrjVdLI0GhBYEru9I4QMVx/UV4weK5kTMnVbxWheFndVrcw8U9gQn86lWj
OhUeuFBFDil5GwDje4LtjNFMw9EiLdw+pqpy11aPwFBDq9ox3rnyxoaWzjx/9NYsIeOYyb2r9dcE
jBzb8aUujmL1ijAnuCJA3gHEB4fiPGqvrCj6Ou500r3xvtbrM0641TcmXcf6Z99u9frdO14eGkN9
8IB1AvNZPpN5jQugAKEjiuMsUza/rfqVZfIrMa2bzWYtUe4yOAZXk2dkDVbr/APTG52DWR9QFOwM
DD7+oG7GrjElAUJA9BTHyqM+J8SmmJi3+1Ad85tcTUi8TKbyWA7bWa8dc0/GCk56Q9z3drkbGFuV
WBEhGGZFrLbDNZ076Ztl9yWk9lU3ZijX9WAQ2Jk7kAPJRM/8XqPgFSOyC1KNbiEHfg+Zdaf1248+
C+k7yYiBSsu+zd7YeUBj1Y0Oq9V6q18P2ZNrjk9FPlwnrfpgKvwEOCTfAXob6jplMxyyyBEpmNju
mNr15yCzjUZeYn9MZv+JL/Z18oyiCJacmnGmH+z1j15jhAY9VE0pLUCUepCL8VdCvKHuKDz0AD/7
pb7t6Gb5hoF0gvQYLc4T/atIDf2YKj1sHqCiTL9aO8yV8tgV1gelVgTfmLVDm3I9eFg3p+x2S05W
knGbGsIahPOqxaLw/N7TftmrddQFTSN5BLe0acByFysJ6Q67PPwlvEgIXlV1qPs9iqqg2noU9GK3
Lv27dpm0za4G7JVnYS6ncDHUc12+GMNDszhhD5oiNzFrZvzuF+dz0X3M5n4oAYW1L9hXf6Vlidas
mRyVH2Iy0XZYlFQa9JST7fs8zhcReF83iuYDENZbmB/gi+mzNJZEsEJZvd67UKvW49TDk+Zjwhv8
ZeWT6WXQE4oqh7qvZK558MSipu9qXv8emK9OUd+p9mDWN47WVt1bQ3dZi9PMFNkRRIBWNf7gVK0T
i1Vf10COhihOtNyxfFPFks5MEqeO0XxKU36pMTE+yQ1wb1QvzfpQU5TpbqQHqASYwdrDkjc1WQRb
NVnBmNPp9d0xd9N92pmkbRXlooOxV9t+P3SG/ZWoiZoFfZ0DZhvyaWJ3zrduNHybBB+iifrctJm2
Q3oPML3nUzgwC62iUSplvtu4w1tQ/+Tit12bCM+vR0PtfdMom9sNGWAkht7dp6WZvFXkNoi15IEH
gKFqaZL4tjnVV6IfDiCnQoukl1c6ceXHgKScQIkbTBvKVTPUxmMjwDnRtcohP9nrg6G1pk/Ax/jW
9G4dXiY3hocBIpvlL88023hsl+pGGyceHZpcQCcC11viWu+JQki9Y7ftSO8NxqU4jdZ8xTjK9yCg
VXYb2CQ4yWmIJ0zQSTHxwTe3swGaGmJ4YfC9Y7pRWlFF7LRrDEZMmwlehbdWO0qFM3+Bjd2Oj1mW
AdGYxBsUhMgDaHCeSRPy5fC9mWXsuJVK0ZDGVebEcy/9DqBkuOQZek+n2Mk88zvDbIJSmcdoxjVw
VNISbcy8N+RkvTtIhH19MejD0AHZbTxFBzuRz3baBD3z/sDMjgM43bnoBDRIHkm9S+8hsV65bbKD
hfjAFFvFbu0aj8maVudlpcrRVVIpkuWuBGN4MMvyVPXFCFxiEYFticmfMC/zbe5lI1v8C8O3KMsf
5saaj3Q4i9NpbUMN2GBsQC4NBseJ+tJaoNmuUbvw7G1zGbkirW7nat0xaPjppXLGrUoDbAiLXr12
0zfDXAcmJKAyhvZ2rAkjopNVGNJfs3wPqY7kMGhjrvecKsu5bbd7eqsAx+lUh1DWOXRQa4xtscdy
ETtq/6Ou461jVOVNzQtfmHr7AXhIRLDrebLktdNfXN2FR3KFtJvs0TOXDzHfiKJIfStXvP1Mnkia
oejZzj2IVUlYOjxqlaPUnX411vgMQyULWvyPh3HR0kipaDmli7EDPF+DTOmeRmc5bum0XQulim21
T862se7ovN2OVnIZr9DmUxYAgBbWv8nMH7f0o57GqMrkbtrmA40qDW8qwVltexRL/lZtarDCrlSa
muMFE/tBG/OT25hr5PAJtE52PxAo1Uvgk+zLi1rR2G1AB7W2d1KK9McxNgY/ymfZN7HbsJBaWO8L
GESEV1gckRF1LAC5ymJfZOtzq3e7tUngfGtx4lRvieiv2iaNO8EDAr5mVervfKLdV1URKsOSa8zm
Z03xYlhjbFs8i6K+ATHAY6gm7s61lvpgWMve6Br4dMtuTr3PsXBCM7sdxDlFONV2na8QLzW7bMbe
48DIEZQ695sn+G6RIOptnF86Y4iZgpXPslU5BW+8TfX21YgJTyixTrW0KF4AEZVRhv2idh9TpXx5
RcrRf6Ynq35nVXOCSx4Q2gWrEhSn8PYyU54gS4soyR19Xxdu9UwP4kWb1fKBZ5LphMMp16DXbyx1
D8Hnx86NSB250nTezO5LN4SjcgnqtL/P4A6vjCzSxrfaFwUfS2AJLXLXud5bjSm4Q9dh0rMVuivd
UZro4GWqnHwT791OIr04DdldldGXnCyCZDPIG022Jbdz27xYbnYtc7UIrdHcs9QcP0l16ApCnshX
4cbTfKC5OLWje+0VSM+6rO39Je/jAlP6BmHZgtJBBhkyqn7YVTheXudsqjlp39sS/GPSaUnkzVMk
nT3d7SyY1GtzZDRHZrkbC70TT/ksYi+LASG+bpV9V2pYYxWSSbzucwIJKvU0huYP9F84d0jF5pBa
m51hYDZjgn0gKGzY5bZwQvruYCHWwMxZPyv4wca+phu4T7xtCDNLvVAzq/6pqWuYPKptbl+t23gQ
s511OhvLlIeyg4jgjjrMUl0proZ6JvKuNR/7niNGa5l2M+h52/Rh+8ky/k3JAEYz0qucNRT18tYb
56dt7bhZe0dn6w6lJS6cHKT3Go7SDsL3mpwNDEGgdXZMqkOrI+jXJNdbqRzlboMl63s03p/LdHus
LlNqZT11+K+jWvQSkijmr0x7gQp06h0RG9V06Mc+JAe59CvHOxNsd84zDwcNctjafZHV8tUO+XVa
33nSImoguxwur91C5FnlRkLKCOZ4Hs2itx8trVbizaYnP5jM8JI+tsfmpOXbFZAnjd1/5n3QMMxk
HU2W+oAY6Kaau90i6nBDOQv5X4eQonY9jQaNawj1XZDkDVgc57Z1lX1qmqG3jl9T1dgx1QOQ/bEN
OjuJhyEPWrOZif7gwxssu/HJoVljzV2eDFVSzFUuEYRj8ehxyKYX2qMuDsYsn7gIHiXphTsxEAWC
muCYzThqtRf0fNClUku/qQfzy8qU48z+Jerq06uZoMtS7Lc1i0brjmPl0eIvkVpBcqKhj37fm/QE
LYA+pOYc20W+FIYCJEVeb2QwBFav/cx99p0s6k4m+bP05FmmdPxrLXs1h+XKXCeebS9e+VpsEROX
x43jXTi7rKcmMLneNuRb9ZMajShXgpziLirLGk6P9J4R9YxnQBCxWTlgrkrJvE+92TJO5MyBpUNK
3Bgmxvxit8Z7XZpa6HjZdTkqH92WRX1dPaXdsgZ55QUIKH7J0QtKQlOPw3TT4R8FURV3fQchXunC
uTVvXSftH1BB7PIeEP1GJgEPBKT6zt3NF7S6kc0/yYaGXQq9YYvAoIWSofNVjx3Lk1PULfoHDU1G
i6vxCxhS7zdWagWAlWIFdPmux80FAWsHEhlClUvxYThTdYIDwS3R/DCdmn3Ec6nwrfXB3YxPwi0e
Ke81kyRJBxGS8HajlLuq7IpwKJyd2ST3s2x3IFzv5zyJJt2JrPlCmjF+1UMfuzPUUNG+tlzcS3JL
5UCNVJdB55680tz1Y0m+yrkeqjsCc5mXWk6YTcydTAhE0NXa9FOio8/mFwDzzlUPSdYnRiB/LwqC
zE1YX42vpN19Yk+SSuFWOl76laSZOrFtl+l3YsjtKjdzcWkH19qBFaU00ZhLvmAuJH7azMYhnYQX
rZmrPw6a3t6SOaOecaaNhCJ0ZlCSb/lSEQcWYIJRD6XDULJfKZ7Ftl11FVdcEwJSwBS72XGfT6mo
WcAZOOvQduZhv20S9lOr7uDCfgozXVNfVRPtAHLPCzqrW+KO+Jh9P4l3RU/rJ1rJCgVdon8Cge5e
Bkdz9gyEp50HNGxfi9b1mboPB7OQzS0lrHYnDIX+vbAtSLsTlP+m6oxdmrrGk4FeZw6Y53eFrySr
fm9tIrd4/YYyRwEU+Cg4yhjHottDHGKi3k+g68hyEtzqkUhwaNhFc+ZoKbq9k29lCMtu45sfJYqJ
VLupbTEfq9rNqp06F+svEJBO0JOdcmAHag7JkK6HCd3UcRtrao/RDJqhT2gYZPpuVT0ZqWSZvBQe
iCOiQpbXoSVhzN8QkoWSX/OePMf5R3CfCjMyKPa1MYlYxftzs4hq/VVYHkWvWmExa+qyDQbyLb3A
yamCGt5Zc4aWnUZa05JTliYLXoXE3Sush49EDvbes9bik42cYOEyjbptUmPCq9DGc1It30RLt6/j
RFYEUSe28Tjb4xossjbPBri9lgRiU8STC/RO7ZiVVJTqQ95XbJkX++RWt9S/HVNpzkOittCE7SQf
/lVVY7xRE4XgcU2qNJGcydL9S38RlhDewgeaMKIIis26tqFAfi56lT+qVcHnhVkh33ukB+1aXRWP
05w2pyZvjXOFSjesNPVUKBkJN5ut1iCITf6ZWW3GO8ds1ffESuUbLHWVPRVI+J2DbCMD2lSVnwmS
FofcT0jUOrfb2OlGcqLz1Yg7c6GIrazM+lWr5bT6EM3mNIAZWBw65lQnMMvFkeCJ/Axaun8di3k9
5NKwTgyWkt53hGcrQaPr4mjwqv7mjp25I1PE4rredMYL9VPDQJxDRqjOIcvqaBTbAcjrnYY4CcmD
d7/I5kMX/b7rxXEm6HOfavrk20iHycmGeV4dRph+lb8Okg5A4zSuG2BHWU9tVrCNiInTH95amoNC
rr29m81TSCE/PdrKrCOtMHB2OdT1dWiPjkXtUYudN5LBgWiu3f9OAQtz2xH3zVyne8ChNObWKWx5
Bvbg3pMS8RXowTCZFbGHTp7verfViD5N0Qq6zvzhjs3LNHnaraIuJveA+lQa8xXuCJJxinIMC8/L
77Rtc64U07lvzAr5CZrDZSAPz9hGGTck6SUgnaVztcAuJxS3HOQDCTvvRa1dntQ5HQ8VSDczMDAi
EBne9tmpg5BTRmPBlopKpN+3i/lpiQuLi/Dp5SqxEIH5K+S1MzdkLapXhW5rZeh14WfT2B21tul8
2Yxib/ceLECjrdtfpb7R89wcO+EbRcIZyLq/m1Wu2rpOLcVlRE5vaVvB0yb2b2P3g2Xkg4ruRIiE
EFROV/dPytABk3f4d48i6XOkI0553hxzisnIPoxgBFDmqPJq1ls3QpShPxrmdrl6bO50mE2NYAKD
YNkjIkdEKXnRDleLMIed1EzrrLdC79lCNG9nzFSIPFvkwyDWGA80ZaKsogyspRoB9kML40zyU+sk
eQAz1XBuM4Aduyby7GmnpMZedvO5kfp8r48V1b001OXLKRuYlYh6FArmwtqor900yDnED5RX3beV
DeluI4mu5LdI+qDMrPRqqdIF0NlAu0TX06kLWtkkR3ttbi3Xarn8kCV8V3qG/p5Qg3l+J9HiUkOa
PG05qkiNHTsv+ulGd5JnU3ZPRTPQWByTO23S4OYouh12xEwZDQU97Q6TjzcnpVqD0uYYD6O+33ox
v3koU8+lQaetdMrj75BcZHTvhqak8Vz2b3aV35Lx9TgJ7YdtJJj5KLmWUocr11PvtFwsGro15hx2
6vDqrg4/sorXUWhlBAt+RsiUs5YaN1QbYs5NZIdc2awyAcgJIebcOW96Yz7QSdL2ou9M3yuNWwiM
q6/Ozb6yHMKeGgWGo/U8dGUKXc0c7+gz3aIh2WX0VnP10dg050x6w+fC/qeVPf1exTK7M1KU7k4h
34AtGB3OtvJF+iOXk4knyVUwGDv069KV0F+Sq97F2qQ+h4GNF3hynrLejtwBjYhUH1f68/7iujfL
wM2B3PKv0tSvVbNpA27YkrhgrNVWvu5aS22+LNZKy64cos25UeHlR2knIrcywtmBYwdkDkp/3d4D
jHexVy7nrtBf6s34Gkb7Y8yfQM8x1WuibJuMfem8NCUTCITL9JwgQgboxtZQsz5QV/IhZs4TwqOr
dSEZghhnztopoIu4+Z2q0UzJB78d57ChN2Ylze1Elw+Hc7y0bcRb3VnsCILpSzWqO+rm52V1ONcr
cwpElx+9uSbELYdin5PF5oC6pW3aP85S3ghPpminaXihEIUmmUIE1MFIruV3OiCGckfnflK7PEao
5pzpN8SNm2Rof7jkuS6x5EotboHwwGf1+m/U3VW8NU2NBdO9B7yz+jYKaZaI9YCO4bi2NLe7zPGi
UdWokueYmY75KpuJqqB9Lu10R11Evp5bfc9ZPu/LtB1DTqZcvUFapDwhqK8Psyfsam/Yyhudg5Os
6VVr7vzs6pKkp2WJ1Wm460ibb6XMQK3MXNGa6mcgLpD+ys9Say9AevKwAVDPimd2mxHQse9d1CB0
VJ7mjK65mnR3iYpelfbzdqVkottVcwLeuawIDLMdGXaDcW7W5d0Gbu0lYN04VwZ/rppHuvGKP1Tq
kYimcd8vphkM68DwiGHGwcJA1JhD5/i6sJor4LZG6BV2uA0ongyhhqrW8cmJoLmQi/mcLXo5y+tq
EeBVT965kJt+pQwq4dyKO98t8gI8ValiU4+A1a0xIyqDFZHUWPAON5czF0FmV97BPXajJdEfHb3D
kIgD4l1a6Ryrs2qTvZQkme95a34DKCT3J2zvvstkDX0X2onBOmxKMTys21S8cZAvp6ZJPzdFZG/m
lrjXYhAxXlUMYIpNedJdxiMECSYtRF/nKLpCRJlwM6SYZYKm1+CZcIeV5K4C8qKhh2bZnIWs93Jr
I2IzP5aOhh1tD4WWFIMxz1ivRkvzMfx+6+zLXVm8psxhGsZDsHGLeKOLw44mMCk0apSm0rrSbZ7T
dtGiwSx+YbXY1ehVNa55vjOLHbGOT10/2gf4O4Gp0ajWCiMCbs2XpHOnpo4TxhMM+MWX6TjQjx5/
8qF7Baecnj0nD9fE0fwKvujIDcM3IN/sdeT8o5kfa1R6g2bR1WaLTqlwM22b3q1O6aNJIDVHgf20
zcbX5GQnJc+PWu7EeQlJrOBehcHfboYYQ4xvFaI7Z7idr2dVwwbvJQxzdLZqTxVbyEhjJQg9aQh0
89jUct4kvaumPXdyIy/RLbm1SivWvHONVj0227JAG0TCpd+aVkAExuMqqhfFWH6YYvF2txu0OVgE
zcsNIX31aDBJWS6hUfVc9Wf1AQrB09IrBoCH9GB2yCIXcRK1dmX19j5niOUz9Ttl5nzkYBzoAWs5
uYaXwtICQgw7jesF0428MOg4qt6p1C5xfpv1MmwjK2eeXd9dLO3IOORR8bDZyXYIOqV7E0y3wwk1
/lXBO9k1pFoE6FBz37W4txnPTf42zD/dwLADODmEzw0V4pZZ32Niv/cj0YeOeRGoagywahq+WH2e
GsuojlbLA6sn1+QgPzZZ9tGo/Zu6MFYgvDOScBLn5JosWL7Wzl6JJE3NXU4yWuhRYXqa4uuGVHzy
+fA4WKQcoeL1rUGD3ppXBNPMxzxDL59InxYV1EL1NCZmFbcju8Pm0mooGpUCQjF9dP2Rpe1muwuG
fIs9gnb8AUF7gIgJ4nkhrwHtamFpaUy6suW44NHep5XpPjkF/eUZQRVsEGe4wfvzJZl2TIOyv4w4
JwXYpK2LNOxSDUV2u71beXOHrHsulqgC3xFupUkBUzaPHZ/CeSs0NnDNfoRcjWot58jbAI8UGgk9
fNCsO2tSf2z1K5/6+XNkfriznIIXv1VtXMFDI7xrUJp3PWmS2BRu8t9OirZ6JlPS8E1v48Y9PWAS
0OMNwabnyQ800Wvuk8v0bNCQzTtIweto36l6Em+j4/Nje3qqDDVSkwk5R/vCPq5q9ySkEHvCw7r1
+VO3kemZzcaPve1Q6xOVaHaEKtRpgqci30FvYbKoI0urGDYui3bsku1ecAUx1ZS5MyOSpPpJ4F3Q
0c58G+3s3sLWR2i4uOnY5J223huuFXZS9xtY94Q0ilMyV0DhQa47my1xk1cxPp+DR4iQTwJM+cWB
Qk6PZ7a7Whn2TUZ3fWiaPvT0jv4MYzyVCJ8bHq1Las92Ty0UAEn3fNFsZjiSKhk2ZQmUFkQ0HWDa
XbKN0Sr7mvaLi39cpcpV3VLb5075KxnmK7vsX0zQLXxVIMPTWyZCAQk6UaGxIaO5D5O1O9dcCquX
EgOPJhikoKSifpfZcwXv2oBkTHqSJu7dov2ajfJ+mHnKVFs9mPZI8zE7eS2CAS15LUjcClqt/aka
5AirkuxHjpBAU7PLqGyl6W8lq69P2VWVap+ysBuoOb3A22Ke1ETKsDTQMkxp5NXz+m5DPH/JtnHa
zwrNP4emUMidMR5X5Y04nQjONy06aw7RgcxBn2/MX4ujWf0qc3E91jgL1pTTcXlMIUq76vzQaNhQ
9PGHXifzTFXwYIn1aXbz7F1O9e1KsTr3NKjbKSomhXLI7U4Elp2AU97W21uibkHrgopvMeaUzh1t
uz3erL0UWXRRxuisRWH0+0WjeUfGBbvz4O7I4TqU5PbujXVANJhdj0DCq2niP9zxemg5miG+Ile4
YTxwaHNCBhvjS+nY9xNYC/Wknsk09r0OAMpwN+kD90wkHXUib4yaUHrjuZKJnzD488wHwhKP46oe
0/RyFTDJn+DMpgJUQ7fmRHSVVwXLHX6q6TQ4M+qfda8ZCzel4Zw3YscpG8KCHg5ErgTKFKtuxSWS
tZe5+3FNv9Zh9ccGC13TMGzpuIoC806cx4FeftGIci9NawfSJ2CGeK8P3UtK0MdYJFGK/2iy0i7k
gEx/jIRd9mIAWeziQI1PCq0dbRuSpmRMDr29XpGfxZOlE1NUJC+qMh0LjdZKdcd1c97lTIkX7Cp+
hUm+J6zBVB7HCrDiRCQoNixlo24wqC16jbGBfiIO5NDa2xhuikEXtyIill+z0vsqbAY1DUhFiesN
JcBi+u6w7TWBJDVHWbUBay+rD6s0XyZnvaHnRpojvX27Pk09WXDkf21Wl94pA6R45j+kIDjqSp8+
b9dvXVA6idX8WdI6KDc+KKu9V73iYbOOXk3kb6k/ZPV0PTM0YWPvqajaIVq8bIzyokAW0ewZNcKH
IP8o2FxW9sr5GNVdcW2U3fY0cD1lg0xpuNJOMRPzaK3A4GVJHaptXwMXp6wvHrxye3CHOc6ky5y8
gkK/ud25U2V+jSRpu2mm5bToG1cd8etvqrq/9JH/gwz5t1BNJ0+APulFYk0oyj8L1Vpv2kRRszRg
yVo3K3L8/2DvTLbjNrYu/S41x11AoAtMs2WSzGQvUZpgkZSMvkcAATx9fZD9V4lplbhU4+uB7WWL
TAAZiOacvb+NE7FU2bfSb/PPjR4ppCbl5F/rgWDuJYurF9sxp9W7/eBK3iszUfMtyrtF5glZdJF6
nwmiE7wQXtFb5Qr5XvcS5CHftEVNkIyLoszum8IwvlG2l4+5qroH2dvjjsZlR0rg7GXff1zMf50C
/8sKfqu7pPVafn8xyHrvXtQ7+eXyc3/LLw3LXqT/9g+aDpJFeN3/o7+kQP0fqt/wKxeWIGQJH2nm
PzpfTAFQYqSFHjKwLHhsDLV/9JeW+R94Of6PyClg33/kFniPR1iYCBI8AWYFf5G2A1Z9P6Cpak2D
FaY3TLbetPa6nppQK4gpwUwoEEgY7ZOZt2wBPxi+C//gJ8Xnj88FyBGgPvUgcFlnw5c026rBy3oT
RzRBquPAPjouqLC347WXFN+dXGy7MMlXqMWe//yjaQcLT/gLcRXt6ftbpvPb5GPT3gwESV8RyU3f
UhM0twvShDqU07B3P04kcB7I+2MhNz1vaQXbrYh2H1wJ3+75Q4ApEnAxRKHbXM/7KxmtLvKcKb4h
2yEWK6A3It90OTs18usiSy0zt0VD1iut17Fqsd2mBR0dViIitUiOlvGVSA2K0p7X1c3/xzcEidxh
wNqsh+ROvb84GkuLk8Q4mXRRW9xU4fRXnCpcgg6EwHbjDG3xNGGKmii8kmWzCYJe20sNO7z+/WN6
b+n/MUThryJUxmIiEBufzbnuJJ0irqIbk0HxiuKtetVV4G1CoXF+WIX1Ge+Ef2sETfXJ9DiM//7T
l9FwNlAdWPvo7eFwMumegTwKeG2e2wWnNGrjT4mn+1esPzFZiSLa//6T3jtp/rlPCVqGl+IfwfXP
ImhPYi2n0XRqSFX+HMZxfCfG4Pb3n/Gru3FZLkBDLVSGc7YRCG/81aF9ikKnJuY10k86MukcN33/
9PtP+tXdYE6AlCYlBCoHv9PPd5Op2E9Ry9xoXqL7pvOaG1k0zgdD41e3AySN6Yvuksea+P5DVEbL
rcuTm9IKpmbVuHFxMJ3GuU+rfrr68/sBvOkvDFOm5PN3tRoJB0Fle+O0iLYHmnHtumB7/2dM478H
AUQcgtbQCXJPZ29dH4ygArLkxg+y+TEt6ui6o7f10bt9tnlYZl+X2QTktAVqGJTk++eGVieqCS66
qRJTGJvGJ/lyV4aU48H3tnAyiv4BeKprbkrdC2biVBZy3daCTq4XWrzmf/xsF0a/T++O5cg5v2lg
x9Becnnq+rI9ZNFsXgw0+7e//5Dlns5eZKZaPGpS+LzRzvJMfvIY1BAvWiDeJyEGGhEKqbOqys9x
ThU+aD/gr/xi8GONAaIHLhDThXk2ZfnLrjRw9Yk+aHTwyRJDZhS5Hy0fy285uyNgPAwTrDlgaM/x
a/QrYbPl4hTgcb0suiUavq1jmvYU9xvHpKYUCmcLFARghKBz++x6s7FtndS+npURHhAYLH6CPn1A
kzOQcGW2em1Tqbt3VVB+MLv9YqPBFM6AXgySkBvPHr+jRN0IQXKuaI2buRrqVy9y0fZPlMuKKTKX
8uxHIKtfrBzvPvNsDuphR6i0d06p4JrWyZgCgdAat4REmRHbZHWvyrz3h7Xl5hRpO8+4+/2Y+9U4
8G30xGDDAKieQ66o6wV0/cXJD2n8DLA5jjqOkw8G24+wgvNxQFsfV6JnAuP/V8J6ZZEG3Zsn9hm2
vVUgZRRWLcupKDoGwzMhcPGXGrjoF3TbDjJ+AJnduiWQd+vQ8yO71s49TuLQt7IPXuwfWL7zS+Ol
w33kEbeADen9SzdbIq2DxjktUCmEwlV8Dw08R7KQiu2ctcknuvHlxuo6GzxK4epnMrWsbZwMCf8W
BLR/jHLfgtam4enO13nRjx+s7z92mv+6RHY4Jksir5I8GyRAJoIRFNhJgfG89GNiPNZ5NgxInDqK
qa5OHlTbVV+8UlcYO8YEWX/vE/vVdBPuC3b3Wy9qxUHX2EzKwqgf/3wIQfsF5MhW2fk34atW3QLA
PxmtW+47/BLUlaX6AIX1i7kRIC3gJDJz+LbO19FosohAjoYTXh10GA1em6fCTL1VMkMqIBpeF4ff
3xUOsX/NXYDuSYxkZ2dKMIvvB0Y9DyOBFt1Jm6q/snoUr12WOl9xYYnbkaD6AC9/jM1ggrCKEN7S
F1C/h4cQwsFHq8+vbp7DDC8QBT6ii852eFWDtDP02pOrY6rT2fjkC31tidK6IpTwg0XoV++qj4EZ
Px3INk6XZ/fdlwILRdydila4a8p0FGJbxOshMd4bSiD+wSnDbNNWMsekNNVIV6KQIryaEHSsaQjH
OIlb84Nv4xcLCRfFrgAfIDi086UR1SeYHqM9jTHnikJYXxC7fR8laq8qWHsz6nTf/mjx+sXUiCBu
gSoSq8xB42w9yGrpoW+qTzbFokXugYkppV1Dqmy/qhyL50B6mZrEtc7nz8Yyh9rqDi/Gtreqr9Gy
H/n9iPzl9SyTFC+By07kfKayZUN+YXkK5qg9MOBL1KXun8H2l90dwiuHNenH7oA26PtRT2Z4O7ZV
Q5dDxE+JmXSPgMi9P76TH4lgDC5JnDTynvcfUpG4XDTueCqU077Zo5ddzm5Wf/D9LVf6ftbkQ+DL
8g7jEWXKeP8hpUE2oeuNp94cBUSeuT+gJiyjNR2M4qMYnR8bmfMPIx4X0OxS7/KX4O6ft26TZ6ZA
ltqTn1NbW+FYje5i7Saf7E7rGZOABLVWp/YTbQZ10JxqXiZLxJeA+XmPp7nZkKdqqA2xrdUBE2SI
S6ufsmzb2V09bn4/jqzzysYS4e35YC0pqDBxn08nmeuGkx0Kcv40naB+VNa8MYMhucICSNyj7FyM
G3YQFFiZxs7g7/2EYwcUVv6HA2G5Eg4SvGaAGZb8kvePLbPxycbNdPIyf16zT80289K1+P39ng8E
PgTyA/ZhhykNyMvZgWWSMjL6SJ1GCAdrcmrpzgDDcaYyPf3+g/61ZPz4pMWIzBbH46Bw9klUqUic
DpqTV7ROvpcOcLNkDOxdAq5uhefCR2AW37UlDSFEo8Z3JA7Bpeg988sHF7K8QD8Px7MLCc4WjMSP
Ik9U/Slx4ICzrGBOFKO6Nc3x2BjoVRrMS085XbtcTfNlHVXDbpLaukBzJgBXYQb4CCW83Prvrujs
BSFNNwHA1Z7m0SD3lcn2W5h3+d04eh0qWJ+wGnRlW+xDSOfq5k9nteV5CDgiJLwIaATB2Q5KYaVU
idud/MIa15Jk43XS0b7+/VP/1S0uU03AXgGO5kJd+XkOCGfHqea5OUVTjUuZcLA9qzndb5pLktbc
c6Ojeq/x1+071NMffPi/lu3lFm2oDD5lV2oN8uwrzw18iEHfnLpOIj/VoxDXRTfRhoj94iATnyDb
1qBvIwK0Z2jDC4CPU2JH392hbP21BxDbpkVFdO4Hr98vr8wl0YkkJNPz2b68fy52WiIYyTvOOFFw
NQ8F5cAE0VSN6M7AbBtaK4cuzgVMtxcdLF6xRJo7Gab3VSbUdVXUzcvvv6h/zdbLs2JrYwcgwZGu
uGfTTj8UsvLsnqbgZKDHreLui5V0vlyDCcPcr8pgPFbN1DVbTf2IcN2qL/EdWJHCylnE441RJ0G1
hpQ2wGrEVrJPk8nWKyM3rYFeaPNP++L/iSL+5czClM1kyTTJLuhsZmFRMStodCcgXNG8tTMHzh8s
LmltgEAF0A6z3qD+gRa8WQed2d8qooy+2/PIoZmvtPA+WEPO9yLLE6QQwmMMXFMyhb//TttcafwA
9ckycGGgszTHvWflavho7CzTwvm0ESwhKCxY7Eq8s3cql3aZimS5b5RcUKuL9jWrFilR1GjjUDbI
qlYDUsxmPcfoJTZ5W6Dpzv1KYKNHmf7BevWLpQSkDsdFoCfOcpB9f9uybyMxy+DYySkAx+fkdwNq
s6/JXI8Pvx+jv3jA5FACjKDQysHqfAb349DJwhwT7+Trg1PQqtVZY3xQnFwu9+zpUpq0gRUxLVJn
W5aRnwpOPrv1UAl5rFvl4G7QalNSYr7LspoWKKqjjzL5/j1DgkYCmwzziRIXjKn3n1fOIYTGcYDe
Krpns62xKszlWNYYFhUyVtuMWueKmmUDSsMap2/lEPYfoZuZc87vml0a3SrYIJylCRg9myk5YcVa
qfqIigBrYDZCatradCmedTsHz66NqQ1wDb2MGOW4fnMcZCFrgypUd6spdNkrKHexe0yLEH0HVLkS
N0AYBwpuYwQySVjVbNA+7/z5ciJf8ZLs6A6dgOp5qKp11UwkTgHUWRARcLLmOntoUrd5o3ng9GvX
tFA1drNsUaDNpVNsHG3Ew9bFMPeq6OPeDTSYG5RVdfPWd2Z0qkY9oY/tIjQNTd4hzUty0HcI6O0D
wA3dHXtvgBbaKLd4m3o7R6RI6XQRXRbqvnMstHr4hHwkeUqEamf6kZrWsxDZN8KcgTyNg2Xc49yo
iLEVXYkPke3MIUur8UsNTDfbJMJAFV1lGXJRf7BteAMRCIDBADUKTmCWN0liV82aDycOuzLNUl3q
NFAKmIqtLnrgJkQoxemCtp5gT1EWApPXmfugDqx6O4LHrRJUOIlM3vrMhHSHs3JwNjEWpn45hE7l
zs6kQVpg0MpiXwwVOlQc+QREr/gpH6VjyVqMvcqwlcT55An3CCI5nlcT2TZ6Fyoj0LdBOci9HXb8
8cBpMQV0NhLtMk3McUN3GtPMMGflvOrDaGwWhw/OKFmPRbQKZTufCrshq4PtHE6gvrKE3EDA0HyB
GRSEVYjWP3/q0zFXCPCc7FEMbqs2C6jUw+eCt2YTjoutsMGT2GztPkKKNWC6DjdzgG4dBiZLpvBy
ceeN2OhOOO98Jr9wANtRoHXLt3OnVHth8eV+AYARyXUv4o6ja1yUcI9FT/NyIVJ2Kxx01neggBFH
IkN/RXyfz5elWU3GPnLC9q3ysm4+NclUEpwx+32+zqK+euhzKNObCbiAs+rtlIRQL7HcWwQE2X00
N4wgc4J2sFJNTaB4GGg/WFdtgAWaRiqjGjd/Z8Iyl+NikrQhw1RTaUXUhO1BrOCmYKAc9AQBRI3W
FGyjICzabVwYjn0tcpUqnNZp9OL0MdLqyC79h8qb9KM9ITDdOYR/Dzu6Y/qHLC17hH2NS6U1syRG
l9kNt0M4DndWRRdvpVjzi22iA/GNQKza2rVDIOBZJsMVJKJ6D4SBt3SEZlBFsLAPocuvWTeInVfj
WKdPnj9ZxSpUbfyYNKV1TXSdcYWzM0bSCpuXcHZZK+9QGWX/2KsgudE9WUCrBFIV6hoKSp/QCZeQ
A3Qc5Fs1j7CmZ3I9I1RVg1Z/r6L/FT+ASWTj8VvoVPJO87D88b81D85/BHvlJfWW8gOZC0u1/2/k
lIGuYWGaLa1BawlalRRa/pE8kEFu8heKAM9xXZM8j58lD7SeJAGpcik4sK/8E+IUB/F3qxRbK48r
W04RNv9k/JxvNazlzJqhcu+06V5UadqVm1ybSf9sj1xZu6IcRn08KYJZrpNAWyPSz6hprgIKCcHe
9Zp6uCeNTPjHIu399GACXh7+ihtRdVforodtUPi1OnS5yLqDwFBW7qKGCevgyKiOVzg04xDzRV6q
T36Gm2it2U5aF83cVtYG9XYcPOOqrDD/hFNSjg+ysdzsG2ZUgrNRdfmxtzHLoui+pTHdwsLu2noT
V/mYfNOdWOgRXtsGh3RyRucGGAtmEnZwJdSn1PHvknhe3uNyxoaEfdIKH01/DH4gNPQmmZCejcEb
POsjWuRiY7fZXegY162dkHhqw1epESQ7vdwXqqfOsjb7Hv8S7nf5yTTbryqorYgyTEjPRXh4lWbT
f3KS+LPT9MHl3AQdCApXzzxShFsFWkMlWRJre8B3E/kdUyohtp+cqgshSdg4iHY5KI3oagyy5tKX
EAw+OUZqzHv49N16TjCTf6KZMLOyAAFpy0OG3PAGzXx4rSiPwEAECH6AH4J0toRzc+iY6Lt1zLr4
2HVAnddxPJSEOKpQhoe5oraFm8Sx7m0Wy8X4rCuic60q1q+pXBa0it2cudcT6X630IJDe51HQfcq
Ois82WE6+3eEZ8URqWst0rUim8QX0ajpJeskXrPEc1ZpHh/HEBB5hwlLrhLZePeBMTzNZS8OCMrt
7+w14nmfgidhkam1FyPs15RT3xzN6WPtxNTL964zaXWsU40O2+jp9SSelGgZp67YE/rc5l/TRDfT
nr4n+uq0b5FmTv3YhPdxkWIO6i0zhY47RJn/PVFubn3PcMbphwzn0XiY2i5oTyyyZikAz8NrhmRi
Yenp9/bs242N1taaM/ui8zFxzitfpJl5qE2diDfshj68b4P6fbplSi7gjPfu7H9BTWgmKHaBhn7H
dpDChZB23LLWtuyBhn0nA/jDHkp0iS5Y5HZ0xAiC0XxnLjXq7VSKIN3iHeuq1yAcVXRwB934D7Vm
C/MEyaEzRyxASY73X84VNoReLJvLzgyS/NRLXGMNUHkzh/0Ec8Xa+sid7ZWbKKpL1tr2Eb4biIrt
whcHrxqrqyz15D5zh3Yvxq48yQbJPp6YI46HGY2oSqeHfo78r3XWRFcUqcQu8t0BZ6MHmDvws1do
X5p+USbJlzRVzaK/gI27MdjNWVzia8+KfQqvHtSA6VOxmTBGl+vUqMU6HPV8JQaZ65U/ldmjxJOM
DGjiqBxnSn2a2JNcMcelFx6u8ssyRQseBuNfaepEJ12Hj2i3JEf9Obo0c5/nXrEOcs0cigDn8D60
XuDdFLW2H2UufMxTBMDuTWbCy1G6GfSxMB13kzFMu8jS3pPptvNdAGXnMkd4dN1O7bAmI8Pb4Lk3
9n1uxxoLiT18dgoHyfHQ2AG2kIDJFP9/a+4plCWQYm15ZUqFIQu4ermnoTVczPVUfRFljZJbJA5A
bNTkPn6IYeWwA17Vdig3Ft7PdV9jJgD3bxxEnhhHNXS3Vo8eNaVRtgPiTuWgmXHLhJnnrTRtzrUQ
jn7Encx+MO3VlW51sM2BQCMqLcy1N0yY0Qz96g640F23ae/7TicXhpnINe0rTieD0DvBiRHPiGFd
OQl4gSke4+doynyAN6O/gf7S7nytwkNSNA+ZDxrM86BujdKL9rOrET6zxTolBZbu1GjBsFDkOAyJ
B2uwxfuwAh9tPDZx/SrcoN0lelTPkfTVXdO3OHMieDhWM+U8kXEvMie+Mjm549AzgzUAn+HgpflL
NA9JxTGDb5Uhbx2jueCPSJx1nF+SjdYKLHyN2cNpq2xrUMC5iIU3HhRGd/rShvMsUuFdUXapD0Ob
1Jd9SJy7aLvN7HESYMlyt1WrygunC7pN4w7jUYHeutSDGx6jKg73Nn0anHpV+zLBF99and0cvDoN
IXEV6iKY+1efr3ALZUjcN+OwK4o8vs6itLywvMm+cuZQfslNHDs44skBcTCDE6AU9tV6UcDe1iWZ
fCPo8C8iSTRCV9mgxk/c8gBD37614glXTxTCOABEpazVFI3lJyd37yo0DdByTXFvkLO4Majj7DwT
U6IhCooMvvkwtIjw7SLFRgNUeV3gsNiBkYezktnyciR35HMw+e4G/Mq0ilz9xlafqWVRBfL7+jAF
RhUY6NLzCStiHab2g5nhLBNSTy1/N9V9z5u7jUdOnkxdbJ1Li2yVMGoYQLVx7CMJbquFCYhEntoy
FnFWcdSDZbw20jBvd/gt/bsm8pprken0LxSCdndNjEeauBmDwFaJNaz8SiEMbsGI1VaMvRtDYW4D
JfMky070rGTUWlhR21Ehgmm6LvSMbRwZaQPEJnCTjAL+eoBjn8/Q2WLfDzlP2zKNbXP5wtvYfDAp
AXemPozKC9V6IClVnaRndGg2Ld8LX4SnpgxLXeT2X/vOAnw0NyaDtwzAdlb9Oiv6r3lTTGs/GNOL
lG7ILabVGENInD9mbpnDN0hm2+SkbEMyCYYWhlk5psVaUee9h5vubsostI5p4PXbtnVrD/27hl3V
d/NFhmd7M9oL98mvCb/xM8BPQ6fidS/t9mAlajgYxpRcz7FbfCqVJq4kr/3qbRQhGyu3wt1IOHm1
CQEK7OwmfyqRtEAbM/xLOyEXCv5IejT8KH2pm8J+MlQ9Gtu+dxUBKGN/mY8Y59YQwCSvfjB97jqy
K4oqK3Z6nN3v6TQ5a08knARn/2UMARaa2Afu5JAHl7Lw+ntfVUwb/EKGTap8dUCVGhv0vHxMg5Ug
LSXzHmrOXhs3TYdg5U6GfEMJ2a3ABflPjVs8h+HUP8CpCRApxKl/14nB3jXLpGWSFzqu4Lblu7wf
3f6qhmURbDT6hYfRCQvQ+UZepvvZLu2jInjzq9bBg1XE8rZm97vzYoWvAjnRbZMaRPvooQvrDR6y
HLJLidPUa73iqx6c4pikHs4nXLxHe4rU2nebBI+rn19U8SDEym+lepTIKa+BghKLBQsYuw+UnINM
FSxPt/FYMOZXI8AG1A8WfInSKZ+hCkNvDIcAZ0NWaRfCTKXHVclBebrouyUDqcGCfufN0nxWdoPM
p7NqCqdANL3Po2yct7kwuydWxqGEszfnPECVgTSKmcO1bR1SL7Ue40mKo2uM0acCtt9r1k6R3kSq
0k+DMKFL6GJZyouRZvxkiOMU5d0x9rR5XChdlxm/Ilg7Rm1ez8XsPZZW31w5k72ombsMbJE1s4+p
XZpEfmBFR4e8vXk320b/MFBewFCEqYwsB60lh+Ii7L5SDE4aQswrZ/xOZxrDsW2Rr4NJAofLmEEC
rxNLvEqqaC6Ima6dbqbQ1NHnJuM8doNqd5CYmjyJHYX+/6geITsm9dEwKsKJHFva3Sam/F4yo3GC
QZGVV1k6XAZFw3quWm24R2sw524bFTYQWNJzcJY50eiXO38IMowwQmbRhXQHLB/wVUCzQLfUXRJe
tBYNErthQeZcQDRD85n7qrcRx38umzcKgKdJnEXe1IfCHptrYwRTNQKYyki4PU7Ic+66hmiRIus4
+RcBJkWqBFi5XMI5fUcvVB72FBZCJrdOr2IXPoQf5wDeIOQdPD/yDq5bfIGQcqfE0KB6ZdEH0vUl
FOzQa97qjc4IijFcgkVJAEn/4gW1HyKm7rVDLe9LP+r4yWqCDHu5Fe7hJnlHJlOPLTdghp2Bwe2l
85r8SoeD/WLW8B8xslb6TXeeP184rTHFHJU0UcHDxHFwY+Vem57YxXtfXVqr8yU1QOhETpr3DXRI
leafi2TS3yPLYelLtCnzi8LyhuYQ5yFXVta+uGiG0f+qiH4AlOKEAUEuoPlIzbBzHW+mwHEPhIry
PIwE5sR6Lqy63ZpQiBd1U2oAggi9qrkwbVnbW+lXieLsFTOE/YKd2UERG+dAV3DH7maS0HBecOOE
YhtjWHtLvNamCdZUIxRbm6WHOp1fSPAFkx+/+H3hGEesrH5xZ/gDj05GEfktmbKZzl0vBjxILgtQ
R4tq0hrkKLQ1R9dgbF1bRf5dHsJiWKdjV4OGcHM/PKI1r8F5DiGsXcpIo7s1uKnvg+eW1Uly9PPW
kpgjd6eGGYN2luKCxBll8G0bfuxcxyQNYRkjOIF1YG7y6mLGWgOiF5rghZGqTwAv8svQcYKtPalw
l6SBeVPHVbIDAu1coJ1s38y5j7HU2TGF49z7TO7KvK2x2e5DI6z3aVmyYCIJyFeN8PEHxYXOX6ch
xOZW2nZ+4SDUvJJo2raN6T3nrTsw8k2/uET+Y1xGo9BIjyAUZthbN2nJj0X0X14HURRwXtkWvIHI
8ejtijzYFlORV7jT8vbCcNv+25TP1aVJDsNrTQWFOdCt7WCTmTNpkBbQkxWVlWZal/0cz9vI4RCY
mtThALVPOwCdmQEFoLL2AF37uwKZ8xV6sGHvG4G4ncwShUU1Wzs/6j/51TTt/NyztjC62quhAgYC
I1tc46AXxyhLaTV3dSufgwTz2gyq59WuDHWV4/raaeEzdWRSfDPqvr2KqdHcg3SyYLE1Ev/w5GMr
tlhtVspVOX64mFq0cGzO77zwO3cxQqMNpoYrwjt7ajlZazu8Gp0JMn2jsoMfI83bEn8QXPf9lG5C
N3QfKuJFn/ooyg4lxGVnU7CnOUDSm3CZCsjbU5Nu6LeFV/FYjRs6OdlFb6UwV6K+3tZD0h/NXMqQ
Bk5Tf4GEumTiGEOpghucr2V/2RuG67KRdEkFMqhu+jf4JQJ3n1ktLuAVqJWg/zto/b8VRyqOFOp+
U3Gs2urtrXpfdOQn/sdotZQP6d7S2kMsuYig/m/VEWI9QQoE9zouIwrZ4f+pOv7A4wMcC2iB0nxc
NFn/+KyE+R/fN0HOElyNRNESf1R0dH7ocH9uCBLjjp/GpcGM1YsC51KU/KkhKOk0GOUUvdAPNOar
glemONVOOvFWlKppDlCsUifBMMrZeYOZhhSZpfITdIbAR5+6OVuoRJRAbZQdlWoCO0NFJ7zO6NI1
8Albm2AuB4fxX+yH54xzIzSx/jEdbbZRq7qywXseiOLVpE0XFPgV54KmC5rPkWAusZ1NaLmxbjfE
RGsM3cSULlX+jSgADclHMrYqTuNxEJt9eQRJK/php+Aiq4cWY1B+yz5Puc+24+LdqivMnreen0AO
w3VmBi+UUov00nFjMimpemqPCqmufMzzUZbviNg0zcuIU/1CBu5NtAGT0/4VxgbiSHLYhvbBJYKs
vg/UaPY3tVfkX4yGEt/BHwWUPrMYzIogAC96SYtRNRRORM0E4ZWpD9JcasAFMxFy/PcWCkdvNN3G
7YgtBHY5+StXyXLYlehVqxvyKNHQZEOd+rvAmTLjom9RSN9VqV22azk0JA7Ebe/W+8Rt3IsORXGw
7qlt1iv2UB4pXHlmxJhq3ey5k9l0pM1lch7hIP8XivNOvTlMueWppoZIvEvSRY9GZ3tQCKQdvlmm
3aV7Wyf1+ASbJwnACEfEkGbbxJRz8lKYse1cgqrI5XcQVHH6HIAPbm/8mgrklTnwmwA6VCR6xnDZ
7MsCB/jdMOa13Dmy1a8FC0q07RGZ9hD7HfPeqFwIlo41OECI8l4AMJlLJuqa3cCCqGa9XicNjTLy
4KT71S2T8mEuusjetDoaHntetQxU6yAxZ7eRf+uLH05Ux+tg2slM2xv+F1mPUVWJv9gmwnXPzGF4
oGeZJIAyStdcZ7HZ3rT+yB5yBRB07NMtBzc8bWAeAeOsw8zm2B03TVXuy2Qisc9MODBR5eCUlJn0
u7cdsKX52JeSrfVM+4HTvzYsFyl5GWQndsB1thusfHpCTVEfUe2E6WXh1npeAdBNohufrjkwYVly
kuprz/qaS9WAYoel+Jc51NLem53DC2M2nPKPuWMLZzP1Zn5fEAArD+PIKrAfIApRIo2cKdp7TkId
J09SdwNtM7/P/fFHQ5FFdRUlRPdQIHJmQMhUSmmU9ugRoGBqkxNJ17fg/1xMzevSrX0IF9TG5IUK
a+tL0mLl54uqSElcC9Yx+9C1vl9siG8c+NoEYLgOnolKQ7Z7WA4ICMhj7O7aaZLDCDKHlMl2Hp8a
R8QFKEGR3cUxFYgNh4OmWbN10JTcFBitVUxmAO6AUFOzy4vcuCZAGNaBlA31rCZLEPNYbBrzVSan
Tq6hIHG+aCrfemS6jR7wRRPdFkoF2VqEtF8fadUiZaHQPOanxDAVdKxw2fTMBA+ItYD/B3zXiN34
eRg03QBzrLOE8WhkcjMDBnnhKY/jra485y7te3SG4ygM4yFoIG5y48ZWlaV8scamqg/OWDgeHVz0
QptUOlTqkpZgy22UCEDYQ0lzajWiXQMrUVvZjCa002V7QbF/6HaJ34OJED11kQQWjWmKzVxIUX8V
RVVemQ5ChVtRj12160hec1eO7mHbo5pJXubWde+KwWcmF9qDVFyhXwEJArD/L5/o8YuBWb7+XNCF
jbeS7Em5TxrHta6zviSj0yaqMtorJYLnKQyrRwfgRX5KR6PW145P6Xjr+cPgr4uhlID62KEz4AuT
ZnAypFRyVgEFmPg0DrUjjhAF/AlEE83fT6r2/RfpdJn63FFE6Xc2j6bm1Btn2YMb6gDEs2HaycW4
9J0Pjvb0sHMj0IgnrA8mRU2b0rFbckK+jElAMXf0/sUrlXJOq0E2+tWWaNfMvjHRcPHdGXVXbVo7
K+KNM5ExxbQ0zyQGKOSu6458Zed7M8UOdMaxgBtEc9rKIj2x8QokOC0zzprpNk4JyPDXIZB+koO8
GZQ07+eMbEcQlRCyhVu1sQKmQF0/IkEkm5OkX88ZIMRrNy2M9pXDRxjZdMfbFr7NlLejvTbcIqq/
iV5zBpjMrnLeYISaT3RnJtBCkzukoV4HRhEysQxQpPybFtUGbpAxhxHvZ01vbkZAQPFFOpW0lVn5
0CakQ1qo2wEB87RHUsb6uHHaQaURLhEB1pidSTpMa0Fo0n3hSdWva0G5aKvBtCwZndqdT2kXA813
cCJPq8l3VLSvFOvZ2sc+fOcgNBz1KkMKEdFwNGZr75KXQQULfo0L1FPGaj9Hkcyes2qYRbpKozQZ
xBp2NpIh4lhjUkHXQVrE/fdkSbC96jJUcf62Cmudl7vQNWT/Iuei1P+bvTPrjRvLtvRfKdQ7Dc4D
0LeB5hCMWRGSQtMLIVkS53nmr79f2FlZtqsyb+dDA/1QQGYiDWuIYPDw7LP3Wt8CKs4Kw5ozxCpy
A5jhcvGQZMkExCpfEHeQYMyHW22yRFLEDEjFPAaTZ3VdNB+KKTACT4uifNipbd+a21aYR91X5Tzm
g1uiRlRpAOZTP3kqu1xLoGMQmKqHTV5G9lOKNG1QvliEM2a2oUiT1tsQraTBJ9V8mumO9JyJNty6
Ic8mebaM6JDliqC/0AGZ28MgiVV/gyR55MikADVrHitZqbR9R36ffAW0CPouYviUnswuLdH616Nh
wFduymU4VXohzPd10IjDc1dyjIKT1dQLgSTxNMebWQ5rJiUcvZvmVgsMGBewTkLls8RaF+yydhRw
VmlNFjwHllbWHv0z454ZuXXgwhmLuxhq8VZhCwTOu9RTMryMWpuRUREF4XwFz+jqNqYaSO/nqImG
13To8re66IJqnZVDNuwnnWW8CVDFx15BZPF4SvMKdBAJBIYOwK4sot0cKmq+DUCnFWtiPpbuicYX
71QV47B5nPJEu2vyvnjGJSrJFz2XsKIU5tyofrWIVbwOgecOzjgVQ80jRc5EVx6IhNgAoIuF+yzL
yvF2tPBtCqzfOgaUrEZKZuOMlXhRjA9vodEEo/et3v/P0efvfyq1+D9N/lHErz8efP6ptdDBS+Dk
NRlFEVf8w6lHVb5gdMXapmC/wyZ9VQT+JrVQpS94f1FJKabB3oJL7fdTj2J+QTsP4QTxBtuYwpHs
L4R7SWyFP2ktDKBJ12OPrFoIWeHemlcx5g/HngaoBAnyfeKZTRGvwhaLqqpLA92TyGDApoeOViPI
stlzL8qYm76c6y8qx5EkTg+RkOrOZDyQhrtB+v2ozPq2jcIdnQjCOSRqc2VdVvWaWCQVHBRaAYQH
dhMWkLiY8zC8rTaE0kIptNAuNEwqJebAkKGs7iiCOTSy5RzoVeDKBWFCUyod6Ju+Smkse1oDmhsp
Bmi7ApaWQfJTACjoeg5CsAjSTYnyO/h96zgxLQ9I9gODBSbz1TiCFk7kU9RILWrE5ZZ2vh8OYXKI
VZq3OtvEeUyWxBHrLvNookvrqSErXdAboBdCedOXd21QXsSralMVxLOMQMwu6oS0jZ7qDNTcCFMS
bDAywVUSKMDimeNeWrG6CYNKI5SJmPBe6dbzEFarZVKyt3YQKTilZDMYjHSinAGyxCHAyQWqwmR+
xpurOZKCLGLJp/0gS3RhJKoxKbVWWTx2/oRm3O6XsIeYbNlkjV9aospGA/RQ2iaXaZabdY6E4yy3
PWc7JbQY7tK/mYXbNngmmH2wm4mg2gFmM+dwg4QwwkkW47ES2g9F7gcIsJbsWJqmkpJQQISC/Sp2
vjYqTwUnUIhPC9T7ijicLEO8UhEdUWj9nYw6BiB7y9RzKpuLwcTM1gSepqbRiU8CQnRIUOLFIpXI
jI4ziSzI756KyrptdH1rScG4bnTSTzp2RrVVGdSSJGInReIAnWocdYwRj5F38zBkpoX+XyxW4lK9
5FI3vqml3K4LIbsAlr1Ff0F7kpCiU55ATSrpS3L+jND6XDluuSDv5Xaawf6yL/fGlQIPZzSjRLED
eSi9sBBOWFw+Civz0xlaMeC/rVLmEJiTDhJkkx4DMXPksZjcJO3fEvGhbJIHksZwHST98BZxboJq
xbluYtsDCzcGN3IYZE4u5sKKfOOWwQVpEAPxcVvVgqEKk5kKMk1vqxHJQ21m4UkpKNeSAdpkLaaa
0+tj8BFn3DFxMF1o2CkeRhPlSEcTGJxuIQzPBB0Q1yKvQ1JDvUoNiKLS5Bp6V042XQbf2Qn0UGUG
Gic7q57qryl9QHZo2VOXGLEgHekh2BBGYB2yFtOM0mSXBS8GUhPJyQgSieg8npepr54oS2j300q9
GAO6ogjt/SoD8OnMTA21UcudAg6Xqwn97dCY9UELw8IFEJufNXl+s9R0PCAqybfDhNwL2mzs0Yms
Ac1mXdatGp3GLvEjxHSIhVEfON7P9rUGvPQxEOMxxFJGX6d4TDXZQk8S1ZLDBs2gqqRepQLrvwoC
aTpzhBcYdpuWHThLLGeemAno6C7uHdVYEvj4gXSTFrUxuPkcQOnPl572b2nq020aJdNNRzrXLmO4
cmuoNPtRfjC4slOrvqKzRmJP6N2DZJmSfvEp8zRvrI3xYhUIr+0WeuSLMGEy76saamc6FCykPlws
VysaBAEWZdtrHJrhY2Mg6VlJs1p6rdktnjQzZJ2TNFrjUOKuV01sv60+oeAg7dzyyFiIHnIyB13Q
XZI9iKKw17N51m0l4NKjuUG2bdacz+QBWJdC4EScTf1m0eLuLalxsabUMKhJcICQfs4i7kHCvam9
QXaigcRXmgQkIXqYxg0p7HpwaJQcDjUwghkAtz48FBIrtdUarmQIh8s11MWwlZw2N/Jfpt8FI0NX
URpp1/Rt7kKokTciI6yzskz6LeG9zQ5t+fhRW0wwbMtggDc3zI9Fq5gvRlwJm3GWp9wxqPoK1l1v
gOUs3mf0AmvRIEmjUcRghcuJfB7BtOBrJ/WukATDzXkUH2XK56cwiDIPZSrn3BFQoF2NGiF+QpKX
jpzlwWuNO0wGmpkNL8momzeyHHbrOpXac5jJgJ0ZofkBjzgHcThgWRoXq4jR+EXkp6NllfqNro2M
UKo0WKXsq36jqVPhTDOVuj3nnfaRW4lEhEhavHQ8axY7l+KYdEStvgiF1TopTRhbbgORH27ZUYSj
UqwKfd+ZiNkDRvG0zbC+8pQuZHMz5wTzWOXS2JHct74WdYuPaoRulRVrzqTGMMXrkmzGXghlsH9L
uy9TlN/VEOk7sTT6RzOKl3OIxPccB+FrF0TSKpxRH0gZ0UOcLIsVkAbVbSsQ7lNXGk81/ui3WYiT
+1Ax563Sy/IOJSc/XR0Rf88Tw4Be16pNhNaFtR+n5boWtWrVVlV2EuhVrqjix6NWjxcsl93akjXN
qYxAs2ddzc+URIaLVHz0J0Pt3DLnaZdVQw1xeM6wy0nX8J/FWDP5uEZymMIaJQSirrRUXuAOc+8h
x2bs1wFCFILH2gznT5XJ776X88qjS3kmOGu4aAL6j7ZtV5MyEhXQPQcC23Y1WxEfxor587QZAnGD
OvsujBVvVupoFSTiNRjgrSk6Yj8zN2U0hmzzjRjBLSU7XHs1o3vZMrQNJLdCuODQVW1dldaxndfE
kwqNbDLT0fxo0J/CAdtUqQ/Ic6Ccmlr/1BKIEaAgdMlNndZmJWcfQ7sQv8mM6wGWU2n3bdw+BbrB
BROKm3zWkXVxxDukM3jpjK7GozkN1u2cdNcYDgtJkD4y7Y6xFpJ3IG6pIW5Vi/gHQI1KrCm+PhWe
ZAikIibGTU68SN4wj2QxuukYAxmN9BX4iVtcnbR+a/UWIdLzLGIY0UJSxYRJ2mtZHa9jCq2qX+Os
dU0N4S763U1mBm6lmAtczjFbdTm9qSVCvFSHnzAhXRBKi1PTzLTFPlSux6vOzcmu0JHLqdjUVq0+
kreg0vbSyYJATlXfM2Go1sY12QAqsZfOhTPmFSOnuf4wWbdoJ2+n/K43Rs47+rNF3EOkKEfxys6d
iMfC9LPCfO331vtUzrdNk+ZePVq6bfHQdwcxZSMfj5FZHZENPuPFy71RHE404R0G7hn6tdZmb/Xh
8HpAISZP72UCZZB/7OIsX6Xi3LN2rYtAuB75mPMnZ7rOG0Bz2/WgTuglQ8y3QhK74IWecW365qBD
FRXIuBhCV4rzz5rYRk0d76oBiyiazao+0s1Eizx9Tvp86UVtcfHrL9RGSITC0NcErd3rWk7+wVBV
ToGcZo38mzzMWkYKHctXXH0vPIkdhEtEAWw3LaK3QvfLWcNeMdP8CtMFQd2i3dLC2FVtPzqtGpxL
OTMRq2Ei8pGjzHavDmciqcqbUDOLrdZyuYoKTVs8q7u6oXOcRzzQTRRRBqO6mVwoT6qz+0UAltsF
5Xw3M5Pghu8p3qJwnxmtM6IxJnEk/uymFMC4POibrkgEGkFosIyxoEWIuJutQ18eQ9KHQXAbKGrF
BP/MwjkEktLOEhJz3ZFes2NqC4wJM0z5ODZCZ4dTPm60xsy2vPRlPRq9sikburdNUwgO926AJ10q
kVRZxk0fRZ2TmGm5bWQorpY8CbYJCtOuagKhtKokXCzrSh6n0Y0hluJapx1/kpAFH/DGDx9N39e3
QUF3VGV7ozkpLrssD69KLd3M90xr2NOKab4PTMQUnjxc5Q14oIlubKC80jZEZB5AiYym+KiOA12Z
OVVRA1KM0sXMUls3kuFjLEwcl31B67ZeTqi3UtElU0M6MsgktreqEqShgbQrlQAwbl30GJ5E+bGX
lxQfiZ6ciqtwFyBNd6wqrfI6ATo2apfkjEoYGDwWqSceAeYL0bPabpqp6BnN9VBpuTyjrPTOPKev
gUIJrOcCakOjFtZhPaa21r3nYbE2r8KzvpIeTFjFSRR7hOJhgH4sY31rLp/BWDt0uz5lUnZo5dcS
fpTKM/p833TBGtLRIZB5EKfTyIQr8E00QADm77t8+KDabjelFEm2oY7PDSmoqybpbqL0NEsLGkXq
KcLjfFQx12U6p6RKBMmA7RwxUWCCoCdgF3lfw746jOlwo/cMs+ltOjSST1k3dAqumwWJTBOiNK2m
8KnM4m475kvoDUlpetmknZoYOrShpmzLpBS4SVQKhFnA/2Vj0MN3MU6vyO5ucVN9KEuq8LTiBJMb
nhIv2TnuI/0mFoZ7pBHZtaNLZAFAR6V+7mW1HO28m5inZHX91it9C5RYhNIft/VTK1j005UyKPwK
+atPQEvjdVIOiD4Hpd4WFch+ZR7bPdHQpBRXiD4FlOerJA3Lhyol/0Suy0sqJt2dnNaTW0sCwoIi
nNo9eyKbRViaW0STnP8kXQEuswQWB/NZNVBHh7VImzRUxde47UWJZ7XS+bVUmRCFRUYl9Wh+TqYq
rLAyknNJ+y5ep0be+kyNLE+r0MIjWmyAPiPrnZD6Qg0fi43RReWDwPmWGIDSuEP2BSh3YVhAS23w
O6urVkkcBOuaEL83YcZjEBZicyuXPeMAWZV2ZAZGzRamReaTi5hspDZR1ulc1Zt61J8wVvmmGHPZ
mNoZLmONym4Fxh21lYxPQ6mjV9TLxetz4kI42LTt6IwSKPW0HZbXJTTbxm3oqx8jSK2uphgzT+Z0
eGx5UqyEpmUKnAzBCkEfkioa/sMq1om4ETqKyYyUg31J/cWJfazIZ42yx163husKlZ4FkzqW2Did
0L8ARajTIKTgUBaMySVni9vOatZvIzMX39FDEFAsYqRC75MYu3zRCMUMGkiEwzXUI2gCMjwbQqC2
aFoO+mxUH0Q9f6hVk4Ak15QVYcS6QxBhcYhrHXASob0efWJ4okvWDG6slTOz1UYgxzRLPhHXkBZi
hAtRYKb2nJU5m4HQZWcSyuSdjP3R60OxvySyOuhIQfSCk14ysMzzVuOEC3HcZ+BD39daev2Z2QHC
TbqcyVknr4FmJV4zOkd43vLRpN9EmBlxANq4K6dOWyuDMr5U5GpTGIkwQBwuVPcSydVHKvbyqR6V
0EcHVB+IiKA1H1KDJIuSLWxEpNfCe4ZvYWozcJj5VQ6XZ7TPpzCeeFgK5a7LMPDlvfEfh1lMc+f9
v/4OTeHP9B52WbzGzcePbc9v3/Gb3kM3v1xJlmg0DHgDND75Yb+5zPgrngMWBAJqF10yJLQW/wTr
8pUSwg4ALaauyXRFfxN84E2jTwkwBUygcQVhqX+l9an8glWi6Yr5G082S8u6/jLkKD82PstZTsTZ
JM+gAtT8GJEJTMiIOpE+lTR0/9LJrBHEcbxqsvrBkpGhNyoKjRYTz06zalqN4vLE3LR3GswjPQ2R
NvhatmRUk9WxjJSO4E+vXk/CZPAuOEMMmnIpxO6rKqf6pe9DJBAjbofnNCvMQ8g89EOIQ1Kdgtqs
N9N0DdKYUlM/jLOuwygZGDqxZa24MHRw0EMFzwYOn7sfPsPTd8HLjxDtf3dZQOQAHpBMHSnOLzKY
higlibRFCUEfKUOxoQBeL4bK07ALoEUuyk2LVMPLmdL5/8+mB5RTXd98/O3wWrV/W/XF+2sXl8X/
ug4qvtLOaeIw6v73z39sv/85/Cjd1+71pz8w8OCOP/cfzXz70fYZ3/qdTnH9yv/bv/zbx7efcj9X
H//1969lX3TXnxbysn5cIDq38x8rqDjNxkX89adJwvU7/rGipKs5EyIXVDZN5K7FF/mPFSV9UUFF
AKUQDcXAUsQA4h8rSmMCAc/yijSDYoy86p8rSvvCMsQJCr+XkcIV7fmPt/7bncJV+0NQx7+sKAvT
KMhmptnXlcu6/nlFSZjJoi6WalfucnG1JKboTARbkU0iZFPs5PS8kdxVEflEajYzkY+QZruaFBAt
lmLIhPskmh9pgRAJOEnNYLQ6Sdjq/L7VUe5YuVx8yhTSeOfTasJI13eq4l7juClnxnAf6wL0/ygJ
1X1jjv0+Yck8VqVcooxVh/xB75mlFXXeo9VPOUHV8bQLMMTUdlM1DR5nrPHeFC3HCk14v/rP3f3r
3Q0s8M9u78Nr38Q0UtsfV8S37/l+g+vKF9R87BikfUCSFi1mUd/vb03/QkwdDMTrI5txlc5e8tvt
LcBbv8JpDeAafOuVQPX7/S2gEdRoH115FyCUvsHdf7mh/+wG/4VEc/U2awzckRrCP7Hkb3LIH7eM
BSNOkaZ0TovUkLZCbUwXvU4aMj+wqjgLNLEVSifdTeqOwMiuXJLXURyNz7ompvSHK/c/Pqa/vRRW
2/Vd4dNWSRH4ea0V1twKphEjWCjDdq3J+uIaQtyv6RobDGHUqDvjaAy+1ujPvhc8f7jOf2aIwM0F
l8+wEFgSEC9J/5WcgsWZaYWylK4lRA9mJ5EaV0wfyWSumhDX6Z+/z59ZMN9+GZgd6gfQUkwVLZ6G
P15ynvW6hsAI/KKgzu4c9a9KJaTfd54/fEf//pegItV5W4jqf/kl2IubMNOECjFlLG1IGx1QASjK
3Z+/levO+U+BKW8FsCBbs3alZKmAjn/ZWat26MgI7gnkHMqzJiyxPYX1vWUsWAmgVizVxhzyU9ZY
36fyf/zuWBy//mK8+WQUwO8BlS5f//6HEW+pW40QdmQDZRruaafKsItrAyoJF7VAeAnMVO1WgbxM
UHhL8VW5Jg9PQmkRY4O2j9ZVic+8JzTElYRmmdx5xp7IBMyaHmNlwFrMMx4qvpBLAgehWgZPQpZg
B0xvUu47LMP3CCVi5FwDqJQm1dNgUxfzcpwnDRevTAIzciG5lUu7bATZsIc+NK2NhXIOe1uj9hpt
1Fh4KBLlAVVjHa6VpidAFi+GIXlaotFjUSrgqzSQNWK2/vxT+5d7gw8a7wHkHtEAo/btmfDjxaPz
I6RIbF2CddODIAa918TWb4eIP/yM/mVNQS6nWIYAzHpGIv3LHdjFU8vMUupc9LO1a3UNOhwRmZM6
MRlmilQ4f/6urlvxz/eion8ryoEfM/f/FSmrC3ml9ehkXWhqfHJ9odiIcVQXTwoTg7TUXGkmnu/P
f+m/eZM6oCWe3poJY/VXWD/eB0PFhNiRUdWf2qZCyx+1HOUV61TM8V/jK16XG9sINAhV0nhif0ch
/fDBYSBdSpoaPR11UAfIeQfMFdP/iPn+l8VFwUNxpfEMVtm0ruXaj4urkyo5HnlwuQgu5wc9WXIE
NmbFFJ6ZmnmPXXcP9BC6D2JhS3IpX8iJ4hxl3OvzoN3EuK1/g6X+R4bzdz7KH265a3n+W9l9fM0p
uw+cSH81IPAN36sL4wsHPaoE2FtXxYt0ZfF9ry74G8C6lMgYEODBI/X6vbpApMPpFXAXZ1QSLlAm
/15cXP/qepNZ3GKccUX8DH+htqCG/2lJsu/Q71fYHgiouCJ35V/QXEYkaviyEWLUMpY6h3Tv3Vlz
6dKsCP91h/VhNsgsJ3zqznTE7egVbu7HvnHDTGNJaKXP9u4hRE5I98lXfMYOjT2D9bK3/SrKXcLn
nua1th08OprhWtO3Yo8K3m6PD8iz7Xydrw3PXC3Nfm5q/Pxerq/l/AE2ITjUCmqhjXOfKRZZMLdE
0w28MNLKV4MLowGG1GiHL5rbO+eeV3HuncCz3MyPNroX+bGb2uUuOiujo8/7fkcDtbcfEO7sxaN8
zjYib0ezh5W8rfa6L/uVqz3vBDfjhwiu+Kium23myW/xKvD69QN583fAGu3rbyBez7hJGTLvg5WC
FJkktdvhWT7QgLbPgdN60g37hGY/bM8PD5Z92F3/MDvNPtu03gtZ8bZhN/tmj6p0ixWZ105gov20
ur8P7bfJrfad23v5LZhnO32oqwQliwMbbSf6zPL4OGK6A5bdPwD/iF18Cvy4l9i+51rZyaZzedDZ
k2t8tWzsdA6IqLfmWXHTW6aadrFHo3icCXGLL9Csb2OSqXw0nYgBRtegqaac66+LD7Bj3e1UonpV
u0QOwC/h+/baOT6FTuW3696WbrplsEMiEnNPvmH43rc0crcMr0fj1Dwtq8w13XgfbrgPHiYPCa+r
v2TbGvVStZKItHENwynGE97L7IToX2AIfa7eVCAYqt1/VDdS6qgf2qo+c27yM7f7qlf0Re1dEfOx
KdrmZbpqehzOfShr3WGyl4/hABsy9RV0F35qW49FVduw0y4K74YLdyAPWPaaFzg0TFGjDd2+aHMi
zvO5mTbRZz/ZiKmuHJYVZoiduFFcZd88zy9jayNQZS6G9suq1xFsasZmHZOz0WdiaexbYreHxwXN
Wna0zuC/3Mo3H3EU7OWDctfsR7+/6MZJeLPeyoWMW7JgcWnD5eJ/xC1OY1e4KflzIhzG0RMpVpiX
2yLZbfzXBPNGsx5fm61X/rg3Noh9YFkgFOfxTxSaLB2UdtMDZqcz+gljlHBrkKKjtqru+1diHlC4
3tC9bUqUDFvCB8torbjBNjolm2SPiLb/DM78SPcN3op9Ou23vH4y7+4wSvIIKCe7o9n6JJBofw+K
TlGwfjjtp/6iH/Jd5FubwFxlEAs8ZZuuBG4wgl9jwdO+tnw3fA7fjTw8lrkTlKvwDOWLcZwO5wf1
7hN3Xa3Z8aN0SltHe3aF2Q7uyNdc2Wjb7MHv1+phUBz0WaajfeWNIYhdRat+dZrXsmWTIr3DHMHV
QaM1uOFRuQku6Jrc6woWlcv8GKVuy8T9jdfFYKpwqieN54bhDE/BOTmFu+ldpzP/AeiP9jZqjBrz
6qqe1ppfhI+wauT5HpiDtEa/vFKdFfYVD0lFt1ncG9yHuzd09AeWTbxL3tOjvhVQSLwikLbTj6Dg
koiwb5+zN/SwzVp+PoUH61WJHURqyUm+VU6xdVFQ38nPC7I3RzorB/nZ3FcNQ0QU8L39VdxIy8G8
8RbH8M2nwBYO+X5wVBskyGmj3PqGIx3JGTyap8FBLnCnbI/1JlmXK6lmtnJrpJuKzLwHteENNUc0
ydE6dXkse6+v6NQbx9qI9l20Lk/bxFOcRw+7kn2cXU87y5H3VXZlN3Tad1RqrmyLrvpUvD4rPMxJ
/CvsedV5vYs65RWIpU0Ygy05kzd52VpzsIfuj/JKco6kdz20iDtvli1vAQytk2/Kfe92nnlTbkS+
BHCUzQzN0V0SFCy+xvKRXGVHbTu6vCD+edwj+sJ+vkaAZClQ4J30oD+nGzXYdp+aZvO/2eez4X97
FcfuYZacdpf5lZ09GF7Pc3FgUGK3+3o/rjAH4FdDk/yZyNvWRUouNfbi4Hm1a6aMvCf84Xa9tzDu
8Jhhq+qwcNrBTQbqFEe538+r3uV7dFvzM20lZCifHGbEmnhQv4YiKiVtxUjvpPnPwkHiPVhgE8GO
2JHPXekaPlG57qvyekGJv71z1p9AVYnm2Ok7c3U5wjrUYuaGtvaqOemGadvWOEjHdHTmU8wl6le1
W7uKf/2384SzUTnCC3ssL9/wc1xE98Vrmjut5bd7XpT5VHAlx73ILBtHjR0drPqFwE7hndOS0bk6
Clv1JvDOTJpGtq/Mn+ObIVyrFfsccxhesgBWAQOvuaoEBiVry5U60VHLLWiT74X6Xyog78ucf37u
oX6rb/7ZYPU/ymvd1f76RT+1Yf//6LtKBnX5Hzdej3H40fzUlbp+/fe6UdK+QKElAgXFpIx07moM
/V43il8khNscDQEC0xsCJk9N91tbSqaXxWDDsLCuEtFGVfl74ShJX3Q4xiIFJVFStHPNv1I4ohj/
uXC8hibpIg1XalhE5HSofj6BxE2NsLlmFIhEbdjlyVKCnMAWkTmwRbV3ylo0mAS/icZaqOahBm6F
RQaXYhkIviIp0gKtapjTExKoAaO9TjDZe2TOcX0aTYWIOTBnqR8kVYH0BDrZI3ZFkzku0qGv2tRF
b+2UmAfSGSSTgWBWQYtpa2XbiyTDvI2yREqWcFWsmHJX+pzTiD0vgsHYYV4XkVpBeZpYmzmnfc2z
xDSxQJsxvjzMXQOEEvN/d2lQUA825JsmR05b1Au8z4jVhXgvWj5n6FTGXh9IfJExgFdrM0Er4VX4
LUJvIkh+JO+Z1GzRnw0TZUytkR79UcAiqYtVb2WDeg2wKeEssDILS13nM8Qir8NnFLyYnYzuKoMo
qxz1slcQzOIaYnKLejhlKQ+NotiGoAXvfV/2MD1mKvF6DiDjzmYhAj0YYGmgJRxuZyMcU2TlM+nA
Yj9Gp7RvtcJVeqHalwyLG3eS65rnVs/U28XDBY0sAOLmNkkl31bNnK+wyqu7QBeDGAF09jRLgmLY
NHWSIyp++u0I8POv5YCWFn5KEd1ZbaVQsKQWcciNjKRV1ZKXXOGYb4+Z1ceuVMY5KYr0vzdBjSwL
5aCMpzSar/h2qQzUY5pFjLpjxguSqyb9szSOJNEP5nLTytGICKub/LiUlVWD8vA2rtSKARcoFbup
x5j9Vyqe5k6K1qDrLM4sgFsflizX3gsttSSniEa99GJTFMh9VkOpd6QkSHHeRfJdrvQDuDgB3WKw
JiCda4XiuUsRkRKUd5+h2OCswFG6fwnrZkr3eViOJjnziCWr62yapAccV3qrvI5JcWWT0CEG7oq1
IZ1XKJYQtzQxY8KjIC9ALVgXabnCSVreL7OW7NQa/I6W6vuhnA4A5j/7sipsq+o5LwR1xuYVb8Ih
A93AFJ9iS+tdsbY6bzL7PT4jhBBRVrwlWnM/ozry8LqJbg8DIrQnw/w6NhV7x4RTwaqZ9EnDoK3T
caGLqk1+KFdoOqNsWCfhhDwoEh66THxIwTb6JRLD1TKmV2dZlfli3e+nit1gjNNVx3tez1nly63x
ECAIL4t43ZoGIfE0Ju10liiKxWbyCGx/x1H5tMz6G+TLXVwSiIxGbqWOqvlBGvu7wFg9MYOTMC/y
XdGIuEHGpYUHn7L2CXcPKllGcsIJZk6izEUR/R7CmrX1Gap9JI+hC3PHTbWq9s1eurlaqZwo4HRR
TghLaJbHbwOfN1wWy9fzcG+1NTfNqMmPRRk+dmW4tazwRQUeiJkPgTe+EEvrArdWc9MdhP5YAQN8
rqL8jDF8sySDsk4kKqmsb7aLkVWg6ISbMArW8LkerxQtwnoWKkKLUrCVxeCSSrl+iyr1olXjs5B3
N9j9CNDmwJGElE5lf5iCMr8wna4d/IDlJ+QgAdpFSTEaazwsMJ3M27HSb5NxYcce8AlE4aTjb4Hj
lEGEdxrGX56MZyMB3ae1qLLp+lb6sNCP4qjeVFm8MvWSokDuqzWEmRclboZVounvZtKkh3oRsyOp
UqewGEbcfsS/Mi2z9m0zcEWM6ylUa82jWOiNU/XabdNKZKqLq6RURNuK1PSMimadwD9GO6RtoCx6
5J48R7r6Vlh15lSgVEDuTI/dhPYmnwDjwfDQPF1powNqHadOO6yCJLyswwFVMAgNt2/qZqtVrcpV
UA5KbDW7sJaTbW8QUGag1fD0dNiZaXtn9O2pEhIeIVWMBNlYvsJGv80lrd7qYMx8TCRPWRbmd02p
4BwYp5r2J/zHuJPlNUjMtSwN09FsMiLjjRixtii6sVLvu0n1Oqy+XpsKyTPdN79RQziOvXo/AFTN
8tYtu56Mc5nbNKkli4z62HSjbqjWGHIv7dS/5yTBp2m8KypQ0/Xcw5JSnluTIAEeNsJx6mb8xzFC
706ozlmsgYiUpwum5mklqhI4l+VwBezUY+ZjFZQdqaVTk2JajlhRNlgcP1ZVP+2lcq1H7aorB04L
JGyXGo2RWeDurIXT0A/vpZhv57A+KlLNZF0UNkOhnnm+5Udj4T13ZhdjgpcpcrXqfS6miyYyBW3n
ra6ij6+r0J3Kcj/Es+U3yARXSyGcMxFHjmGhABJICiDYc1sNbfcWDSNO0HyiRTSGDkANEHZZZjjR
Un8ty/lEyGPphFX31QiZtaAML3ZqEyODxLENFlJG4BreLr3FzLXVSZa33oVpuem6TAW/oG310Tgs
kpmgRjcDMy/+m70zWY4b2bbsr6TVHDLA4eiGFX0E+1akJjCSEtH3jvZ33ugN6ivuj9UCpaskeZVS
KcvKrO6zl4O0zFQygoFwOI6fs/faEDyz2angi5TtLtctVT3rSk+uFawLC/EqfnPO+J3ON+DRQt2Y
DMzSReHoWvE0kNQheaQ4JphOZO3GrQxx9/rwyAwFAV6wpjaoa6vhyTHrCdINckyjztdQI5lImIFj
tuUKPnA0P8d6N8Xk6aJp7I9VVsV7hlsoGGDutFZkXwjYdV610eGMt8WzMFqnyPaMuWKBOozEc5ge
fhPDH43CoI9XMb9sQ+Ukml4cRUyep09Sr9TgoMbCBGNsBz3xUrE1czBs8dY3CzGQDqfUoG3DoMl3
Xi07ccOXJ4rudAw0/aCPoXc+QHK6aJpIf6x07iMU5NSQS+oHuB9X6EBpyyN+Dm1aENkMjcP1Glgf
kz5PEXgFCZFsi1yyhi5ghYZCWxeayTgBvzIjwoq728GjYE/MccqVpssyAEY3CtiBboGbDS1hqp1F
YFwbY9+6iX4/5FDA1SqMFYpwHnyWwKdarMZWymo4juPepTXoR1UoL4Vhoz+OLFojSaIFVbwt08QK
6GIFfbMFCQtKdWl6pGSsYGTV40km9LYSDTYDK6PxlJWOy+U1pxzYK2FrzHXcArcTMu/MtJbNVy5s
MvGgOQ3xigOM9fWaTbamur4Ys3F0lmZTZdtBIaBZ4lFvovvcqPFYoMS7MchvQl9oxCrYMzgoi8dI
slDXlFDntdbGPE++Qmz9WgUnIbFPQO68uusdHjtTH9L9icMynPm3naqwWyHkVja2vhmT2/X6GJ33
iTuoO1VkuHL8Th/8VVhRloFd4KJLGUW0Qop0mK5BL0p70zXoHs8m10xHdx3VtetsoDojdI7AaG2T
PgO2FDtdPHzMM9Fc+hmRJvT4bKNe21XJvCwia0meht0QIsBOx6jf5kOqlwsFRLU5oOK1d8hdK2cb
YkTWub2lgeI+ybK1BuoFYAPBKPR1fLwAfUhFgxk+yjL0+p6mMFSTyhE0iypvVAVqwkJ1O57B2YO6
6OtZku7hVgl5G/aqJaST0LQEFdXUeGvQ16he+6jDux+Y0yxTAqxXjRPycGSh9Z3hmjN5gWYY9JX0
kCnRbFqC47Y1fIqPwjfLe+hSLbWaCUDLi9ZDY4ltn8Q+VH0taFZkCLUrQLYK9mJjkWWktOPBc4q9
bSfyOOnafjfJod+TQVFdFim7HRDGFg110xNkkLJvTpNzPA2u2DmpFR50l22LT6mtvRCcjlPb9KcL
v0l2duXzHJvobLlpi+2I0Ca6zHZx3UDXXTZw35ZuUcoTrSvTBxU77SHGtH4bD45+rLVB/ZyPFVWi
Q43/JQVB+1xD4KCP6AjtEbxuRoYgd/npYKfx2siERbWV0BMMgIlvDAZX1D2R2IROFm8qZodPLtpi
b2EPfrCI/frChlwDuyB75LHyWCKmWyBtoqFQVO55ZdjJI0dWLH+zEL6Cm7cbhiKUy4ZH5b6O9GFj
heMjeJl+jwuCyUDtxdEy0uidau0Qr6OAfVELEnsf4EfejFXnLluR3/HUSZdwrcs7iX117eFcXGal
H96WOApXbqqOPOTPKzPVibVKSk4nTmsbG69lu1nkHexhD3D4qh4jfDycoJYurp/dUKkvDbzYDbzz
4qLvq3Mi6LPjAPwkRzITDpHLozyBiL40MifhPJZ5dML6St4MUXuDCi/cxzqOVyidGxk4OZcRZ0VQ
6sbBCDCoxVUUPWX1fI51suIkyw3mx61BXz1u0qsqIIND9BJiiezKj3ySWfrstd22yLqRg2Rs7x3f
mE77rCn3rV87fPBu2JpiZBoeEQn9/04sVH7Jr1T95YtCC/dv0YihPfGLRsxbK70xM7++tWLkB1LE
0d2YyBlmqcb3EZ7gD1z+q2c46H8RjNBu+daJMcwPjPWQwFHZ28yE5+zIb4pS+QHZJrIIGgGoHWnf
iN/pxNji3QgPHTmwarZv3g+1ABqZt50YJ20EJ2Sfo0AclcN21AfqGVNgz9xPKWJTjiwBY4Ghi5Lw
pFWO4kZRad3sOeS55POBtsBOL+z62gF9w16X9EF/BsYhDCi9o0qAH2sr3T2UyshjD90FwEFkqyLR
aY03nGsXVaZr0QYTbx3vnFHGWOv0uLBPZM6BdDkGBdODIPKxIJPwiRHaM0KMfsCYihzKtcEt0EAX
ZQwF+v4EHpj2adIim2oNshfwI8sZIaJyLkviyIyXZibAUOQ2ybSLIpOMAWWfsOEjPXLKndRUmC3o
RWTTMvYF+4vZx169Gu1BkeITO1iiVRRW5sbsSHld23pUFpj3E3vcSQKm7sCzi1MZysJYqyANzupJ
eQ8hecZ3RaDczyVWkXrZjBadZUCNHe7DtjXsO1/wlh8DA9rIIpb9kJ2McBmzQw9llEdsAa9+1VpA
FvYyzcfiypxiW62mcurFmjBGXJgO9ci01ruQhIcY/NhtUTSmcQWAuJ1OrLhujz3bdwe+PS2lMsIV
MR3Syq+aM6DNeroXcesqDnoiORK2OZCZ2vTDXQ79mrax54YMsroh929JWu7kpkdIle0aP8T2GiAo
M9cVno/HeswLYzFVrvMU2rlPkoMY5W2fWeqeKAzNWhskn21bt2JGFJa5+wSVoKipTiNqLrY6+shU
dQzxctfCB0oUZH0UW4BzcXi0o4V5hiiXZSKhay4IaOwcmmAZe+1AlgLhBXiLgQJUbbNThaZ9DjsN
xw6wqejI8JvwUlNR80yc6o2KApDgYQPhD0O4W9Lsj11imXtaD1ygpNqkKaH0S22qa+agkzA/ggVO
6AwBwxuxT1vWJf6smHFA3OoBNXY6MYVI57a2D9MfW9+QDQRO28g4hqrNn4TSIlhvJv6XBYFB00WV
4rrFKYaBbiPMAiIOkmUO88zu6y+hyPwnv8/yM8eUxmOkc8jYACQYcMI5Vc5Eq/OthL9H/SfXFgye
9FYXhP4i9Skxt3mEX7ekcTxIzSrPOtNqgwVdOthk6LhctdJrn84KUZ4M1EIRxcVBqNqkUaKLIloG
6Kb7he73I7jxaDKmuzRBlpf1BKpsy6wQ+ZHlIgWfpd1lc5UHAreu43sMYjuyhc6N2BKX/liSlapN
dD/COtE/V1Unpg1PaFwkTRe7dzG02gtlK++uAJRDXVcaTrTHYqSKfQgW6QyqKna9LBU4zBRKFThD
yg2+cI7E2WPVlavzh/1EznPljpTd5nxC9IchvenDAECZKcIJ00eRBvcAcPl+vDSOQHoow9VX9tiz
6Q0RyUyL1B4KOmOmW7E9GQFODTfOsEfzbmt/VshMY2+GZ13W1DBfbbtNLutBEvRk6ppNOgL11k6K
sCJTT6DmWge1PaSIvPp6XLZYmYMVEScZN1Rl17RNIgldmKgkitWkRbO50LyWpqDMjbmY7eIQDhYQ
tJYxXjJ/Oi/SipUmC7A5WdpFJ8AbTSbrqOaoByYX0ohbmz5qeyyx95ruFPeZrES7gCBXAnaDK0IV
OUQmCUmty7k1bQMUZzbn4bMUQPMjVv36COsYtrXAswCG4UYaylWDivKSBUt434h93FsEUtI7jUj8
SnHgEB65KrnhGMmbNMaWviSRZjnabtyvHRxD4Zkf6iGFWpuAYxNOcBlVWQdKwp9avDsVe3Il+Qrc
MdVQMBAikZ34k53jeclSwkeqMQ5aWE6km0GuhrxFxGSmPGDQWf6JdBMWRRsF+NRV5TkAQTSYd5Db
SbFJFU86lvUQ3UeRjrigbnLdXRFzF4GRA8uBT8wsDn4mjGadBC4tBQi29JLYTXV6zjrdOHLNEIQt
FC02Op9GqnHgC3C1LYpYZLdRE0LfggZiGQt84sa4JN+ivBVR4WnLuk1YfF2kw9lP88y6DxVQqWVa
+NGqRmsVrnGhhbjVHUd+HrxIrxY85eN716JHngOZayDS3fp2xg29gMpgfO5Vlp+20wRYjpmEs8dN
lXVbPxLJczwIZp2Dbd0IGPf3+J3qpxDzKg1OIk8+G00L/nIkwu12KGJqSlJ9imcZWOF2mJziKIX+
9gnQd3tCrCcNk9AvTFAs6IOLFecAmmlRVRiXI72Mj7YVczjOnDmrjQwR5w5SYF8sEI5OlwlF+HOi
qe7AdCliRh1Jte3TeGqXQCO9M4lIlYJW1w1EM7UgSAWIAoNVFXbG3mod1kzbJ/CvJ26aCCZN3+Gu
Bk98ndBpoMNZ+w6zFF+qagP2jtwNCZIE9IuV6CchjrqnZkBxi9u7NCVCCk6oFxzl6I9jfaFXTh+D
vrkWuP2YQLl46atji4vMB6YMKuQHJ0Vbl359NpxPU2bRixd237rHgUd+/bEdaF0842YmP7+2cVgm
K5LWJWsAZbW/g3dc0/T3gkyH/6tZqX5RI0U0lo6smfzqL1OExDZLIo2AohzlKmSkA7nDeHJc7M2f
jZF22nGRkiBJvOk83RheJh1jn/iob2xznJbpGJqPQarF/dLUx6zx2YpIslhVL5OXaVA6Rh/w0+FH
dKyaXDdak8fXauxy3DBgAOKdD+qDIZDNLk8gxct0yHuZFIUTJOxP9EgaE9HBPE0qvo6Wuq+DJnIK
57FT/TKDqhK2sYXmmoLZ1NdBVYfUUOHWdzPpHnuR8sdnBXgyOW3YIOqNMjO3PolwddYn/suwLPQS
g8lZRm3BHG16GaqFfdk6RxCfTYhHU1AEx4hy0+ARfS0jjVANcJqH2MrUMpI+v6gIW0g7g99KkATZ
EJjyczuoNj0EL4NBwFH6tJx7Ldo2fxke+i+DRH1k7e5S5kb2pnqZOLJMmT6aE5DCW4DOItoGlUMR
zEK2hhu3i3NGbZY1Y3tiZl3OPdB2427wNVweGQlPz3rrmvY2J9VnZJcgmwnGi85ZUkws5hVYgFZt
3Kpz1C5P6wSxhhgT1AJ6FxFPWyO8P4vZeNKjMBbtF40C+sQFd/fJIUTWwTk1JtHGwOlJc87tvHHd
A0wVy8kx/GlZWJAZVnQH5mQZIh9PS5dO0HpswdUtCxtczbHGB0vnJEUAgC5F9oBzxKke2ROidmN1
jctSh34ql4GJg/tMOS23ueGmZgFOJ04rqjVYBzzfRdWuoYLpzxXEfmp3UAXU38lUmTNToAK8kIeJ
v8JjM6TUIJ1CD4BPdZ5dDvRGINex65U8N2+kF5G3wK1aXTMYipDkMLy0lnXfy2YJLhyUb+lE8Tw+
DJ9zQezNMu2wPpM/KccjRT8YpQ0lNaK03JEBEuyG+RYuht5b1ITnugcjDLjEtaOHHzWjROfQAoHR
l8qsIdIAeUooVbChh+dmC4hxn1sFnluyDNviSPZpFS/G0Cf7ZcLsT+sTHA/HeQKbJTpvwIwn4Ept
Oi7ExYijxCtG2ndmrYXrrnW6CBO40SN9gKxgMFywE2tN0DSMATr/pEbSRAx98L510sAJHXG7029E
mIcRiea83nj9U6dN0B8YFxdfgjICz14xmo0fy7SUIzDlQONwMTYRsdWTbTQFSIrC6bDzmXT4ULkV
nWqxrU6WUxrdhmOHZ6UrxwqAuy7yAcLIGmATmdpZ1XTejc1DFPBLYkb6ZViPvnVh1ZiLYUl2JZd0
KdGwNzeUnrFJgVDjPJy+Crt/S7pxEj3VRVM8q/f9AOTof6o3zv7NOgcOYzyDIz40DUjd3EazgeKv
Own/83H8Er2WdPzw57/2FcR3SYdwPrDZ0g4QuqA3YOk0C/7ZR5jlHrMOBEg5inJ91mF86yN4H5C1
z/0D2qKE39n4Zn9DCmy81cnjNyC3itOS5TmWa3uIi9+2EYbA8ik31SemPaW9lhyFKo65daBTdg4J
DRJUP3YOYafxgenB2j+YlUEhvIQzWbuXDZ331Mc50aVl/YmFUhc+s6ykdlZ16ugjkaR6KJ2nl6v7
Wwvv321JoZz52RK6/Md/0mZ5a+B8+ZGvq8ayPrizY4in32zZMCTtoG92NXyViH9YK7qO48GZs7K/
raLZkoaIyEFSTrMIzc5svfi2jFDBfDARFOHtlDhvXaqp31lHs6D9rcnDgJkPrNEzATw6MK/friPh
TsqO524rkJ1QO3X6hPg1Ui4aDZUuvbKNOWpE0JKwTUCW7DxOFD5EwP6IcASeBJy4J8J4faY3Ww0J
BALGCUTV3hjEbGeuVJweHEMr+4VQCmCV6fXTJWKp1Fk1mEBKzpWhOM9rSEWrNvQQ+EnSiZj5ZE79
OZAxHqKsas1LEmliNB14M1jlqcdoMerpOsCqgTbSmeVd09rFU6BFzqPM6+Lzf/11K4yfqtmuoi91
/fDH8Zci//J6B3z5sa9rd3ZNziYT1i2dT3xH8+L4ung1Gqamzv43G1soQcgF+756PaRwiOHYg7FA
0jH9cwu0P8yGSCpA/Es49MGZ/s7S5XVerVzUcliZdZ2mLVvt/PvNO+Qr7049qjzzIbYwfDUeRnI+
QZqoVj0aMiz2r27p83/1u7/1d7281WyEck0DN4eNfu7tWzWGEVdVNewBtSHTIh0Rubf6lfPpx2+C
/4/TiYvH9d3ncUmKVWR97jnM9xsLwxA1Gc3Jn3+SH1w0g9b3vOPQfbbluzcZWlhbFcQjLq76bHNw
2qHK6i9Ay/unP3+n9x9ndsFaTEgFTzzUDvMu+vrrsXO9D/2+2MeYdqGwwpHEjJCQj/133oZH4Pyw
16n7376NogSlZVHuI1+Z17jVfBI4c7X7+ZvML/KnE47PodN7wQXPtgtXl0bB2zeJwZQMYy93VtaP
27ZXJsL6xlb4Evit9qNZVoefv+G/XjybczzDN4MyhoYitcfriydIba1bx9zZdF+WinPJUuOpvf75
m/zoU3Fr44d2ZgO09a6EAJHYh01m7uCDkzpgVUj8ekl3nthMOlykXP3fvJ09IwZef6aUyVo3acaO
2bK10WNgtYra9oyeodywj1QXP3+7lyfXuy/N4iKC8OAS8nidBzGv9ofJbmzy3vJdOvb5p6LSo8cS
+C1yloQZ/zKBz+4vksxNzge7s4OV8GvPRgvT1jc6bM1pNUqrgyULV+i+zIzRXpnBQINm4KRyDryb
n04nFX1ssgrCa0mO8Q5igA7rGyWQdlEPQvDeTVMZv/ja3t/Cs13RsqDF23Q3uYvZ5l9/LkWenIyq
dgciwdoSwVgjlHDlDh1jdPzzS/ivC4RAHYzx7EdsSs68x79+J992az0d4eMGSl9ryGWWbT12X+h0
ASpXU/krG+2PPhlvQzcEDzQcinerPq1G5lNBvcsjh8TSvhu3rjv0u1Qfkuuff7J/vb/4ZDMghpWP
WNp+txaHuIltpmQ75vzTsskLnGR0v74es/7Sr/uDN5m3cZ6APDZ4KLz7oji32mPsFztzIABEOgzV
InISNj//JD+4ZhiOCeChELRs+X5rEmakIUXKdvjGS3g0gA7jIOiZZVvV0d94J94ARAJ9Q9eeP+6r
+2kOdSDJu9jFbh0dx4ZC5ljkJTG8ofk1Heu3Lhwab8gFNgudXfftO1WjLgZjxvAKTS6CLOmWkRO2
v3im/+jCcVh0LBMWiWtY7z4OkauV3jjJDlhejqLUbrahMniO5K08//mF+9E6ENQnVPIChMr7j9Nn
wVj5Y7rTvGjcFr1JW1pmzi8W29s6fn5EzZ9EmJgNOAMDXXh7zWx9KqSpMBM53oNVpuNJ6bTlSZ8h
t85FN342GDF8+vnn+uFbzrQAidofIgLj9NcLItQDS/RjTGJrhfs0CMFq90a2s5lJ7sZRMeSDpVz8
4nNSb/Gyb/f12ftOtA4oGcz24t1t5TitCmjzbhE6Be66AwD61AAODBcNN1u/8mduWKxGJRYIStS9
qdfxI8NToOKjSVjqmnJWPy2LvD+j2zthYbOL+mAP6I4g58T50mULYpzB74/+XTb+BjLo5K7DpPGY
hCI3qpdVCdPqogmFPLVIim7P467oaBpC/mgu7Sh38R5VJIGv0qkGB+n5ImOYbSVd+GDFRq5fikhq
4zJi0RAmSxjemagNuGogo5qDP3K51zU0smuUmWW56UjrzVZg8XYkGDJnModQP9FFqzvrpuJiLB0j
6w+mmJyKPmJLOFST+d3a8JKBgOoU7W+BXv6epjb898zoBJ7ExH+upNXI7ZCo8S5tJfaiOCXFm18n
Dr5oeZyvfDh+xIxZkZNsgoC2PDFI+njsFoqRsyDDFTV8PpClRRO/qnZeWSUds4yaeXsQOkR9cnvR
kw8qeL+7iuCUfpVMLiDfFGBgvIwdOxLLwrVgOPvOJO86PTT4X5ouew7hWp7WbGcYfE3lX1WYJaAd
R365oXOf4F/MB+OzDLpAW4Ac7+71wCjhX0sxnDQQx4lsBAj9WRtLRDtEz8QA28PMJyWRBuuRGg1m
HGNfwBP2SeWwdwGNSPRAnkJSl2sWUvWJqT8jZ7ul+5yoR0ZFE4phGejYzaa6u45Hp7gMS7+HW4p6
wDJ31UB4wEoJQoHwZ0eWe9w5cRTvxiZLLiZZFObJFBI1bIeGUWxrd0iN5YRiZVuX1bWN8M/fuSPP
vJIcMn1TkWUKaxhSK+q8AfBnxb126ZIsVC9NlZsH5SbJ7Wi50yfU0QYdbMJiKf2HZA08NiG6sWLi
sCDsO7sObEXCpzVVzl02ukWLdzhQMMhHxXGmdGqNiXjseZA9XAW3Gf0sqN+QTNYVkMfooQ1j63Oj
Iox6HvEmE/kIRZkdxVnCLZ5Z9TwZ6Yf0OSgbtrUmRVm6ilUWPkwDmZT7Ds5kdENGAFd7suyRXGWl
kmgl0zq+svrMVEuNAyVjUGVCQ27ZUhrY832uL10k+einLX06CRCyM1PPxmFfkqs5rFra1gN2vVrb
Ug8F2qrtMECYThYYK7+FqYmHoEIEGdRqnAiJ88tPYUeo5SrS23EbsqfhhsbJlS7cNNKNi8k3NH0V
unb90WY0hySbMAIfjknq3pJ2TWcjD0c45aR2teHa7hLvdmx15rZmxWAQUCNqWWyFQYIa1kyzm9Lh
p5BawptEpdnKYV2RpvOUDGN0lUYQGtfk6ZgWch8no1tsZ/I5HYs8oQ2do5WYaNMxPvStCoYO30Ww
sDMXfUdnJmwlJKb7T0TCBzb8egKCgD8Wabop7UaYi1TM81zHDhHmkm8wPMXzVHlTRg6egnoUBDDX
Po3lRRVaaX87dKVEcF5mXWGZ9P2xNB37IwxdbJAhmvLaMIzwxBaN+voE/q1u4H/NNrTQqQH+uu18
2T9Ao3vTdZl/4GvXxaT3x73GuYxOCZd2Lhu/Nl0EsS42Tjw4VRx0aTHzM//sGBofkCLNqjbAhxSC
/NOrjiHtal7No0a0bd2wAGP9RudZOnMZ/uoBTEFrS5rb9CgMDvdwit4+9wsUT6PynCuVhNhVIi91
cS/73r4q+/pWCMUo1LPRYNtucZFPo3vSG9bwyKmcUwNRJysHrfQqaM3mtFbdcC8Gvwf7rItrq4A2
0DKc2TNRjlGBGNf0Hqcb1PNkuodNcOETZHEk0QGsw1FDekRMPGbain/P40TtTZ5jS4dB2LEZhS7C
YVTWC5VGZrCJtbpFQMFIhvtQdXeJi8UOxTY68lWUO9YnKyMoZhXISdjLlM2BR3LhHlFHo0Hx/SY7
2G3v4V6vCCabs0swYWWcL9KlnnpJjaaNjiky/WinS537l3YSDSlLyfKCoE473Cu9bW+pWQhQqeQo
L7I+cbb8Ks0J5znCOgrfOJd4FJlU8RSEu13u7SHCzEzkAgbmSh8ijOiQDErjwPSN1GITBrQd6kcx
su1ML4fz3rnzzPZcRYzTYg3JSVUxO/yEQK+/YOp9YPb4yDz02MybtZ8dTUWE3E3dkBe9tBJYwf0A
HEOvr/TQ/6z5XneAdH5XAnbat2UnzmrJzJMuMeMEULkith+FPrjHyL8PXKozN5RXgwe2WnZQJKoe
970fBo8xKRqrsHSfLIHxKrSc4UHP6D3ZzRyQ4hn3g9XcR5W374V2yOoAmRiRJ5c9WRZbqxqKz7lu
X9l5/Swn48Y15JVv6aTiGOukrjcNXCqcdfwTRgG5aiNTEn0Y8dKTX9SbuHTL3UgAyLrW5KVdZtd1
ZlTHsegfLJNCgkwUUrhHrmmLN75OCOOA8yuOzBZQ/1BE103cjz3CJqRTPON0sfb7Wn8uer4vkIUS
B2my1MIhFAs7JcMHa+DW0njEdO2eQKT4tidM5TA4NvmYxDh2d12a2u1nGGxXBG2ugvy+snCXLFXX
SPKNRkaco9uIdVWGuNQ1CTUOwR+EK8uqZ5c5M2WEhP7YHnJPoxIcTCQ+x0YVNw/okPLzpgtm6Hwb
7K2QGGQGzwb6C0yeMB4o6CLaPbc4L6qFwKdlhUikqqA9HSOLf3O8cydGkNVz4Kfs/YiKdU16x6XZ
j6ssEFcxhvQqJahZifKiDTClWUNDJquXNEetiXYvldE9Np0N56B24RaoOnXbOzToXddt2R7nIJF3
uFaPzTbJFqSVjBDo3OPEFojSux6dCUbYEAHDaZbU+mEyE3eZiKBY0QmxGLESeI4tlL/NiSEyKWcD
fXNWGQniv6Hyj3N9QLmepceaIgkyIykFJnEGTJnIjBVpSchhiuBqNnnt52S/aw27xIVukSlVJnNR
bbvjxnN6Mk081X5Oo4AE93qvpc9qTIzrlLbpOqtsCGO2ZLxRebuwrD6WuRSbFJcvXHZjB59y1dqw
1/uB60G2m7Vu4nJYdnbNuaRxpwXZHDMDUMdq07itvZxMuZMDSA4j742t2Ujn0aD82rRhjzGwnMT9
OHiXQYJPCiYUeqt4R6T2I2fiiyLsCf/VSbLFbBQW6qrpRm85clomENFFsEc+6raVAYS1+IkKclpR
nSEX9q2nsEv2I5maaRjeUrQ9ybFNHpO8gTEh4VySjYKEksRGSZEGw53rfxbJ9jQ3rEtNI2RJ1zpz
KWS7G1z9Tq+5HXUP3EPSLgrBdxD1A/g6H35Nne7y3LdOYxw253wcRMTFFJ1SLbdrfJj+TpNtT2yO
eQjUGCA163dOYDg7GUa3OrTCApMfCQ2i5xt3Qv9a5VNwAIIWbrIIoMhgkyzQKT+4QcjzMa7kVpGt
uzLteyBOYHUNV+Y70Fumv2azlR9Dnp/nplmaN2UPgcV3g0cjEty7WEfxB2HJq+JqUUxOt6WitIip
6uRTTwQ9Ww8ENKEsbV96lGKcwLQjU+/09gF5bXYkIfaR8GH3A+wZy3rKhZZDbPBlj2wjYp6AEESv
SF3EaxMZUXdaRHXinoiiMG7axKmWg4w1bZvp1mnqxe0poHCCguzaN8+H2lBL0mQxeCejt6Eervd9
jfEYOUpLqoWJeKTwmvS0zvtw0yOzXmrwsrkxG30Va8GsJPeshWFF0Q6570gKmCSxKwjWjPRO0TPt
aiIqy2xXDF26MzDO78wp7VqEtqQJNEG374p+Z6b2s+YV1ZE54K8MhhSnfYOFeUPuKeEqqo83aEf9
jcNnabxuOqqzyjhvtGEZAI8xiE5adoN9qwZC3hCBlpdTY+kLv3nophhmU1c6N1o7+psBQjimdjTv
2NH6Xczxe+27lX0b6EnxoEHxvg4gWq4Hv8tOzCqJbxEch/sxyemwmVFw6OMiPCTC0061tB4vtMgt
76MROdkipBTh6Tm6/j6RsDdkr+xLVWtAlpAO3irE7Y+hYU9XERELK90mgzeXvr5xKbvPGUWlK0Ya
KL6McXp6Kf7+uw7+H8DKflYH30JkfnrI/1hCVn5TDc8/9rUahudNrTnXtTrlLcMxukFfq+H5TyTG
/Tn6h+60oDv1rRgmGXHmrWHYmLv+BkzL77Xwyx/h5uD/p/X34vP4nVJ4npD8WQk7M90VyiugQpB+
Dkzjd41KzONofdn5Fx5oy7q9iOSFrx58v1rQTsHDOepbZ7iiZRB7u7NNVl560RkBzGs/JMDFxEKX
lRuT0kLzqoVbX+fVrVneWuNN2N/o02lYnbeAHmNY+Rj9hq3tL5FZMuZ2ndNgOHb8S8u4+v2l+H8A
dfnLU9u85r+rh/7/oLqI+QD112exq3/8R/EHH/kf//kHh7I/zut//K/8KSq/vFmP80t8XY9gALH0
IC6aCdaOYXjf9Rw2fwJml5WKAEmQvvfKXQTLRYJgQffD5Ebo8x/9U86hfyAED64nf7kvByvMQb9z
PJs5hK/XJP4iD1E1mFBOaAzgvXdTPWACw5hXPIpRGHq9KveEYDXDspfmTk+j+iTxUS6TZR8j0HfS
lty+zLWIAp5CWFGh1qWrjFiOGx2I6jnRuAHJbvR8PmHu01aMAIiztgN6q6+u+fnXW+Y1UH6Wwbz9
rVEzoZeyxaxqsjmjvj1TJkzv09ohi4FibOF3hnEeRgFNQkUyJcrihChzt8svJH5G4GS0L85S166e
Qe6AF0hNeTAbMdxCrYjP0sF2FF1H1zgaYGVEgFe6/r7LyvyataLLdaZP41rpkX1scBHnBJ9Ue8Kg
0X/Ro668JJ4R42Nrdo+xRP2vBb6z7sJO0gkhFuN4LKj4ulnQqE88PZbOlDTTgoFh80zelLsk7Ygg
5xTjeFs22q/a32977oDb0eiw7iwJfR/hlztPNV4NYRQU69SZrxMbDDq407CtkHTVhVwLR5GRYtTf
vpr/fjrxdGIV/vXOcBt9UflD9mYjmH/i24NJ97jhGUFIk6ORwRTk+4NJFx8MbsH5K4Kazzbx/ckE
8AntFj0TOidAuRkLft8ISLvgvzHZEMzj0U2wR/zOk+nN7YRGTDLfRCTI679eHswIx2JKi+Hg5/Zq
dB40SC+vrsGP7tS/eOX5Bn618IYIW3lapv0hVP2TmSRPWhX8Yp40943+fJr++Uu/27FIINL8gob+
AX80vvnKuEzM7PeGsd9f/P1MeRYqpUMa9weH8y4YjOwsReK/+VsXZS40Xl8UD8q42wM4OlgObj+s
dsTlYND/ey8+bwWvrjjWy7SoW35ztwCHZSZEkhcedKS/9+rvNtwhV6ZOz6Q7sPE6uMppbemj+BWy
+i++UvFumwqiGQjBl3iogqpb22XtH3lAr/7m7z6/66srM/pjRFCQ3R5gvh9cN12HnvOLb3T+5n6w
Ft8PFzGmdoOfjN0hxZErdh0O22Y7iTipHlQ3TQNDE0yqJDJ12hH2U/E3v+xZu/f6Iwk4ZjgCfXUY
aguTo0BhlLbj37tes+/59Yvb6f/m7EqW5MaV5BfRDOCOa2ZWVTKlUpfWbulC625JBMEVIAEuXz+e
PTPPKtGSyl4cdNEhChlERAABD/eStxtmecCoU9dPXdfpRyDZXoAH/ORT+9znY2NzCAj29tJl4rE0
bLg0TbX+V2Cy/0Qv91JDDoCaTS2bL0GHPgj42eyHqz4vLQQ8t6z5rla0gtBMq5dveB8Gz9n0lWba
y5Zh2I0toFX2svJRlG+TvW+LOtwxqE2yz70IyK3DXIWQFqBuCGyLedAP3ILlg2Q99LwusBEzhZ7o
pZ+Dx4mnd9PqPpBM/3N6fRa6oFOwPZDP9qKzDA2Xzpn+Kd5nR/SLl5CnADAJq7W9YFpWvWPtFRcF
CAjNL752TdXGswTvEBaPR27o6QE11pb7W5pnvISMB4Uq3Sss3QA5C5rkko9/4bGn+fPX5q9mfpDY
uJeRZQYJ05EhwYRVgMfgoF3Ki4267p2GvOd0KpOaFb/+Sz9JCFcqzOfZZmV7lKGNi2yjpHrFr/yG
HTSpad/gOnvx3DpeqPcUoO/5AjXDun7Qqq5/W+sMpG201XtVd0F/aJkYMk4/GTSuFcYgZ23/phn3
vnEbgKzA4vXjMuIi+TkI+PbHuPPwhdr1M8d7n3gWYJTYGnziUVp7XIRZjnWvn3699NsLyH8y8fW9
8rnfQ4DzxqXKposyyfJdt0kIWrQdNNkY3FXHzpZbcy/6KCF5KhTenwO1FZgszWwuIEjCBQ8KEBai
8r/+KT/2EzhZb39KXFWV3DNMxLRK36cl2FkAJ6CZ9krKrKYwboIV5IL99Dsw8HcBiJZopr2SMozj
FTqGVc+SP3aY9UOznlQI/9UywJgg0KwJny/RGH5d8ECI2Q3SqtGcuPX1ko56ymOUErDNFXgo+77u
4CSheARNl1vbpg4riLTjWNPmyyu8l3+Iw/E9zbTn7MUuyoxjPl+Ek68VcxBRrx5opr3iinGKHrYr
HF6hK3robPA5MXhjpBgPhZd7ZSYGNzJkx9myBkR7zQrAYTj+TrPu5V7Ly3adVTVdhHkASugQDs2R
ZtnLungaXhs2h+YCJshDAxauEtRPNNNezu3RBg4lnogvAHL/Ztf64wDyPZppL+GuaA4ECq9al2AG
uLdj6Qe5atqNAPjh2929gzAqsGjYXXgDBjO88lQD0SW59x1rwcqd40n9UmXDn4LP78A8QDsjodN+
u2yAlqAKVY3msmJ88G4ZGswzS9vckTzuz/yATTaVeoVTokQfY35VnAppSdDvrDk0VE3XN1fa0j47
pVnwFapb32nL9qoZ3i/aOUqxvYHd+SK34a0COIFm2kuwEPgcUjApmQt8cyirb1BypOUSH947Rnky
5VdfSyh2DdHfaBYQv6KXXfMJDFegEDUX4BC/SiuhELJMf9H84aXXbVmNshEQvSGIaQ5zZ7+VPKZl
qX+AUc8uLzlI42rdqumSbeHDDP5JUEXRUknmhWQ6jZjTBCLyMizsyRnwU3UgUvm1S66Z7t9Hf/QX
vZDMA76CLRO9BYsxmIPV11Es0Xb6WwdGwQ6E3bkh3dfDK0Lt+SkxbyCdrKrEXMCqDs4OQKPE/Qz8
avrCT7na+dFP8ZL51sfdCoSbubhtfUym8Avk2N792ks/M+0lcwEeiXGd8HGnMd1A4D2ATi2IOS2Y
Ms8x4BZl8woc1yUQfZHm02+bm0jtU7wP3Pp82QXGZDsUOEDt5CEHrgxQIrDC09wS3lof1Apm6jLQ
l41vd1eSpKhsaWkg89IAxsAA7qtRhsYMKNwVUF7QuIefaOv28gAOQhbzX8iL0GU4Tut7HLJOJMvQ
w73Z45PYg0YYWDZjdJ0EABnxI82ylwQq5oJ85SV8nab2MKfZh6GFbuGvjV/38Q9CJ/WyAHMRq9J1
wXwBB2H3IRsjLd71KZg4PpU2yT7++q/8JIpifzMOZinXedKXvNvFoauR31MXv/ATfmL8igV4nl2E
0XOWKnherdW5SeejzkviR/WiP5QtTviZ0BcFuA9o984Oh1CSS/y5qWZC0p3DXF/Y9HVi5qAUbYv7
qoIME45s2LHmeOpe67g51yNU12iL9sI+tsol/ZDB1b0Eybkr2aFRxPOnP5nZx8sygE0F9R/wn7Pe
AEvbwPNFK6VXueHnu8SC66bEeDO2YJ+B6D8Cm1lD+5SJF/pB6NZFggX8subq3urgVK9lQXL4VcPw
+arh3BlsoYj9uU8e5jZ6DT5q0h08TLzIb6YIwLQxhUNWyA5P70GBSvSHF5DAZdtMarh6WsITBF/u
exXQ6s6VSOW5P1DmqojV8EfUbZjkgABb9tJ5KIaJH2RCf/KPWaS7EReIi20bqKkgFwLkQPuKXvrT
cQ884IYNApAhqJDb15uTxA3iRWStFt2rNNKXYFfhuzgCoNVEKiRa92oxx+McZlhj5JIIs1LcZB/A
i/TC/rvusx/52wvIbJ3kXll0PbMrS819DA7Gx23l0XiI10x8dfu2rceVxRijJn2F6yzE871j9lI2
mHtCLKX8BCzzXyWfW6JtP05LvelhW8ylMbu628tcHHajiB2F2AtVbTn4z/NaXxaohnS5LlpDLJ4+
88OmwAcRYXD8Mtj1LevD9wIAGJq/vVjtTC24bTj8vUO1A9SiZRfc00z7u97ELAlEoy98V8Az1WAl
yMD2T8tf/6CSnl3oDM90GXVgb0h2qAxC+wB8YIrW6Atjb9vHdl/BdI9dOEz5BfRAI2jZu462DSNv
i+Oy34RuRwkVrZ1DMPoBIfwg2gH6jyTHR94+t90GmuoOBzlcXY66jg7j8N/Jtv//U0L4DyXRM68H
5ZRBYQI7MXPgu4Sm2KwdLY35bCAg41UV1IY03KJfqdWc8CB4R3OIt8kncOEsCkzFlwljggIiSFXf
vaWZvhaqZw4BsbYJK9aZy5JMYLYD7RzUO9uw/5tm3itKCmCMpIQMFM7kNX+3ymQ9T5jD/Uaz7kVo
Hpaik0rjTKTCb8pAejTPiT3QyKtKUIRIQ8tbfWmm8s80MG+m2lJte+EJBukAczzYhVCQ+MYxUjxC
XokWPD7oiDmQUcUpPiiUvDF8JFYxbqcVQ+OOtmN84JGe86UPMXB9aWoRHrjrHhymPEgf9Aqsfr4b
a6DsNz4ghtJpebN3ZRHrlIQVQbP21vQQ6baSIHy+xEH4u0nyi8VQ+a9XfU18Pzhk+IgjGTUpRnwN
buVgLEnegtddq3sQVmC/dJaDtUzLPfmk3AzRvzwZZ8h8RtPkiD/Mi2CgDaI2bwd9qRf9vcn6/Rhl
mgamAqL11muBUpiTnK6PI7Ooj/3IC7nHxLtY6IevCBYRGozwdXr71Ef5JxzP/vj1J7n++B99Ei96
VRSunRvROhLQUf4O6vTstJsheKmh8TPzXgC7fdoi8B/gGJ8BJ8xweuxm0PuT1u7jVMppLDUGL9GK
meSTK8fPkkXE2s290goKAin7EZsFk75nW/YfwepA6yD5CBWobc56xhPJZY36u1VWr+Z8ekfziBe7
c7DXY7P3cHekJF4aILjrLLFH4qNTele3UWCup0dMuY04xID6nfglvdAEoVCrmgy3vZolf4Quu29a
S4t6H7QnbN+C0GrBab2Kzw5UBsetlzNx3eFt1LfodAOEleH4GFZPpisfpyandel9yF4bTxPoShA5
e+dKkH9rqJFz9hdtn3hhiXNMjEkrgagXwxfQWHdQ6wRoajuSzPvoonjdkgyUPbhrrOXbusQU38Jp
h8d/QYt0yMHCghNBzKP4YCbQ74KEkPY5fX6eGJKMMXgqcXyMlvKQpMm3LgVbO80pXmzqoJptZJi+
hFnzrozWRzBI0PaKLxxswdPeVxlMr6a+jCUO61P1jrZqLzLb3LgUHdzxIubyU7iqd6GLiKb9krls
0TKDO+OSW/W6tNOnPl+IHQAfdrJObeMii6gHPdxX5IDXurtSbP5n0ODpf2vjzTjMjyvmVSr6+dFr
gjIxFwYxD/mIhzSoXnX5SLtIMy8sIaWQZ+uMJmC6N3dZ272B9sp7yqox5nS76nWfZqV4M16Ymr+u
BsNpe0yrlf9ikYRIb1KLHcuOQUewV8EboMpJEcmvYxrPnR3MM1gJckQk7x2U2SVoaYMzzSNePObj
BjamCAk2suwjNKVf7yktHsFKervqQTgwPGOY6ZJp9lGzYD5ABph26uE+6m5ew0U114KG6ZX7zcD4
vEBPiuYULyaTZIBMYGNwZxny4M5CXPCPIFsm0mETrCS3fuFlgpEYg7qQxOXDuojfJF5EaQv3orKL
NADKlR4va1B9djl73wctCa+MuaDbVbtkdZHYUXLCBOqkqgdpR+U2SYp57kOI4nFNZydDnE8C0R5t
byE1MqW0Pe6DiHB+4FGtkhG8KP37fBYfZrl+JjncxxBJpCYJwSms26XTUeU91MBMSduGPoQos6GC
BAi24bi7GmoqYC1Iu/mOtnIvOrOgdUN/7d8Gq7ybmvDU5S8RPv74ugPqgtutojDHtAUGDblkgmwB
3ueqQ8OAgqIt3AtOKKYvM9gB9KVs2ukA/YgnDbECosu92Ownm0wl6DYv1kaYPMEwJ3SCaKAcDJHe
+gUcclARsvie67TegzH8o6kmWmHL/ehsmh6MYThFgCACoh1Z+p5XjoTawJTg7bIrjlH3xOLGoxYB
jVrI393FDMxepM/pw4kw0CpLN0zjpUbcLEz+nYCZkWjbq5sLKyHuJYELQ4XjUCpvZNWd5qocX2rl
/GSn+1P1Yg1jyPvG4wWD9A/ZBq49rkgvFf+oRj6v+Usn57S7drUDDX6aWdrqFKw6ogWRD/KRbZLt
JcrFRerkdcKiIkuppr34BPIBkmYtxt3WIYIW+Si/1q6TtKx1nUp97pVyjUFmna04U5j2bgrc01YJ
WgnyMT59DFaWGYz8F6hQgYODQeYk2BJSt4P7Ghg7mL6CfIBTWKte57t500pFugtC2u3WJWhoB0mv
xbVHo7ZDO0yvhpA4HQny3lvjVbpZoMuRbO1s1Qk8gU97ImgQOe7jfAzbk3ZjCtMNWYSm3vAuZMGf
pKzi42+izQaRTpHH4xgtmiyo+XHCszEtelKvdrai310jr7UTMu+mmT+6LPlIW7hXO3Hlxqh0GowX
XYv3IJsp9KI/0Uz7gQkS9x4wVnMpwf/V8+HYuJd42n+SB0HbdxOWCgwmeo/x4tSC9fIxXxi/B8cP
rS8GruVb6yIYBZT3lvFiw+AB4Ptvc5D9TvOJVzdX06VDFyCfqJljTK4+BmqlpSofgdNCWb1v5wp9
2Rlcoaus+aGaNW2b+BgczoZmBcGuvjjWfo46+zquYlq59zE4BpRc5QbZ7YuIupMYu3duL2nXE586
IwRnVQi0Gg5AmWz/imSX3EHSriFa96ISMq4LCLjQ9oVwBL/vMv1mM3NCqw4+Egcj6GHcORz0q/Ct
COVDPLVEy15YZjHU4ZVD/m7ASnkeJ6jlpUMSnkgbPPEiU1Sg1TMjNopI7QNUZF+tXD/QTHthWbYL
xCAzbBRIcEIFhL0VjaBdkX29h73fUkCcAdMQavi+rs19L2itPO4jbroBIh+RQ4KFaux4P+/T/tCY
ztGumr5yBGjGx0H0eNUwa/Kaj8FlbKsPJHf7gJtaSCAENUAaYE0FD1wNhUXaVB3g+7cJtmROZdWE
yDEyPoAj9A7hSSuVYAy6qQyowX24r9gkVZqe0V1/VTJaCvQB/JgHqPoxwIfc6vkz2DnHU1uDQ5Dm
bC8oIeIzzGOPcN8lOw5R+zoGodqvTV8vH/9+awTP961H0CVsrzSguJRokcZfOiBLv9RJOJl75ppk
P4t8Yk8biyPzwm+5ntV+8Af9R9lp2fsMLYrmMuBHyGNdQ/lxrYx4BYFwDViLa4d3mLEooTqeDi0t
GfuPtaHuQr7VBueYYVZ/xOm+9Ye90YoYZ37uicBEWdb4+LmIn3QVPg58oK3cB0NJAUK2uBTjpR9y
MGCq8EubjC8pzPzkoOSDocq4ncOd4yEhS8u7tm/fRNlGev7gPgwK5c+Ww4R1T5M5QS9CH0TU02Ai
0MS63bTZXNs2MfD3bOvvvYs+zrqWh18HxDUV/GB/+kioSkqxLDIeLiO7yiKn5p0Dmfvv5bbQCpWv
iYVhli4UazbiuN5Hh3ge/lRXyd5fr/4n4Rxdv/QzRBR6I/W2cbT9uyzEFoc65jfwaoX9sSrzWR6h
ABA8QciemPWudG/P/1xdGqMGB4RUpKbf+RY+QmOC1uH1GZlm24+VsGiT7mLERFFn2qvOMm2siPsA
KdCI1uWEXXnplzT6LhmzgDMtltiyj7yDPI8MnnPQs79sid0+snJVnyPTSdopykdJRS10jTPewzVL
OhQhD9Rh6NTy9Ost9JOk4EOkoJyxtrvDwyUkd3s8ponuCCGN5YV68zPrXujuDSbR5hi3J+lWzHQl
T0HkaCnHB0kJNDMWMOShFbtwyFHMsXZXXfL9hQr/DyLqB5nBR0r1SVSpvhbDZbEzOKJT2WxvZuAt
6tO6Ojcd8swOH9Bf1u+M5Oxjr+Y1wNGoy77mcde8klBpUPd9M4tXJq6Cj3kU6RUE1VX/FjLdw+cm
bw3oymu2fp2DJBjvUein8jUk9NwrF0Ak4+BGV17h5SsN2gwatdvw7fU0xh3fe3Qk9Sujx0c1CFqL
KfRKYr0uDvrEThQ4F36TAhrPQ/A3bYN6wdWKoTeigek4fARO3ey0UutDl0BZNbvawC5oeqGggR0E
1VfSkn3kkit5nU64EBZMyfzttVq9x/Wq+0Kz7sVUP9hNgC5YFEar0wqy3rH+SrPsHcV51ZjWVSNc
zbrDWr7KO9q4O/eBS6VaRpGWgyhAqR8wyH5b2vg19ymeQplCBWuC5SQaIT6dv16ARqO5wyt3S9Qn
2g4wzYW6j6b9hMYyrdz5VGNyBFG4TbD5oPldHasKr8f53i13tIV70ZhAg7sKQ2gFNNXOT8z1T67P
iS12n2tMlXbv0wzG48AcsuQ+Ff0Lp5mfFAsfs1TJNppWzI0VWR+dklwfFvWB5BAfspTsJkxa3uNL
NuoIqouDWD7TLHvBqNS65G4a0gJihC0o6yd15H1JBBowLyDjuQzarFMZsMVsOuVWysMu15ZWnH3M
EjDiZRUIk0J7NKlfQf9P3vW7rl8ooD/7mtf/f3Y2XZMsSNtsTAsxRw043NvyA7RhiVvcJ8wROgjj
aU2TIl+6g0v4vVYhLXp84JIy7bLuziUFZ+4UDl9qs9Mujj5uqQa18TLxOS1mqAoN5VcN1l3aNvSK
ZFxaFoF2BpZnMUKdhb9TfMxJTULIu95+SbB8tY2B+EqhFvdbuUM6bKE9HTNf/XaLdqV5lSQF07IC
g1gJOYIhpR37oQ9+u/CqT+s42ZekgJLC+21WT2ZK3lEcDjaiW9M8x2QIa2AaZ5PC8OpiYtK5lvnI
pcVBjQXoiATJe6vPfLL2XLaShspjPnTJhBmE9axICuQVeZ8FbD7NQydJSF/mU4ZNm4ogS4fQcQLT
kVlySWYaoIv5wKVlAVYx6W1SjIs4lYE41jEpUYGK+PZTVrFWfK+3pNh43t3lyrI7wWMaPpn50KUx
C0TZWFjPlwQqoEMNxROcskhxz3zoUoDm6RQu2IYYV3o9WPX7sMek6gBNx1u3zLGMoYODqJ9srv7E
9SpbjsukgomWVbLk1v4mxwRz4vtaiIGd5RQe57YjHdygcXBrei+DJjbluhapBnfYsokPGCkk5XDM
gt7a7nfD84rbtViTUd6NTaXv5zIbHkhpxYd0NfOiQSLK8T3HUT5EuCmezcxpG92HdO0Q7auZDJIC
OiPvVNnPx7hPiYnF54XKWwfsRQjjQ6XjAwfKDVz6LiXuc++LCp0OCsz4SbFUCuwtkGEPgEupK0Wb
koFu3O1nxRBqhndBExfdPp4cFHggOk66DTKfIKodINrNhpYVU1keOS+LaAlpG90HdW0AnIO5f2RF
7TB9uqqjDAXpFATN+FuHjODEa/upYoUO9PsxbD/oLiChiyAQcWu662XbjNLtRdiFn8D6Acq5ZqFt
FB/RlUZunLM93wqwdLvDXovfl2x9SwpOnyCq6YyDWqjcixJzoiEaQLX7MDUdjVvgXyopfaPWMFIZ
spZNH9O+u5sE+0xbeXjrcYxBCrCTqbWAGO7Bzu1dL0tiGveqZyoWPqFwLkUPEdYDXh4hp7bFf9DW
7W3CIcVzEavFUmAOGiig5HGwtIl5SKzduqQMx1nuU2ALNLVPUOEtoHxFS+I+bsmOrZ1qSGEU9bQd
4jg8BMkTyR8+aGkA19x6FbQqVLreqRyay+U3mmXvPKvibZSDjS12yLK8SyGkfc7HiDbVw/6FWRqi
bo0ks4XjOjtJkBTcRQuNQID5xEEY7I/CWkFKsF2SU5fwx4o46sR86qBUxWudDxD3GiP7BmqSJyDR
aEnQRy25SFcxRGtdobupPUApAhp6+Xfax/RiUi9Q9N1ACF9ARhIqaBCkMSktB/qsQblwOQilsQPX
GEQHEH/u7yWbA9qZ04ctJavis2EcqpBL5O4gd5wcKjHzE8ktPm6p0wrMwGy1EK8P3u1qua+b9C+a
ae+mmYHsYE2YsgUPmqIM+7f53n6imfYic4sx7lQnsy3AMPVUhuJT2NNg+MwnDwKDp7O4QthibNqH
dtnOGZHrhPmQpUlJqJkHWHUbQhy9z8JXVZv9TfOId1bjrSoxADbaIkz/gAD2He9r2qHHByz1cztD
TUjAMibh984+6OQldp/r5/r3cxJLvJgM+zaGFMdii2wYN3GXdQb6fK404ecKj8LpIZtiReszMR/B
tM4LY4OwSOZR/SoEWyYU2GjnKx/BpGwsJMgO5kI047HEKAH7fyUlSJ5V34an//XFy1N9zIcvlXs0
buEQz8WmlvLjxMb6ddllNKIW5iOY0lRnKEIBxI87yQ6gDM4g0jhstJLvg5gy6ZRVSY2M2195E8Sp
qWpaxvVBTFDiypcI9N0FhBgfIjG9BmHjPSmQfBTTgHdKkLAHU7FP4pCZ8jw2Ge3S4xMc7hA25dEi
5yL9kru76CV9r+t97wdR5OOXsnRVYmzrueAuOCaZKlZb0m7HPsmRyBSyH9obhQ0ykLSoM6h9XkKZ
/GzZ3jk2ilfHZAtv1NlcvloQRecgVROtavq4nm5NxwXqRFNhVPIx2iDp2ovJ0gLeR/ZAywqy4e02
F1UAfJY19cdRmpl2f/WRPcAZRAKMW1ORi+5eZdlZrQmtFekDe6TMVO2qbi523r5XoTkl7UpsFviY
nmCNoPAA6aaic+F3rviXwXJiv9CH9KRzbnLVzlMRDt+StTk1oqYdf3z0TtJaHZYznF0O+xFwhntQ
mtDqpo/eWbYtHM11Q1cd5GhT25i7JJ+nF5Lr9RD1g6D30Tsi6LnNQMaA0qmiywLE8p96hCw1MH3Q
1b2bg6nih0iD9Zi2533Q4jKtixpBXlt0QWBOZjDslLY0Vm/mg4XYBqUBN41TISu2H8bc6iOEp0g4
DHBt3d5quxk6w7lrp6IP9vF+TNV4yvqup91ZfKxQE8xrlxrsTYgosdctz3AEMETCYOYTKkkMmUsg
UU0hOFT5ZNf9kcwtjZaM+WihpA9B0h5qUwwie9Ort3WVvicVUR8nVK16jjHsY4qocYdFRF8bOdDa
Hz5gZ5b1CilNmDYD5p+QiQ/pYmnzicwHyS4tH+p9jE3BOfhvWvZ6ngZaQfLRQFEe5YuzgynyLT+x
rDz0He1FnPmaW4tgoEqKO1PUQ3m/j99CVtJymI8HYpDprgwDlyQPoxMIA475TLxn+XigdK9DGYCC
qTBNf7BiPeRjTztn+UxGWzc0GE/addENVfVHvqz1086qkHatvYp3Pn/DF4PMS+hh6aICB0vSlodu
JR6JfERQPm+ytw1ML7mcT81m1TEbx5W2A31U0GCHADywsK65emgGewaMmvYA5LMZgbqvqkTVdqh1
4XyCSFJ/lhaQW1I28YFB43XeLNr7quBAA+Eo9zYfiQ96Pp1RvXRJXbJVAarCgawt+3b51E17R6Mi
Zj4wCOmkLCcJ+25e+EnvzRcbtMQOoo8NimUegQI/SM5uEpd5iw4ZCANJLvfBQbLuduPiOjsPgT0t
kIU+iBacRjTjXmNoAweJDcY4PcdTdNiBPEo5LTZ9bBCb61jrunZnXbv4PpfV/jBvuaMdFn1sEMCR
JquSyp2bIH0dSHkn3EhrYvsSaUM+8WRGE/sMpcflwIx4DMua+FDo44LaZZlCQDvduTbbBwMVksMY
COK530cGiaBDV2K6OsVWUI7L8gKk3tSVew2iCGpX8bIKexYVCFnzcEmPWD+tieDTGnWldEG7ZjBe
lu9BXfN7uVDOhFdZ99sSYaAXPm195M5BOx65kqfMZZTAhOn81jSXegvkElrcCuXJhTnwQX8SohKW
vai0hncQKt/cmSXqcxt090tjiP7wSiaK5GbksLhzotdXo6vvxU5i/8Oqk1t/jHjGC6XU7uxUV96L
KuAHFw8h5cIM69fexTO8HmRFuMIThzubNTtppj6Wu/5Ic3d0a9p1Dfoq2rrzPPPHsKpA3hty0vM6
1h3eGsfx2LW9ddiAiX6DTz2g22woqQq2vZjMelYPWjbuvEz7EX/oIcoccZ94LaHJsCapG3zMvWPB
IQuHuyDZ/0+U/r9rpabiX7Agp8pRs9adhwnPHFuzp3cgkv9K+po+MAjqDi6xmEc+D6t+2Lv0ACdR
qg7W7cUly+cBfXKYzpLm2E71caxIyiUw7cVlafimswam13W/F+5KsiFon9KHvhirGYjFETkQcp0P
Q68+5swoygEC6/bCUmMsKjFr7869Yscksnd9SjpTwbQXliphleP4dxZL+R2PV0ep02+0PeIFZR0L
tfczAifa4/uBDe6Qo9tOdIkXlX23TUYp6c7doN6HzV9DkFFg+fCIF5S6H0Q4DXB2xFbUhOSh0jPl
YJ8KH/TCQAc7qAXOricQ3rTyAXM9lMsOTHt1cohBAsbxlAwZ9v6QQlEjBb8G6Tv6kBfDESlNp9y5
qvdTkxXzONCKu89e1IZuCF0Q2PMqoShu5QFCxZRnDfjDq5NMm02zHtmvuirW1jmmnXeadAmMe/Eo
KpU2vMK6hTB/tXvy3rWbInrbC8isZQFw8rAto9eW50e270TLXjy2XO4pw0XhbMftsJXfxvx32gbx
YnGuZJrMKzYI8DQnILkPS6tpxcCnLWJjKs3U5/as1yQFGQgAeXMzBTTrPv5H5k1a2etxe+LcngBO
+T127Upzt48Aul6ws8Vg6VO0PYzr9rAMJAa6VPgQIJ6F4ZpB9+yMF159GK7UMaIiBqXPXDTVWYnm
RmTPJm7E0Xa7fruKZXrhNPVP9+VfjXys3QtMMe+4Lg1sOjM0TdmZbdIEb+QobHlMuGvL963iKscr
pFnkAzgbDPRuksWZByPWQT20rKvjA9vE2ryR+6qXGoKYbUxqLabC555JWtQrt7TTeeQlqOY4/w45
sr9IYeKTz7gmSMoO4oPnfew+x0ml0CkmqUth3Z5X3RDFMgub6ZxP9blu8/rANQkWBttettv3Tjc5
cODn1Y3hQWu3HUBmmdPCJPHy3cCqet15ffV40xyyLLoOyO4k9g+s3ct51ulhmjV8bhGLh4qXw3HO
k++0D+rlPatKB4JqLL1M5B9sXorIBA80094hxIX1Ll1cYt1hdYrX6Cwy0sRXKnz0xtzN3ZJO2Coh
H+IjNH34cW9IL5eIbm+vlC5JcQBZpzNvo1eJWk9ghqMdFnwcXu5YbpSYYFos4WFJgqIBVQOxEnj7
pO6qxNXBMp0bZu9WhT8AomYSzRyc4u2TtIqs7Eoznau+706J27q7RZiIdl710XhlmbEOmLnrJTLT
uHp08VJhpnwuaTcbH4+nVCcbznqsHl+2qJWWr8W8pMS7jQ/Is2KpoLWLINLuI3jQHhuraM0MH0vE
lrFNamyRczkPn4e1esI3eCGVX9PqD4qYDyRySxpWed6iKyXi/hXYhfqLFdHGMFc6ZV9IKcCHE3EM
wrGZJUjpfZYfln76u3QjqSWNJODVi6iG3ms7htjviXoIp89rn9MiyccToboHGCCFZSa26qgidmRQ
NqEVCx9RVM0jH/sdxmWmH0vd4ulFU17N4REvA6RrMwwJpqbPaTwGpy5tfguqkth48HFFXRqHhi3R
dG6vGALMfX/p6oZ4ivX5guZo2U09xtN5U/VjbLqjmVtaCPmoolKDWyaLOPZgVddolMryCCo3kvZg
KnxYkTTRsA8cXsnH+dzL6IQ7PeWBDqa9JlI6BKoLACo6i7p9KNP+mHcpBa8E014TiQ1rnW6gbYMw
WIA5CneQNeltAaa9qEzWKW9BzoFtsvIDEBt5+icpl/iAojA1ujEBDDsoPz0GlagPk0pJ9EZYtneE
U8LmLArtdM7KbqlO86j76jDKEXN3tOV7sRmC3TMHL+H1a47HMbEfo4g0w4u1e7VZJKPeao0DS7t2
4SmU63mxQtLSlQ/z0SYbIb2MI0vXxg/LLA5SMNoG90E+AW8x4tTCdNRmF7RQTnIkSVSmwkf4lCAX
2V3ksMEDIR+bsoPPWzyNkr6lj/C5wrZB78n6cxxV/CIDK++7fM5pwelDfPYuFoZrDeu1rNlhaKeh
O65dpUn8FHCOH6LB1qukHftz2XftQeM+MW4VreL7UJ9uDo0uGz2drdkPwG69amr5keZ1L0SlmsSk
eafPEL+094tM9mPAIBhAs+7F54b+4GxasZ5rgQZ4MjylaqaVZR9GtEdBYppxX89uDeoTmKnM3Tow
4rHfRxIB6zvJ1GzreWjzTxXavoc+WWm108cSlQ30DHiotzOE/CaQQLnwYRINiYElBR3k7YuXCWOD
F9dyPXfZNncHYDr+h7kvW5Ibx5b8lbZ6Z18ABAHQ7FabDZeIyMh90fpCS0mZXEAS3EAS/PrxUNWd
boVqKqfqaUx6UCoygkEQODjw48fdb+Kwd8vL33qk55yiojWQZVzxSD18ZbtUqejf4oic9uA/SJ7P
CUVGU1uuMx4pCq/za4jHy9O8XYavpuc1lLUgKF699zbZjOnfu5ezNbutpHMyJOtBTA/e6EHo6e8+
hbPj7tY2OQeVcz0EsMaYbB1Nwd+yJcADPluxnuNQJ1cYpWIZbytJ9/Tv+eLgo8+Wq3Sb10wlXQ84
YkDw0Gx1VA5/ExQ5ZxjlPIP6+zish4yX+h2wI89GbmD+WwgD/U194I8m0Bk4UjU9Gvt12B1a9Pny
J1gTF8dZzF5wVUzoy3+AtBntnsZcl/DidZsezfMqFt9BejTr6rmJSlS92j4Ckmi2I9xqIKmzbnkx
PNJGBP0lHWpbHoe5d9PN6PIyTDVBu+/FBCmvIWlrFtgLN4lFXXO4lNG0zXzYOsxBDpWHKAvC/CP3
AqbiekMISOqsN0MyBgL2mn7o1cthKgFG3XFmvWCnJ8LzvVjBm7pbOsXjLXDrmqJSeZwbxt8jibJf
ODHTdfC+u2/T4gFwUzHmajeC7fzV4mouDmAWIg7QwIO6ka+IevVQj4QkDuciR39/KfOd7ww3j7Ri
8+u2Qk4NUqtN78MWBfYRF2b1g+YbbTdUvQKvbsyhqGS1va+6ol53kxKe20m0nQ4XaGGq1aU3hnN/
HTRB63+GLLqzBx9WC2WsxFS9G3MX5HEWgJIYW2q6+qLJl3y4aaCw6Z4EHEfLRBs0+MU6D1sRw5kg
yHYT3bLxeHIjLxLSasdvUWEulyjMmBd+cRj04QIatRaWmHXoVx/Kas3IhbcESiarKKZmp0TD8jj0
UR9IhVy92yXYCp5CisCpmHObiVtXlu3DwqrKpHlhW35voK6AbzO17UmOzCgS9/lYq2idqlbvCBRv
/FtdsKGOe+jKoz61zVA0LdoG7TdSLyD8L9zmXhy20kzJtoKFHpNlolBa7zMBySbKjdmrEAS7qOfh
9n4ZQdeKKl91XrwQnfNoc1bqHQSnSZg2o82rWK2D/WDrmkIDsyCL3fuB8OTLBgUr/+BnHc33PoX1
eWQ7H34/HuSbbJz13nKUJJMQ7wZlJo+3vmPPuMwIgV1Zz0cc9DsRQSuxGz/aSo06Aqwrw0MZjGSG
EBEDkr5yrKJoan1h72zIXVZEI8vnLaoa47skWDOv3VmtXBmPOXSEYX6zbVlsWoO+6cWXakyHjoE2
y2uSlTFThc53dTbyNaEg0z8vVb7OkUeMgS9HW9ksUUSH81NvufwA4CArkm4JwiFqsiVb9iP+uz5Y
5U9bVNY9V7coHYgxgizyYvZZo/DvvlhlUESe6Gv41msI/KzJYG3hPlIXFuDxQfu+Mi+yDIcwIWVj
/asaspEvbCtXsveUt34dYKHy2eWaPVHVagHMovSGhyzXG4HAjFi2y6BYoFEcV3zoaDplTPC7pXEB
2dm8qdsLZzNm9sUidR+NgZ1v+9nW7Q5ry7exCYbu21JyIH8ZJLTtAf5BXrX33Jx/CAVauDtLeA+5
x6GR75bAeEc943+iEqou8sPUqabuUuhK1kanyzjz+r4UWd2+oppHRQpZGaYsuMSZL47r5ENVOWrn
PCjaWKMs1PmRIH7pYtysG246Qfi87z3O1FW3dKc54MkcYSnvcjwunAuzR7SxlfRRW69sYVo6ZrSP
uj4HiiaqpnvXUkLKb6r3m/zbCBeKPiFDhhS7LGvRXJaQ714vWkG3+nYbKvG+XrXnx5rMS7AbTGHH
G0RTb415aY3YoXIqWQT5Rd28Q/uIH77LDc2OqkNdHy3R2ZgfO7GK19qyBuxdLtvlum1bpAusmccP
IggtXNcKW71O9TzdmWLNZNR0WFFePG5MN4+V3bwsoRtyjAgKbYuflMiX+j3pMCeIJwp1s4ZZTvba
s32eVkjVvLhXMvdTiS6zPBlV6ZmokGPgpZXnLc+iVW1/YfSW+BtiR7Sg3nka3gcWzthrFBLIIuNR
kTlI8Q63Wz6mXTnea28ItxQhQeIb5jpDdG5VxsluqjNCLzyupKGJjw6X970LgJdRMYbPA3SQL5Vv
lmsxeJU5hrJs/H0Ajwu241gE0zU2wGPjuriHFKRdy+twESW6Siq+XSvR9leAtbC7++CNsNjJNqt2
RsuliBwHYhxhgYafodjpbsKC1zKGDPInVvXhtyDs8y+sI11738lyw0woaUFjQUqVrD3V2BAhlgnp
NZdBs5DBBUvX5Rc+q93MtT22LelTAOhFAh2bNjVTti/X9cBJZZKgQOlolP5+8CmJQupus2YdIj/b
miiEOFxUQOIJ87K6RxphoxqduLFdvSXaoEmgQ7klmRQ2yow0VxVj1yvVSSCHj9nizTtGqjKxMERK
4FJ+tcnBAcrTyksmuLolWTOHcWG8OYwodPT2aw79K0TnWl6Hqn6ybrCI5+sXmWXTDnrlPBGzXp7k
nJukryBvDWWBoY9DeP9ZTFuVI/wE63qEoh2LYML0pDlOEB4iPLa29p1THuJh3ocRx8ONwaGgEafu
mrpsT6v1OpwHkkL2foV/alPEk9Rl7EZyUwv7CcMo0h7KjQcAWV8Knm2p7y8JaK1Z0rjqFX4kZepZ
VJQVjM6QAKz1rliLvWuyPs5DMsWks9hWLL0jjbq1Th79DlzBMgDFJ5CqjWRu9w3vw6uO19d5sS6J
EO6+bodO78rV+8RXbAg615fTvF3TPDNRRsd3ZtHqOAo1pPkiXnU532Qa5eK4xRgGtZmwEswa90Rd
4ci5nXYASJivs0EIar0JFlgsG5Bt+YE/7gpf6EitxRyzuvBi3vUPuczkgU0Z9MMNuedoIoG6Uh37
BesibYeo6gjeI1t0IcyBT9M64PoCYIXII7qgx0QDdI6Gtg7u4FcvsdPkCW4oa5MNnp5F1MltvGMZ
Fa+LyKc8CeeSPZXGty7p5xpFR8oqXV3RgAbADmZL3Q3chmSykDYr9pmqCx3j/iiLA6/J6U4CmVqP
xPj0WhCvMBHP0IsarYNRX40L2qSrfE9dqDoXH7qmCdbId9P6ET6RguzCoc8/LHW9jMj50Bd6DBlX
K2bmAA3jrCu3d4Dtgy1VEAaNG9eyD7CHMUM0VOXwQXZ99jpkqPxcNo3F6FiNNYXl1EsYTpfVhg0E
QNmN8NbaPQxtmLVHmUGXaDewjIBx3XgTTzs6NDxRdZuB7dQu+c0Y5KPd1z7Xn5tt0ifGesFbEJEL
TCvWjW5BfcmFNsmmGt+Vo12mvvfDkn4dJczl3hWG1DZiHcBWYKRL/5HUTW+RVKmyPpR51743k+Pd
JzPJ5XUSYC1Fg/DB5B+QEaN2tbSUJxDQZupuLhpjUmZr6NTp1tX6IOHQ9Egoz3XamQITsrcK7ZxZ
OcFCtbByuJ2WJduQmgyThg/Vatu7ru+yKm5s61MElopMERDWYNyFY7vRaNCZ62M0PdPbHrL4+rGH
3MR4O4yE9LuO2LHYVTRHbgiAWUDLamXoBsZdtNNu7vwq4YaQA5JmFroER8EryLyN4D9TeoSsxygv
oWbOkI8F2zakNeLMB8L8bf0WuBx0TzP33rQfOmhYJ+gLrrJ7DXdS/6L3Fc8xFJXwo3mmRRETyRrE
FZGt0YLnWR8CaFJDq3jVaL4Lsqrq7r12batbSkVbJgFSXhpNBgpIdzi3wCWcjxtXKXLrO2gtluhq
Igpb6TY7tyVWFuKyWnlQHBXNJvBrhLQFaICjyqO52vrH1arhmfcQxdvX4NF7sahgmx5zXSyvxlMF
iwr0Br9rnQcZzrYXdXaA3j2yErGiiSKZJ+TukWfUcDlVxks1NvJnbv3gaew9fRQyxIGiatcjQiEt
bgJ/4nOk9bzyY1hkFccRYIZ8Nt+2Vz0H43uc6pSM6m7I/Xhg5MDyrEg9vTRTMnuq53ufe+sam5nT
9X6i1eRi39RzglinPm5W51DVhitxizXWtR89ItWaNjVygasekXe71UhXIwvTxV0uWkO+kGn0txiH
nardT57TJt1Cmj1wxcMy3Txvpke5ch5eZp11T3CeLF7B85izeOxNW+57pFsV6klLT5ON11fT3Czs
ttanxKi1ORx3oJVovoWs4uJOZnxLO9eOMkb177BC0nONRnhumij3+HUwbCFOiDCOaWFlkrsRQBv3
eWIFz0hclFojH5N+cN+Xnfegh7nATjRpea8WWdjbLRi74W6hrvnSLu3K0FdsCi9yBcP2NI7+AMXd
bmM3QVvMd+WoO/i/L+XHonJr/zGnwsyxn6PNzA+V5yVYAFAKyOrxFOFdP4SI9moa4nVbhnK/6I0d
ZzWVFYTaNr7Go8FZmEC7qf6IpK4WUctZBTN1fJHHLQyrl6AolnvA5f67UgaLSYttKi5GGOAiSZqE
q7EghUeOJZg/SbXSOc3lVBwKVOqiYt1YtSOtXfNLPY9rdlMOJHvXz8EtvLJ5ZBiad1kxFamEB70f
LyUofKnw11Jfjp2/QCSs9idIymUOXS5ZFxbptPKsurGVv3l72KKQK6aG5UO++N5160k+Jb6oDSAE
tCTJwzbgXJHS3veH63xkxZe1agsdEWSySzoE1KpLQRt5cKGuwaZicw/OBRVFl3ZB7713mvIIIIKM
WxXUe+s3/Ylm87WbyQ23HTwvPCU25BS19JJWUj/bZ3k/VtGcbeF9uNTbswlMdqRLNt/oAifBKFwb
Wl0r7OHuC9xn3ZxuDnvgfmrn7rDSLf/ctdaZtF9ki92mWLt51+aUdLfA5HAonxnSQ7iPZt9whq4f
9TiBaVtu4tCreX4cECwvmPNzcUnWqdR3gPGbl0w1YR93hZsS1q/N0Q9y5Dd6GG6mMIOuI8SAEca6
kPsfe/C2eMQgELil/bqZm6mrpizNg0XeUriqToc8m3AsbRwJvmJln8AaIp33MPRrbXGgDburtl67
Q8As/ziCj9kgvwrnJW2oGTCrsClWkR7L8EJARpVHrpLGi9ewn9llpoMsTHrZnraEunykpbnRM/cT
rbdjtbk+qoKOPMCOcbvqyDrba+ar9WnDXtGndbagxXyAEELaUyPFRWfXlR3bzMqnYoRtGQa9aHQM
agz9jFHj/rH0dbsRUPt71o6IOqNbk3zp5zvBJeJoSb3xvihUDsfhogkvTb28gPQptucR/e0vLZuh
5ss50ZEunItXD0Kw+yVzjkSOoPuwldMl2dY04DUt06Yp1uucVYc1b+5cM/IF4ASTF9j8QTmDGB5p
g9hDP9Q3lyl6mN02PpaUWR2j4wiGG7SmY3/BGwVdeTXy7cHbWksjW3P2DO68/jQz6/MDabAnxbMf
rP2ucmiE0jX8ETLHluvRzgPSL228vQ2Ad8TLsGzFkUBb2l66EUXZmA+MdVeeJgqDvxTkSedkHm9A
PQvljvFQ9Y+gSZsxbhbX2KepNOUrigyTSbAFz4BhTN7hUzZ070Dt0AbVlbdi/Jm/irvANKbemX6D
3y+3gwsOARikLMpCqJZHS0n5baWYCeIZgf2amGx5Lsq6kXupOxDQEIUqqGxDm5AmVV6abgfdovET
L1ZUeWF6h2gzQWdDx4ZT7Hzwd8Na7mzBxKGT7awvSoc1foFelO5R6pAGl91Q1pjU3JTJ3PK2ihps
aEWEVL4Lj863zESo81gkuKSxxQd1cqNNsGfAAiVwsB/bcd3wMRmGJqx30m/H8sbkJsOph82iS+1U
zF8myHGRmM4Mdca5UFbFtC/VI8TQqizuPRGUV8QHovGEQ0DoLnzrO/rEcvgWf5MFWPo3i9KTPQYg
47B9P+f1cKeapvNftrzVxR4Cf9nrPMHC9pLitL5h5eohuKUlAIKkGMrSu8vZBomQiBYoRGClj2rA
JkrR3ptY1+A4vRawV3gPMyMJJZiJBTc+0E3WRB6iDr9jQUuOpK3knCyyb/zIEgzGZYXmGH9fsbDX
O95gBN8vjR5Zuuar48ks4c0R62Vq2o92cohuKHH16y0FHviMSkjvokxpkscQT5+yBIKn82Pjw+kq
MVkrwNhZcJyOsIkUH4StYH9lMw/IgZ1sh2RXjLS70bB9Y0m2SFk+ri3xunhyiixxN2zrdCdt1adN
a3FsxBGk0btMlTR8BYoULGkr66BH1QqJdjQCj+oewG6dOyhG4g0XtSKC6Sg3tph3mQSO+bGnecFp
BPgCzR1YZL532xsPgbYZCwUNHa8NSxdJ3ozzlUaSVayRmBnLnnM/DIsoJFwP0QTfqOdC49/IkKpg
iZpmw31AVn94BugtYFWPWugU59WAB9S0chsOCy5QJ2YlaNqrkEuLZ2LgA3Oou2AMHsKlWbJU5Jjj
EXPS3JGaTPqrGjyIPnV1lVdJ5UghwShgaPkYk4a3K/88BpsXfvVn0wF4mHtbpWD+ejg+NXrisTQj
CaMVqbj7eyy4897gyS90VWamO4zw0zy04aBugZXxv1mNOe8PHmhHDWmG7qAmsiZ1q020tcXvzhj/
9UOv1viv/8bPX6HwNZR5MZ39+K8n0+Dvf5/e839+58d3/Gv/Ym6em5fx/Jd+eA8+9/frJs/T8w8/
pO1UTu7evgzu4WW09fT98yHMdfrN/9cX//Hy/VOeXPfy6y9fjW2n06chIra//P7Sxbdff2Gnkfqv
//z831883cCvvzy+uK/FS12/jD+96eV5nH79JRD/ZCAGKcIFUFWBpPqXfywvp1c4XiE+UyFE7UOF
WIEqVmuGqfj1F8//p6RQ8ySE4ajOVXiiAYwGkRCvUYL3cUmxmfg8kHj3L//z9e5+Ky799kT+WKfs
VDr8dwlKMcgNE2gOwzpYMk7keS2zhTsxy0KWnTZIb+dwyInyDDDj5Na/1tv4+6UkVDdDhr/iXM6g
5UvTALgF4IYsNYGkeAc8o5bRf4z/7zf4fxdeO11F+jgihJARZ1Kq8wb+3vRuLvvaiyoF91UxjDxt
vVz9JVrz96sECh+O/tWA4SmcNQzbk8NrVg85wum6HZrMx/ljGss3en++F8F/fDoSbRBSkSDkMqDn
/BtOWLBsdVvESrpvvb3qkeuuSN8sQLCK8Sjf5LFrcNh29VWAaoRtSBIA7APBICI9TgXmDiDotdyK
xz8f5R9L36f7DzkNKSecMiXkufDnVIxBowjKVVVDsUFPzaPJgykKVbEkmEkuyUaUif78mmcdF79d
lKHpjILlhEue8/jnol2mrMpQI2srdbEaz6CiycbYrXLcB6rpkkX0S6p0tUC7fybxQMVNW4h1L/y2
uChE1UeQA3jLsvk7J+fHp4Q+C18GIfODAOv1rJw7LMyF08n6GLaUziUmdDs+UOYlvNlcHWvWuMRf
R/827Lrybqz8C7EiaYKus/mgKs/FsKpcrlSVDftNFgCEgN+/GIkaKVqY1VDGvczEJ7sF3qXibHuY
2byibAY2bVR5JU+z0UMuO/gl0pE/H/JT+f+nO5MK0YlwBjj77M4WISfoSMFU0MltjX0fXEQovr7V
Cn4iHP50FcWYIIQKPzgnmmzad0jw/CL2ArLBXUCsyZY3IumMjzxGV2/J+f0c88IAk1NJGNVCxvBc
NIjzsu/kGmBVFagZ4CDjAU50InFu+Wtuj9+nbKB84gsfoR8B44wEMdROE1TYi1gKFCE4waHUVqx9
gxfynSx3NoI4a4VYFJLgUZ23RFALHeiKYAQ3HrY35ULWWwkoI9Wl4vupk2RHaOnvLCq1Merf8jar
KNttAoWU5XrO0gKdXtBPfZyKAdVh8HHucJBb43KEVknPqs8KEGli0DC44xRIPlNsvAzalaR15c/R
DAYCIHAloICXvWXqfOIBnd+aOG1NviCYIOd0bEAXwEFRGYCzgn+qBKsxBtBZJzKsWWx9JXDUsNca
R+X4L899gW55IQICw3h+TpNlgy/GHGh0XDi/OITQqIfgJuo/f36VPwik2HoDFggeCOqf83yXVdZD
y8BimRXzsWe5db+tfpa0cyhitbhilyGovXHRPxpTicSDEKw2Ss65UV0AaAJbZBGD0gCD1rXSQH6V
fqxn1h+GkpYfcL6qd8j0y7/U3ft9PWBvRpohJcVyOG+W0Fgj2wIWQ+yss7HXekAHZW/fWA9/sMBD
bI3q+0aBRAqZ1X+qQKiJg2IhCQJyQCTiL/hNsicO1Qwvf2uLPg9eyOEopkgofY45os5bgJkrkIRM
HY/0QD93ZZ0Udk2Ehwr5MsDOVJjxETjfuPMUYr8b2qeiqZdICsX2banqfdf70KFmdRgb1VZ/cbh/
+3JS8cAHAQvR4ceBCDOg3j7Fl9tsUNwv6IS7zkZ0efz5HP7O6/zPNXp+mTMunxEC8B54QFFbhC6l
ztK4mDvANMDsvpwYOhdjkI1XOJW5J1Soi8jYoElKW9j7cnVBMg3Z1zUM/agsuQ8zImp3nms+YctQ
qVRLfg8nniWC608DxXVd7pqqaVJqw5c37uPnZ8mRC7NTrMbSR1/0j8OFwOzqAWBvNCmVqrDsv62i
Dt9j4ZYkKaUFTNGWyHmYJiYysgrgJUMBY1mHXKvDIfRTN3lo0uZYvGDQUJmnWqNeH/WosD3CicID
5GUC2sc2nAAp63JZbEz5DGgmn8uaJ4yPWRTYfM5jaE+91aL0fbv58UFxFjIYPWGnQMw+byrvN/Db
5egCVJ4oi0xplk+4rTpdyyI8IuswCc4ycxyGZEhxMloeSnBkUKoBTwMKW80Y8Dci0R+MuGQBJB65
wOwMwrP9cWR9HmruJHIes76vA//V6wMg+v2Wp4LX7o3LfSfvnQ2A5LhzDjKeL7Ar//iEmwkV7haL
OVoWtOXOFECEOJXnNWAT2wxQWQNbYhszyBapXqcGyBU4b28Jun2n5f74NbAkEPSRwyL6/qQS6ZQG
/xVV7MhnTZeeeFRPkxVTjJTbXtmi3RJA3ME1A/v70tumOl7Cfoinxqi0W8cGJbyKPnesQfjoGn0s
B/TN1R4Pn1AY6pMp4C8+e0sY5Dyo4igKLyzOsEQEFvxPQkaB8bsN1J8IfGOxC1vva53TJdKt0W88
pT+8UsAVDreQ/Q7O1Zimvu/AXVy8yPPa16Zp+n0XtICBC/JWx9H57ot7EqfjIsN2wSU/J8O7jjsa
DGEelz0NDp8v1hAAk2mWJVlL+hbj/qe5TqUMhcL0O2XSP3mi0a2wfbgYZDLg9ux5MRdxCLjTdKmq
QcT581j2850pnMtowHG2pwJqjz9O9LDrV6UXBKtMbJkfwYxtSKnJ+ojAhfwevr3bJQXi9MZO8P10
/cPEBjQBcAJnYnRVIe892wlWvpFp8lrAZC1AaGKf5ma9RiUzqoYQaOhyPBmUVMVyhbzujb3up1mD
5cR8bHK4Y0yd8zbSGlV3FwKoB9li9lPQDLO4GpVG5r289SR/GlxcSiAxDDguCfjkrOcGukRTLxmy
mDpvWTLDPQ8VvE6mbQdlB12BJrF0/bT78yf6ndX849hKjiWIAWZIbvi5W9/MhibI7IQkGIeyfW9R
docNXn7sF7iQGM3irQ1jWfndbZdP/Aoc4+mW5hYWu7l+98Z3Od3hT9+FCdw9MCPpny8cVc49WOkz
njMMoxMmx3UE+cmSCO4AHaSAZbfvspncdmLXtEg0SbtGE7Fv9FT8vJ8pPwgRjjh4ZJjm51oMZEFZ
aazR3+Mhu75DKOmuBevMbsBxK/HD/JsOhmxfDEuZMJRcbwWKV3sIO7oE6EHwdQUZ7fvA/A5E3v02
BGeI59mP/7ouvw5mNK/TObz5AyJ62720j9Pw8jJdP3fnv/n/JRAKjOtPgNATOvmP//U6lF/R0vcb
tPobfoq3/QaF+uqfOHDgiKMEdDURbZGW/waFUvFPLvD4oHsG+A4L+39wUMb+SRnEQAgNTrRvoGD/
xkGBn0JbC8gLYilm4Onj/gIOis3sdCr495zGAQzOpYD0FPIRIDkI0D+GTAgQAS1AQSIqUetmCUw5
+ijAFiw78N8m+4mBXeyi2QO54arwyab7GG7oJ7pSDl7CjU83wa9EA+J6MnTDamKcGJxXxX5dbDec
V1bdLz0mZRgF25RnD5rzYb4Cs7HuU590IXQ1GgGh14Dn+ZEtHQUfGDaXRZiUgi/zo9gIg7Woa1t/
jCUKKzbJp96Nz1D5kCDw1aCPU9AbMy+/b+24QbsgxFb9mYx66sI4xF3ne/hzqSCItj5z660f+mt3
KgTwbE6XAZWNdwvMbsHdQA0T+ZFy4ME2pqmRGLXgzzwS5gX6AdoOXfNl9EZ5Dyd4Qe4D8DfUURjY
/gHoMrJNGF2beYe+6d4c6hlUQ5ATpQnGpJwV8gUUutv6S4N26OowKURtZL4TaLiwhCrn8Ho208AS
f96kdNc+Zky1JVODjTxAyWUDzQtmdFaVMW7PuE/BFHrbEXZBU/figxDao4tlNmP5XBcGfBJw15ce
zLaNhlmHimQ7sgM4BlTfd7Sohs+wFyrHm1KASh35MCHwLlA3rNSrsuNkD9SabXxxWlKTR6uvS06i
cQaLgiU1UbTOk1qAb97HxYAkek0msZntUOV4JK8rqUWQlCBqebvMUIPH1jc4RSIU0i7Mb9sFBEER
O78SCFfTnHlg6Ct82RIDUdaZPf3+UI+3tYU+ys0ctuH20cPRAfab61raNbuYa0HHz3ylY/ZxY8Xa
v++nxZg72bfpUoeQthvLJx+lhEu9+Pp93ml4ICzhEoFU85E70X2jRmdr7M3zR6LyLslyjh0UE/e+
0NrEXKx5AiVIgB9Nn8Mru8lzUNbWda3vqtxI/4OPhhn7qWdg2lwGDBw4wCkAoJKxJF4VKdtxqxJp
Z/SlxWMdNk/1CnG5qOIoDFfztt1n3tTt8FA9EOtRfCWR9AJMYz+EXewYaHydlZYaoG9ZiU89kPbq
IgzKIWzjJlxKcqNXPZC7BdS1PItztHqAeynKEnVuHHydvSoBN5B96bF1+wJOQwaaBiwJAnajq9Bs
tzU4a+yDzJT9pGvHUmjPlyC9Tw57gwnreYcVln3Cr7J91Vm/iybOeg1GIP5ch3UxiCOwNRPGhAwz
2rO6TYsiAlWHQbYV9XYs3Ekb7n0sZzfOX1wThss3xcdQXRDRAF/zOnCUrnvXGfY6EKLN7n9Td2a7
kSNZtv2V+oDLBAfj9HhJ+iS5Zik0vBgkhUTSOM/D1/fyHO6NUCcqOh8a6AYKBRSyIj2cThrNzll7
HUMbUnkGcKXUJtGXYQgoCdEFg+urq36/al1xS29IZXQfGslZm3C0Fa6gCQADOBk3NEI5XQoXZ2U4
gHQ8a2PSJJHKrFoBGrJ0XNaSZ4YqOxTL6nNRg8nTvDnyCbfu3XK13S0dCW0jqqJxQt/tK38Te0AH
pj/kTdgOmjpmCzh0YGRdZp3LtS/WfY+QBb5QVmUS6HXsmRtzqoon7MFTR4bKz841qx2vq6XQ8shS
Cgzaht7tghxk+glIfv2QlXDODSddw3FIp++VyeCVuJqc2yIBfpP2cis5hVqHlC9tAJRIbTuZXbZj
CAyHVH0dzXBuWD/5i2hesLp6dXCb1NitFWxN6qT8zQqtwxfhA3+D2WjpO/0u7bEUY3zV8++MMqdL
N/liLbd2earPMFBt18hhOZZmXtzHqphuujKzzDPpdp/ULHvwo7QU24bA63O9+tWDciePon5vmJ9g
SHkdtDYopLZA/bUr0akNeWHjPrZWaHubsMOn3lvuk5ubTh7Og4BBXmZn0/aFYlaJ08KopZ79jSDH
vO5WSZ6BEtKsArMysxON5568srK5SnzN3TgTyMDG0FuZB2VnzR9DOz70rQOw4U5j+SQg2+9ZASAa
DaHJFt6GYV+D54nvTD/1L9NOxJFnl3FkleZykbedfJkSohpH4OhpQy6kRYNoTurKbZR7w2Vm1GPh
Zy9dDS0RGJU3bEePLxWUsS7aKC4pbIQzjdCwbAyj3tem0z5OvOzjqJ5Np9m5pLxucwAxVkU3eSp1
d7yIRw9qTRri3km69hn1xLA1qNlsqZemt7Wwuk2Tz/p+dLWzxUtSOKj6Xs/m5nISoB5XS6cxc1Yt
RmjVxTRC8NjLeU+Viv/do2zuoVp12Tb7YYHbsCbdfmgN+P+mLs+MOT5miW8bAfRJ/82oa8Fdr4sL
VwxX2QJnX6/rGi3G2IbknIkIVGDjYyqPfWU6kOx9ezPkQ3Xur6etgMUx/TmVnXtGA0S7nboli/qy
qq50SVLMzLT42U+xgzUFYAlTarTPfDX1mSisIo5Za5W4mfWqyQ71Us3EHrgKIdN1461GVOCYr8Nn
nKorghWHsmnkszTMa3fKuju82iQ+0lY8NiRhQiutL928vyBczuDFpE45XVeF/ikz4oRtm5wLoGGg
G5F80zTdDPq4i+ayEAc/HtkudN1Z41O9KvSRhcUiz8ek1haYGDGwvCePZ2958303LZmOoeNWS1Az
eMzPVHVeT+W2LFvVRGOHwP5Qm21G8LyGjhvS/qqEVj1nk+PtWVD9Y7EqbVdgM/rGNkhzXpqqHWPK
cIvhc3Qtm9ssp88Bt9GskZ9quCLpCPaPeV7qMmqd1G8i26s60oyahDyMXAJFMNM2u7U9xPtc3Bqr
PrnPuW+Mb7D9Th11S7LsUzWUEcOp9Eirjc86HtJlyypXfGS88y+9wXnMUXI8F2iRtwZwFp0IvQgH
Ij7NuYUhGUePb0Sjnq5ZQGuJBYY+DxJfvbnIZ7AR20nrrev3fTAvc3Ys6sV74tHQFlI5lr2rLDiq
oEryeFux1/w259icDnl9WrYHI3Ydkojp0G/ddlne5xOtGMD+V/2VELLZxW3dvNtzaW4qjOGQmVP+
MkpV5GGvO2MkndHnR9ZMf0skq9soCHYg0fqKIKEXb4juyFAkVRxpTFwkfmCI4ij7lL9PrPqwmtaj
Lacm3mLJLo+L5HjrMzJxh/qyqkOSfcYWKHUkyqVpZsDWmREfVNmAoJ0pnragrcOmQzR2tKTXhnU6
U4/mSDp991VW3pVZWj57mZ09LdoonmaZ9Lezb1fUT9212Y764j16LUDlOGblFtPSdzRR+r5RLfIc
pXsXtVEWF5UzdSQ81/w7cLK1GzLBOO5scoLGJ3VhMrrzqmV6VWQ7aoi6uEtvx0mUYZdoBg2Wonig
m7CeUa8zHhO3fshTPWeP7Om7Sq3jh2nT4Jpz96PibtiNft6Fvu1r4I4uiHk23rJP6HibpnRTmsa3
Q6drvGuTzMVBrW580dI9YGc3n9KSurzIqu4jzW1FzTHt/cgWorlt+TWtsw5UOuqoRD4Kq9CiqtTz
3VjlyRtZVGefLOQYoJSM7KGzy3wnuqK8rKZBvEwYh+87VQB+cxSZ80CbNXfXzzX7U7dckisxwXjl
hgL7kW6PlxivrU1nRPdLNmfzOIW2Mj/LlGBwvrLBCOj6upvJLcyWKrVLktPOet7+2ZQPG7OewEaz
lV1D2ZZsGjRTHFqraNWmJDBMqChupXZGq0cxW4eRJLuOzOFDoRJ8jNBcfVR58SlmIk3xpJkkt23w
6DezGaaL1O/ZLq6ifVlMaitr0WGoaJWOrosWe/0KUFOcGTCEAXWtYQ6XVeibmGpPhCSvGW+K3E0S
OIA1Zk/XXefmJC6pQbU7g6AmmHzR37oG9F6vA9aHXUktPM6rkd6sJKw7mEOzBvlQpmcOPGAb5CiR
GcvUuiUp3V4N2UWjTArGdUFOYiYwGbYa7WMPYtaOhJmT0XKT9Uht19UvKu7tPCoXs+UrLdToYDIs
joLcsdOlTy/2HtScZUtbElmfz7Zy9wn9mttG05EuVJlQZ2OLzfJU0O0epprKUDBRxiBkJRY7HNwT
wNkhN5sfh265oN1UyYDZnXnCTltP9gwnsTbsYexrS47ajs69826bk87IU6aJXHuswwexkBeaizV+
c7vCY/YVc1fcDSqpdjMJe0lIpDosWllamWHqqznD1pm3JEorO20CixHBW98dsmcN3OZc5k57H88d
j2LFxpHYoa1/Cq8vNo6U6qCxyj3Gg52+jQrSt+rV+EQlpbwaBOsTieAmoDdTsFT1iXY1rEN8RXqx
xPFnVv4j/aHTFnaifbVwQLjSSOVFxLztjbKTCq8+9chLUGX30q/E9Iq/z94sjSPex4pGR4j1RJcB
Uzfbq5xF8dDKRhw94ZT3peeXz64Xs5+uBTX2YK77+raufX3bkBY/X/Ref3EygpClks5B71utDnj/
yO+COmBkkPW986x2utHXk8dT+D4A+WzaMc+mnW4GGmM7QvC8tJLGf8jGipKANk570bvDo8i8dssd
Ub/Y+qAfFiGz96V01RH81TtjmtG0q1EpBCS47LPG8VZSzLp4TE4j2Nt+XO4WqakPYut5uPjWcI5B
GamT3st3OyZd3NtdcukUc3bLKBaTl086wNZzZLpJTD/nJpu718qv/RvwW7k1Z5/oueEdbEcfjrlT
xGelb2dG4HEJQjLmzZ0nCvnS901xwbA0Tt3TkB6TIuVlriXZckl2tNZMe5/LUrKIpJaCIihs68WW
sjh3tK4+KrQ5m8aq7rqVnUswG0a1JRCfOlvW8MULGrWQvshlekbxkkTbkNot29o2/yZWRu2FMRJg
FrW8ityCgyFreGHcQLl2j2Xjdk7oVAuTWxhukYnQkPHKn5gc/yaOHSrtivOZS5w04YRNCYWdNUBg
MAOz7nu2TmSSTpXXyG3n8bVpK/E0zN30UBtrYYdihgXbxI3hfcM0IEZuqdk/9INd++fL2qTqba1c
398r8reYUQuiUEJkDdNFOeh1O/bL3/NudCOpd9M1JDVw69h4n7qnxucuzfXufF69QV1Vhk1RyWO3
rwd9vuTUzrO3Dn/6fK/GjId3Nok2Z80UP/pycfbdLLo7qh9y16SzQyzfjHX7YNmk40O9jZf9NLck
CHQm59DDo7NTRGa8OBtP0Y4+02yBTGGiM3Esh1JXm5UyXLZrV8vakgbzIoYH2N+dWG92MkP+vckT
tuShy44qJLFIvVvL9Q9nXaiEVDpos+8WU9gZY5ZtOaOu5EcKNvKH2plGHgvPXI5Ud/o60OIGkJRX
Zh6W9ogWYSEaF4zgMg9zK1KCyH1J6QsvcOAWafE+9IZ91iXMtB1c547pzSM5+Ul710/Z03WxqAes
1nyXqFTQXZitiCKVC65r6peaStWNka/lzpwsmiFt6V4Mmpjv3L7MLvmmnMa0Int2WO67qI6XNiTR
yrgv6s7ZJTHYZFO0a73h3ariwPP8eIPlYrlo+qZyySyysoSVStOtXbXq1qnAOdKuzP1NsghTDzl3
5deOlmZdOMvK1i8MV1IezIyC4OAKb+6eDWuy6rcoiEaKbw2A/jklD/ivjKFbikzqYA8BmwjNumvr
roqvNbJaHN64s6aCTGqWCOcD2mwo30j0K6wc5Hz7PGIOY31KKDZr9S3FPeDthyxLFHl7mc3yqbdJ
xunchY7UdkTSk8EHuiqTeJcrN7OvO07k4iBdlfWhGidOM70/+fI8MYldbDwducBH0tvu0Z5r73NS
vfJfZq+TcPS0gcZlU3WW0x5HJuBec3wQ6iEj390HAtFfdxCVp7xtMlTSu5AcbuWNLS1ZbXOODtNh
nVgot2Q4+dQ0LuzvJQfmJlo9pYKKlgBGBatE6h4aLsfbOaiViH2il6RjNxLYdQVppxR1kxSqzveE
xbVhw2f3W8cl/raJh7E/F8x2TbdTwavmliDRuDJM2yzk7mR2ti/GzuvX8zbD5YEeRwIBUSQq3POc
5AROi3mlLAlYsZKl0zzcKRHtfc2LPL5ovKNcuIyH2O+K/nrR+mIJLI/4y055rq5ts0Qvi33fmZp2
rdLaL3YrexhcB0tnVntfzI485vqJ9Gw5S+kPDuAcyy7GCYstlxK0XV2Oitf+OvO5a79Srf0/nbt4
jT6TIgaeXo7atJbskMWrnxj1WadLfw2XxI/XyJNddXQNOa8AQOPibR2TA1aoTaA0AJKFc93NxXSU
A34tJlRRAGx4PDmh5PtVyJ0zaS2bpN5BV8HkLeKKvhn2mc/eoyict7Tr4w3JcPlALaMITL11DwMl
xEORmca5s6ztQQ6kP6TJUZ5ApLZJzPbd6QkJe8PwFDPzOWhTs7mgCOveg5m2V2POFoOwmDuitOb4
djX35fdGzg+zV/R8lvfULsUcqNU/S+vuzOx74tUOMgvbH6sNO688AB71g0bPTOZtmipMespahFYf
25Vdx6hqN1CN1oVTr7XbXqzFpkniZJfMnbZ3R4ICvWAbVmLAyzK8HqRpN73XFLj81mkrC30JDL8f
iEhlxrXdNTIczdgqNulYJ/Jgd2MTB6mpZ1RWWMAXAL6NVxrpa2cl3tbGmkh0C5KE9h29S/1ibVe1
h00818Yu3iurKjZCS5ZtY+a3nWe/pk7uohhgib+JPWnsRj3ODs4kECcstXlP7rn+XDwnuew4mLUB
C2F+na8e766GCJVXV8OFMQzNM3ACOfvOxHCD3pMpU3zcyyR0zk6YcaKCZ+o8Ri746ZX+ySzW8WA7
aTbucLg4b4kaj1iw8m+4K+JHJho6EScO992Syn3Dck7dkgv75HbsO8YuSe8WVESBQfLx0jDyZdPS
JwIRqstNYY3Um0bkBp4Wt1u98sRWr0m1gNKqXW80OotYM6lwMf34VhucU0oi/RD4kw9ps1wRWyRx
O7oPRpnUmBM0luom1amGjiNJQvkpxkkdjKTw3irbI05Nhbwxi+9LbTkUmkUdrav9ODiWCgxXGFEy
sWPXkEudj25bX7vF/Mq2XkMSMFL34MELKjuLr9PTZEjHoCYbue5wwx7sreChDWrp8/aZ1XVODydg
kzJtaf6XT2uVteUmF0aPUqNu7rKe8Cgq8jm/XavlxhhWycFt0AnlTvWhwMsTiZzGaSV1I1ry1AhL
K7tTCS4e2fhtG0ke2V2WdPUrAc/btbdul355WLJs75QGLY++etLctjpXhbNPydvum4z7SlnTc2nM
60U6LGcSkdnGsYQMBNaJnTTK/nwk/39RlN58ZtjUfCb2tofG1Dj71GR2jNQ2dj7T/eBM+23ceMZH
4/ds51yPaOLKKydwGocR8Vb7nmJy5amT2ZnbuKge5gpR3Qnq7YmC6cQJ6QP4u5HOWhSPxhyNTjyF
Zuc8sYaOz0M9nYl8lIeUJHBoDcoZN0MjXFoEqtv3fnW25FDWdoLdkRe9dQqCGvYU9uZoXXmui/8i
sXq74BQlyjNOb2USGTwv0y6XTnpuSelcWg63bY1LZ+9bYNrrmD/WuuKdSqb+Qc8NJFSgaBE9JvwD
Caj9UrTgU3b50MbOU9xyZ2ZpT6LGKlm+XeOxMFcR8mOdTm2KrniaL5TEsDekG06xj8QT3yvS51FW
OBzThFPs2AsUmzEt7aMoB+27L2ctMMyKuUGTW4VrUj2Q68v280DPKzROWpsm78wzZ1QedRYcDOCw
7P3modumrkU7L1OEMtFjPY80ETetdoprjoUX1oqOG4dHZd9YXTftejRB68mdc3oRLPF3DqPsNczc
COaMtZF1sOY+Jqp4NlEABtEqjwPml29GWxuhG1O9VnLmofTQVbpGGvOOcLV5o8e2s2e23G5M25Sj
cd+LiC7hQqRsSo9D4QxnVAhZw5MBTCTvbhalSBnmafkhVuJ+ZlZySNFRR4ph6I6TyrN7vAynToXN
OSA0y+n9VCD+1Hp20xXjvh7MRUebwlmKugnto6jIkylcdWvg6xraJC7amjuWmZH2y0wd+UD2BHW8
xpyEdtPPs34x+lWzdegdRoUxvyUouxALaK1UGzlOqRUNmabXgVkKp9pNrmkxW73tHyWF1PNq4TWZ
ekl9Q3Mba5GWumzOKaSFejr5gZWk2ivlC7bPWrbjsMPwMKvPH1apli1DMrldG4REKMciSlI3GNBu
ei3zWIjk7BARRdRDjjeOiB1Qx84EMhaVIO1tJ8awUmE2I7323lMFmFXQjZCbLnWamH3SSRmEj1BZ
oVnXfdAuMfVgB+rdppHGfrYwr0Zar5R/RLcdUwK05QzM3UNz0mRua0ZurSarj2LKzbZelmWbkJzb
lzg+ws438o9hLc+UO+cU3vXlPO0M7YqV2tktCy9ltqla1HpSv3cE6jx3mcZfwB8/8z62Y5uugEdz
XBgPNGTuF8KpQcqmWeXiBJk57jmbbRm/atDfBSb8AWT4E+n4N4kiw7N0oAAoHzJcaLW/Er5ysqcM
MbAiYVGK5qxwUnM+X+zV0H/BvX3BsvkaEOCuAaxr6Da5ny/wlPSWSdVFmW4smqnuphrdXgU0V+Tz
WLFrjHwu6soGzU/uDZKQ4x/sCtTJ30fBvtI0p883qaKYFiQmWNzX2QdTA75fOUgh0lITOSLAigOZ
ncItMJvDKreeRmz9CXxCjRf6kBvX+lpTYxCNLSP66VpyjP1a9y+MfujsP8iyfwTWECvkP19ZmZ+o
mv8ae7P7X5Q//OFePaUbf0of/l8SjPHw+q/X8vu/gtf2bfj+M3vzF3mjOcZv/KD8pPjITMcmO/UX
enP6R75uWwSYHB0w1jsFLP7Ebwz3N5d8IiChcIUD/MkN+WcKEWKHUZZApJy0EAjxr/wn8M0XHta2
aVqxMPNfhqejS7FPaM4PYxsHsy5RTTCEHbmle8dxt2M8rrdU5GxX/c2qfXxV9pjJ7aQbw0W5epyn
+mlpoO7HxD1Qt2pusDvKw5Ku4hH0t/NDREU9u6teB0E3JRL1VRuwRs2ld/nDNf+b9eF3aPgHcIgg
oEkS0DMJedpcka84oKavUgfrnkD/7eV1mi3zLnNsuPDZX3GvMWPrmzFSqq0oamVsIMzISYftoiNy
5ISiUzufC4TmGkGCKpxY6+xgwFr7ECfGJkMbcUmWYrke8OQ/WXg12X5gFb4e53SlzkocxyFDMqA4
1Nhi4ovSr2IsWHTgS2+5cZgxd5RmmR38pWWbNNEjSDEAZM0OQmP81azGL4vy75fC4DRKwpPQmP2f
Zj4MYixyp5ojYdio9vvEDYZZxy9JG/0XrOnPECb3DFedwB1BWEHCQ/861jJlTojRFxlhC3fBTlTW
+lmnSY1e7egFbifdXTyUN7//1P9oFfqvLTFX40fbD+3Hv6D7un9th/L7K5aH8uvi9T8R9DtBvf8G
9PsoP+LX/CfG7/Qn/mD8NMP4jXeyDktG24o05Gn61h+Qn8ZywuPhnV4zDB3QrdNT/tdK4/xG2lnQ
aWSZ8RyaOP9/pTF/swwqCCSxoLU9yPN/stJ8uWlOLzXCOqQfBMcEIqxfFhq8CQROCnnjpJrx5LRW
/kCSeAK8nwegKtF781tFBeUXb1aW0B/Jwt8/1YGHJrMNKeB8DXnRW0DRz8YuPcEbfWw3t1PbuP/I
GH9av8lQkIx1qPwQNPS+fLUGBMSLe+8GJ6t4Wty2Q0rS4A/94cf+m8XuZ4j9j085EZdcFj5Gd08X
+MeV2pNNOwjvBtNHbgKCxOJGQANvYn9iFlrp/sIk/2U9+f1LuYbOLUWa2zK/TgnIFFa8dXBvjMxo
UPVYd/Fk2Mdu8KZffK+/+4l++KCvSWun5BUDF3Az5S3nfxBWZnrTtv/3F+/v7j5yYrxl2bRSSfjy
EzlxNxZJ4twU0vNv+T9BycyEss7ytSZ776s8DxEeJ7/YVv6e4f/h/fTHRXRNFkphO3C0Xz42V2u6
JLl30xVWG02iRfvQ9EJEMrGt7Vr52d3Q+vIk/HAfbQ8zsI0d9S2NHUqJFk3WwM5XcU7f0+MgmBsS
fQS71F/8AH97bWgtoES0Icr1rzcWWv/GPxFFjGfZWpiMROgp4dKw8NJPrHP+dQ12sv/3P8jf/Ooe
kgVuLd0jyv/1yixr0iXVbN5Q4ajPAVMSBm3q/2yo+O+PjAf3bJD9YE0kvv7zI4NnZEyWQb/xC3j5
3qbgvo7er0aX0OH8T4uMK4gNnuBlFwfC16WtTk5KlDo9zutIT7S17enJV15enbVe4VV8MSy1JwTA
HcDFDHwmNLFGikSNZQz7BWHgJ/iz5ORYlJRZO1fUp6FN/CT0gjq3iFSbyCOdBM+PpmqGa05X37ml
H5svAQoMeb2qkkNok7DvCnwGnTy4DsLdFh8Lja65aT+TEaI2IIBPt9DWrA7EY53pLppabT3OY0sX
fjZ7dd/T6Q49Xu8HkmxWv4n1wcg4TacdOyfTWTdd3+C+4omdj7E2WTf17EkzwvifvdqGSk/o46qM
ELuVsUP1az1IYA8vWDTfum2txpq3oARWBunSFjeKQvkK31xbZrBMoFBBx4nvhbreomjzlroegH8U
bdh0Naa4akESzPMj+w+RlMwUyIxee48Hc/5knq84eGXvqsiebHsMccwkd1xHnx1qWfgH2ojo73jE
4nOnoUN+qJakv9ctKtLbuOzlAfht0sK6o5MfdHaC0ZeeG2Mky8rAqURDN/v0qCsvyPQMM96kTb9W
R8TXFnUmljA2xYlNjTXuWu2DFiaoGd5Be+87hOjP5CAmbwv+bb6U1L+w5/iYyyLRaJYTtKiuqZfT
crvDMNRcx4wcuawKPiHEkpffl8rxu6ACEn3gpRLv+LfrNCnp6j172jQcGSbmWVFjZe31Onb2eaP7
8WtCLxDUVyWlsWMOZvZU0hZTNFnsEYhNzMC5XjdmG3OsMZQnaz3Re6GWXUeF609ZlPhTHalEByWq
HUfTIHxOhKbtxOVraoz1FFha2lEtW6f6DVLEHQPCjdWl4YieJns2z0XAMBwL965yUWih0o/fbTbO
aSDKGngjLtvlHc5/8IMCAejGmk8scD1A4ayJgrEkTIiQs2omq4kgQeRllQ1mfkHk5lSAx/I3odry
pjsccv2Rprb1yV7VWa4z25jOTSCny0pZgKrlYCJ8ykqGkQYIFle8RoORY5tc/azf4XvFVA64CCiu
mB2ZBb6gDE83oqWCNhaQf+HaD/otE1BKHjG9PcVGx8mUEYWrkfkE8exRGcBi9Dl5pT4Ezeg5W63T
eW66xiYJLRx4gihvdJhiaQ3zezob4gFqu3uZKEDdubA+WTgqZ3HwaA/WK/ap/EG4hX2TIYp+w8fn
jdHJj9RGwNAZyn3u5oOPre2ymXn0djCw1WEoKuzYfNf6LTUnfiC6ycWbrsv4mb8BLXpqGrToS7wl
o4m/PeLI479g2ZR2sIytw6Qevy/aSKzD8izLfk02Jtc2ZtcEmhy5mq5f5JnevqRinaiHz4X6WPgZ
FJXfcrxHf1u9O5kmn73Sa2okpCaiwM4Q32ZL0AnNfFVeKbg7PdD9TIN6qiqkxabgTQhIoOZrj8EH
oJGlmz5LLUkuTGyI0JOatB0A2jVxIPnXdqJp2FgxgJZVY+KIXfuhEuN4r5N8GoNZB+DrFA57bMi+
TsW8XvkGcwO6Eq9i+obgS95AfOcZLfuO7N9qDFm6Aw0nIlBOY3IBQ09lxaWviE/kJE0PM1nGXkgj
yVB0d1PjE6ILbzwJBlIHS9vRBzTJOfVBYprTdV/jtZ2q5TQywtaMI1k2m/DD2Fv6ZrBNzGIzJlQ/
6DBBocTFDn+Di3VgcIBX5yXssaD7OxUoPtEMrw9GLEpxNqopO4yw4d7FzEpevxRDWxG4E2YKhk0i
1GAFwhnq+y4Uhl2kR69tcUwTFmSOeoAZn04r3ft2su7sogUGZIyuedm3oqeurllJEWmUJM0zzYeg
vOjyTKGLZLaBCSZuEmGhXV/KzempmAMOoDU3hL82p5dd3LJsmtMSedOa5ptRc81zw0rdT2ZB+WID
Lg06bU010yRSJqoGiLVq+vJyxEWbjvq5VipzDnSEkM+tnS9HUeveGOgrw0CRTDja9zHTOhpd0re3
3bys/aZSevoyAAlcn6Z0f2iJbXyw/xYrgp6Un75GEz0dBhknKtKqLp83WuOJm9pMknJjVRgvjG9e
2un3zdKoPKqXLk73DYxgD1uQZnpYW1XGXICE6T5BUhcL3fw5t+OtS0n3uz0rQmw0dzKGwhBTVOFM
l54I4MQgHUZq1Zm2QXLtXuYdknAyNgwl3iwWdFCo+wDBmxEttRWOCLQflerdOaIlUzwiWF5o1rlq
6M+lz+0T4YXgRYm7iTtLOI3tE0khIRQIK5EOzjUqCFZZOq/zqR69YQgDRl+R0fAM/Rg2CPagl3lo
Lw1xoFlggWY0RQdOaDlZrW10JRIA1GHAGNfpM218lCzy3UJHS30nx/ybyJZnx2h5EW3ZeuRys2DL
IFjiZ60Vun6KC04AgEkgEQu7MyM3QPOycUWo6Q/ViDGcYwVjLlKMlXhTuetResqBsrllZ3juizxu
QkXyhOxiK7vmQjdn+lqdMXn0ObuKN5WTe4vapzj3tKMOLJiczbwK/A1NQDVjt6usRzRO3gFWvRij
XnPaJ2ryBSEbfSGTYmeuB6Ifp53EIS5b/74gYFPWV6vR5CmCu9a+WQvDfTGbCaWPZAgS+5O1Z86P
kUkkAK5V5OyYJlAItKogouFqcWQI6BhrV4QGjCX0Ogu5EYIKNg7oYAsupxyx88dQM0XI22hQYQPW
2AAUiHINOmsixuOSU5qi1pLG5zxYw7A3ZZdzJsH5tDMBy+brlHDSvOXInmA/qeZa20+GKu4czRq8
fbtMLtMGUs/lD3UkZMaz1tb15AE3Vkafwl4BG7A5xGs48BIpt3nfMvDA48EQUa33vNW6NvXS95FS
H3bJZJImaXjD7/QdDsdGVGRKLReZ4NrXc7YdDN3NrhZsJdWclWdY7bXxMMOKDhgLYMZD5I9gQELF
9QeloBZ+x07o1uF+s6swZTgrzSNh56QChsU4DrWjYJTZqQwhe2CkFX1Rx0WwgkFDTvercwU2QuO7
kGv+kK2+Yv7dfIJjOWsJ7Psa++zZS7T72QZePC+ccewPtfKzMVrzVD0N6fjX0OP/jgrU/7aA6enc
+m/qTlXxmqc/17dPf+JPzZ7xGywWRUG4a//PUvWfmj2dmKhvuAC3FrHw31Onf1WdKH1zXjr5aBC5
eRTB/1/VSaNgTlGRRCr1FKhvpvD8k7LTz+dMl8MfbR2d7g5zzojSfBXSwDFMHal1M3CTpX1LGaQa
qEEvkl+coX8uzvz5MRYReNQlZPq+HmfNVHVSrsIMnFx1R41zxqGd+lMsIa43ibu4dz/8An9TDOKl
9NOhE7UAQKMrOLETvSf0/zXvL7OeNw6nHDh7Xog92reFXDilZzylrK2QT9p/sHceW44rZ5d9l38O
LSDgpyDoyfR+gpWZVRXwCHjz9L1xr1qtUssszf+xdItJEoz4zDn7BK5e97IORuQknNstKthTwmgB
a77FDr+ON2XhdPes6AvvZBmT5e8sa4BEuM8wcwqkRX6ZLc1m6JjusklP0rHDVYkIj+QjzYpNFNST
O0clOS0yb1i5jkrrcdR0iZGyxpqX3jIGlnc9ENTAVTYOrHMzZPP4jR9pGNCh84gwAyx0mvcBrK7J
rRbmXH/ushk9v3DM96Ys5mQMEZVYElGhrmvo1238jE5Nj+C6jcHcOfEK/8BGW9I4xBnhdm/2PHbL
i1sbOZfV1KJQPnTQZmkjm67V5Z7gnFV0QkKFiwIaV1kVUe+P5TzB8WOX7qmNHqWOjIKqcrNpIVme
GgA5LspzhPosVEK94dAX2xh7AmISgdh2sunHEzRZnmahxUHYwcQOgVEtPPoeL9eae6Byenwq+kHz
0YLzxiOyxKqmOBe2kb8iyaydo+QgQ7OgFqOiH2MOLz9aqRft0fa9mc2Fywa5+jWnXfNkALgWRw3z
bhJAwxZNONdmTNdDF+Tj+yo88WQZGBMC7GBlv03xHaY/cJc4zYbcCVff85kT7kFLghparfzy7zGD
YPOzrBaouQGPmUFbkZZmce4YWGjhwm7KhM2CzcT7yhj0ZjuVzF28g8k7w5EFS1LTSsM4n/xLYo2u
zc2XRdF5sqaheFBw7ytkCKXGLYGpSTFPwH+k5RdzKvv+UaHscK656nEczfjI/pC5ZkSbjPponivD
8Gms0NNOMCAyBAsBpgllYuxD8LgEUKThZtMf6km1S1o/cs5OJ2vndpKx4p7Bt6EAu6SVjzItse2u
OxqA4hqYzmSXWdtpROLUbC2ZYJ1Esy4UFU9e5261k83ULu/+YDI0If7BoimEKOwwWGo8C4VOwdd2
Z1a18G8a2anV5eWRI6QlZtLfsIdD6mo1lBDZRnildtSipTjMbAYD26HAjo0uk9tysBJUt1gJc2By
g1ck1yGZpcOHPmPgwvPOcOA6AAJENJA3FJTogbHi5nssH2o+1gi+nVPqdMt8gz8jJugLV7kRjpC1
e7oQuSzwepcaRZexT5oWAD0CeKd592tkKfd0ZxGxC4vflJDas8nK2WVpdYVsNe7z7KOy06JDGodV
9TnF8ItYukaEiRugN/WahPHZgdDUb2Lkh/XyMA6T3S6UPMD1q+ERDLPWqEeIjWbi33BmVU20AeEo
8x4rsl9O/blWbJS8r6VDBbocS7JDmqcewYg2PyKYt0hiSkyTvVPVMP4I0sGFxV/jzkd7VhGK0m7d
1EnXERqaWRWMsRPDozfUaBZBxVHq3zK/TyicZx4+Pw20wnfbTQvomZGMZiq5Q5MIC9JtO1fH2Zdq
6WkBlaZtzbbzcLkxptMOUydzZhIAIGc+Hb1XR4eDw3jWMq22mSiQmRb0HnkMp6xTzRk3Jr77zOLr
oK00kNnkliXQr81ItjQE1OjwfOtACp4cEK00a9sAPlRaTfqONRvz7nmYfcDa937pNWOERbOIYmSh
I4ab/j/MyX+/LrlVPNNloweiDZulg/7i94mpI7C6MccmZqens8Oi2mMozJ0lef3399c/fR0odMLh
rmRhtW4f/m6Zwb2vd8jx4JFlRIRhKlTDY1qRQPbvX+b3a/mvlyQTf1gl3JbuP7KX3RTptRvxMhrx
LM5xIfOm1utj29jNxYqtQez+/ev9PglePz6dDayxrtnY97PA//1tkSwlp4W4iMBcJrzjSYlbcGHS
sUYvtCGTPbKBrFn/zCI1/odv7vd9zR8vTU2w7rpgwkD0+IdvrtLnwYnw7GM8ifIt84J8h0Ye/CQj
q/Dfv8t/9lLCtMAWe4zXIXb8/i65rG2CR3ipJauc29HI4ktPPGQgZfsfllD//+e5vhmBEHQFF4LH
+P2V+nkGAmIuxGuMS0uyxaR4Q1Fhv1lWRzB71XDTzWl8GMy8+POr/N9y/3+Ewxf2r8v9j8/i6x+q
/fU/+CtJBj42ADcblha/KJ2n4P8umQHGrMvJdZvDA+DxCP5tx6x5fxGrYoz/nf8DO6YVPvk3qDZs
GrbCcLlYk7mrROa/KfdpD1ZYzN/t3Di0VjqUSfNgsb6E8fb7M9OpGRS/hWqdiCY8nnHBxoyALExx
uWiTcg0awJS8TjYc+attsPCxUmA7wKDCQNgWJqM7/pjMdO6wDJSyPvmFrmP964bE+2mXvZUwsy9k
Ed/keA/RUSOpxOPhR16bh+SSTscFvoLxIUibye8KW+uaHcFOmr7xklm/X6LMlEcfUtcQ0DLE5VUm
sBlYBmRLv8V/8WZh9p13aGbwB3iSFCzKmiIr5k0jUgO5ddlNiKclLrnmDBiBSlQZI74BCCGzVt9H
BZAERO+aphVbvXagLvdV1TsHN3bLbM9taQeGWcuPahEJ+TaOf026IX5aNGM4x7aOo6nxGO1gF36r
21ydZu4d/rC2f2zaRe1A5b9bqkBejfQid/MsFDMj95EPF3UL8Ta95tafrs5HjAlxOUZ+QYBXPTZ7
e6rSq673t6CTS76NnkwCoiI2hh+32yyerAP7r/7ctlkZJrr5PnfodyPmgWdSU907UejRNrX0r9LJ
iRGjtzmUE4OAOTZfCfcbzqbtDKfY0stf8WR3p6hW5h79MgM9H646SyTQkegdgrh2uzfsDVGgOjQ9
KUEedc2t3ClUmIy0re62y51MlJu0gyZWBJqXmtnz5Khh3mVuyxcVNEqvmnuN8sZ/H2Mva88+OA5k
1SXzTKT+Te/6k89IqWhYpYqOHEVmHY0cbtMhwYKVyvMqrhkPTVbU+Y09V3clcm259ZxesRF2Mvqu
Cjc1OiUb7wQrZpvwjLIWzrNQa7rq1D2BUCQVImWpB6yajBrNwjbqNss2LRhgQlnYlv4AoDCFFMMZ
SsWubT2QQP5DgtgY25/m91fG5QPoIjHeL1ZZukQusLh7jONGUD3a/fA+NJFnHcA3gEZZUqLQrljv
q+TEF565FyN3v2KdTdFRY2OdnWxFNbYq1z/anEemckqIJnKeIKXlcEnUISoWdci98l6sBpAmVt3P
xe5IarMd64UyiQZdzcZdaZug8ecSdbijFOBxgx6JJdhmtbW0JJWZZR3Cb5lJUtXcjMhMwHffLSVN
Epgo89NNPkV7RAwpefUDhnbqpbnJQhgAjn8EIq/EHTFKXheQYUOKLdvNCySSB1Oom7pf8Hin3U+z
JYNiQL2Hkb02X/F0uNVb6y01cIWWzV5IZkB2Aj0elV+yJuJ5hfkrlL2zlTshozK7Pueuw+aGohDi
btTZY/o9EOEFtaZ3b7SqQurQjIMNlbzvR0ZoJcCYDYPlj5nZKujn2f3GAXzMBgycHFAGIaBchSwb
MJX5GyVZYxyxwdmvFrlJjPvrcjdmvf41kPEO5WXEx0wu72xOPzgLMNs0i5tjlepQJSMwBmqxk8WU
ALYcxFhstcXET58AYE15JtqFyWAZN1/Ej9AeR2ap1Vv69lTgPF8yO6C6s3GDwuT3D1o9xOm2aTRc
PaqHkA/R8dKVhnHPj5eMobmorq7j9nsCY9N9KfPlfbYaHKcdtqaNO7Q6g2H5w0oB8q4jUdZnln6M
AS7g9B+X51nPcR437FtNUHIiM5bd3Oc/2SbO54pDfycijcjTtDPPHXTlk1Un2reHh5WDU9LJtjYD
x6NhgYzdNcZimTu3bm3IEP1Psip9zCvJ/FF35WurDfZuDXs95ayKd3Xru2cDh8O8VLzvzO4wg9g/
xkmjOSPLkHTRst7yaFivo950FCTJcnKg5GzHAj9HMFSTLAPTGrILgQNLCEmwPQDN+OknVfzAeRtd
fJo3UtsmnCPYQxlREEuwZ4fvHO2iIqdWOctH2skK8oi7fCDMxtye4uu+pHmJkdx2MuYKGC3Sqbil
5v411QDFAteLvJPjRdWl6OoV0wXFoops8ZBhdn2rHQzOnLQeHo9BnrxBRc/mlMutzTFIqRVbI61x
O96ScOQ0WwW6j9Q5YX9iHPPfzbn0t75IsNPCSrqfrXrPvrbYuUZtHiYMBYdMr7WL0shFUqsBzByB
C5XsQFr+Ete5TJgASf5FYTm2T2UEjik0a5/ICGuxf3nx9GDbpXVMlT7smzS6xPMQ9hEO1K7CyEI8
tSIEnKDbO63oHVA+865AL/AocPlEZXpfTPVZemwp3HbaLf7MRjgxl12qVLXBmHJIkbzs7JnlF1Fg
GLESICoCzFjP17ZrrPlBMLsK5sxhi08IZayvedxLu+Xzt17YEPNPjZ3azCMempiM9OsUkTXHrc9p
wRrl5EwFQTmWJr8wLPYnqDVib+MOCuPBra44UQ5uha95xWgFuT1jqpAjSXvLsUnip6bFdV5q4tZW
8gCcanxinL2OKzRnnDcyXvaskX9VQ3WfKZYWLUvnzvxocSXJND61FXFQkLADcHPhtMSvsh7Doddv
k4a0QZFySTvezkwSeU1zOBI1vtnYrS9wnk8x3IgtxmWD9q96EaN9iJ1qY7cauzW7TpnaZGcyfufj
lKmV1gfEYS+q5RkjJU514FI7mIF3zujxXthdVCazNOj+NX/bu2NCz02nwcHRM49EHM92DBYqzjiX
LP0hziL/KfNre7Mw8XjLtVq+4G7BN21aTDZ3hpJizadOybNSk9tgkVYJKX9LMrA0CHLi2DZMV/JP
BEu3qrTV1okLmHgoDUNvwDbd9QRSBSVL228xyvxYg8zSu6uRmezs+14JXKssH5icEmKL1JjDOtPP
MdzmVw+oVOijNcacsTAWWmps0c6eX5DakYhoHlndWVzpfXHbQhtArGGp/iRgnDG9FPrObmY/D5uk
dXdW5WskbnK6sEMasfYglyicPVCm6ZNMTQ+D2Sg0CklUNILt2FzSHS9ZYl6lKQb3dZBO7W+Jo0pL
LI6tvNOxXN4uLRlinUzM276xU4YycmbRh0o7c1hgDulx9LGuBOQ0V8cWWuKdD4jmhnEwvi+4Klu0
QPVmkFkfTD1fuihA/oAXnMM2yq1tx4BpBZvqVxEzW8uLdNWyDf1LRTV9P87ZfaOEdksQGzZXk2d3
odrfD0LNZ3uwmyt42Afmde81wuJ7jxJ8Y1XZLSXgdLH62iOjV4LwmPKONZUqHmXLuKmD04cKrXnR
nanBKOhfhL6w+LHiYttWlh6WoytvqVp0nE9kkLVYU0nThplTIYZMTD79aPkpHe0zh9VxihH8MYZP
DnOjHVtGRJ+YEeEVtZBJRn3piDSpSU5hdoXpbhrLJ77W4b2IMUGRbP4NXBceTq2yQ9Xar0prmxta
IPM49vYarlo+GjoPKlP+Od5mCmeTVXG6bjTVsWVcrKTY8quNL57NfbIZbNCL+TSYd02dL48jdv6T
GZtmOAvvykbR3tug/46DyV1iJ/P8VExx+WpA1d2PjluwZDNUOKjE303pbG/9AeOX7Xc/xt68T1gU
vhU6ucduoX+YneFtnFEv7qMIY6ZRTPLbT8FTV96iv9lxt4+Zy4UTiqi3ZCGynhmx97BM5aOelMVb
l/Q/tEkncCyFlwzT611vB8iBY3LIZWF9VVlbnWxN9Q/EuzXbsonkl+pc94tRW39Lnrv1zKq4xVCF
j51KJbIfS0KLN+AgusceZMeZsFU4FNbg97/sWZt3tlYM+8zQ271GpPW9J1pt74jahUiT9LeklpeB
dPSRMj4BsWVa+RNmIPoqRs2P+jAe86QXe11ZxjeESLKhPUEYdT6VH21Wx9tq9lD1Q4e6HfDKbFph
Fbfsl/V3Ih/FTnfyJmQy+zqYk7HHjwVXw6v2aMBcpo4SWhSIlSO8lH6jXJFvkmgBPeCuGlLdraA9
GgS2DgkSf70XTABzv2HkHRnDXnV9ce/3Xeg1Xk9aR1Pg06z05S4DmIEluU9OWqJlz0tGnjXaT3vP
D/UhVll7mnUbfJ+K7uNZN8MqZqM0pVUVkMlqnycK+bDCRAqwqj6yoN2mPa7fpNGN+66pnky9qM+T
Ka8kumBbd+CgePSaB7PzstsK9tVWNQoApSn9T2Al/N4gMXrWFN8VmJzOrB/Eo4FP+mJxdWwyy1zd
EwwFq2h+jir/BJFoPKRVbD6klEg7qZHLlhpTHjoEZ4MLbSD+YZlKwrmM5qdhSGNrm/VGC32snK2d
YdHwzVw0P1JA5ltK2+QOdE38QJtOdxm5fnuDk/w7zSbiRlJTIWD0YglnRfMvZbTmuTK0DmhhIHIt
zIbHWVOcINZyB/BxOGv26nk06ofBJMEe9DC9j7QZA2iFfYNNUF69tEK6RZPF/UhQDJENVTAzmz4A
nuTTGBsZJoIAiTRT9kO51j/JOKHbFOpbdyGAIi8Lk4zwBAJ3DTMgLsQ9jiN3qlC1vjOb9iVFeRQ4
saQP7UZF762qw5xbGElRw/sbe7J+1rJ8S/VYPC8si4KytvogM+bpi+/LPpG0vTbKyVtL0//G43yM
Kpls3AWPKMwpZw89VNW8fac4WirNGdhmaLhSH1ka7WCUhnnjo0EzddLlbTZVWzyu5smClE0ZLb0A
e+QFR6e3j+zoCjHjQYiUmAVdS2762HuukiE09Mo/Kt+7mvOAbbQGsDgCKIWG69/7EbIUoyfHBgrL
J3OSgls/7/bOnFnkPcaHvoTUgIvyqEvAaIU1pgg42/Z20P0XLU+QzRixeztTxqJ6idS8MRYvH/Pv
WJQSK3zXX73WdQ6CYcFH5C7jJsm1KoSatNdm/6x69gmak4I1Wm/nzpy2vUaYTitnGDquuiDry3YS
Ld1TDfOJwVH70vb+eNtzD4RzP5g/6A8+PaXdVEb5XbZxiYmobS6EB1V5YKYo6zHhOhsDBhBM/KwN
TbF4J1epreb42musk1eM+9r5TA3HfpuQDu41UV/yIZ42HDIsQcVikigRmYQldoNxoAn/MCujD6BN
vjnW9INHJOJnYVa3qhXafopG/ZKUUCIsU24rExKHzaT8lxVZ4xPeCS3w08EjxWJwyR6TIAYg4QUy
QY3UaeY3HqAaKU/Rgt3GLh+WxlA8T0PWcW7HzV3aqu5Iy+aEXLzkMPdpEyglIOwY0jvlTFG2hHxW
MNZycB2sJDd6hf3RxmjIPYYqV/lG/VwPjEY05B9BXo7LPY6P/ATKlQ5Y/7VMbrzzDR2ans7vYQ1+
aR/VvPxII8CX2PatgBiI5lpqBXclIIdgqkhlajTYdqzZ232l103ozcN0Fouv72W9ICr1LuPsvlIe
UZSTYnmjKlUcu7yxLmhfqw0MNgRIJHW6HwhtSkrD+NeE8DsgcKkO28EpL106qa0b+e6l4s1tPDVv
9dh+yUmnD1aWZKDgHwZ+77tcumaxz9py+sw7Y7pp6wqpWmUUYV0sb/1SLztz7t1LsqQFLy2sn5rE
/KQXmnWf9/XEr4cUIUN2sPHiFsoB7e8JO6F4TEq92rVCh1mpr32duRCFwaZoCWulwaFMPIu+mjMe
saW7xbJzX6sxDqsGKiTbBtaFERHaNULUowHzcAOr4xcTKI8WIn1sBeGqcDPBDWFIQe5QTvcDyTgh
081fYkj9c0nS6KEQbncQRqpT+CNyLvzmzhEpXrF5xeU4ic0d2BankfrpxvdWWieudYHBmXHHEVP7
GFpMNDc60tUNvx9707K1vdcc4Ll5ARk4UixxmiJvwxy9M8w7qDXr9tKFQTkNG9fOn7mgq42mwbEp
ow49G2R4Mo9LQuNi7YMbT9sKNernNRTlKMVoEjpj385lcVSxl54NOal9U8UktEYutSPnA71956Xh
bI0lEXReckgnJksEkRh7cwVjZwIzfhexHizs9rmS0ws4jAGbYiI+0C18kXt2C3ymCYvFHl+6zm/X
Z6s9CsCPe4bgt9PS6GHmWD91btlNV8UZzG6HvbfmwkTK52nTOGN9EqAbLxFW0K0ij/Yuy1Mmr3LY
t3KCqkPwLEoKzNwsaT6nIYrMEz17F50JMmL/ONQYIvYZ++HhIjpneqzj0sZa3Wf9chchr7KCIo10
oIEr4CSARUgAKvHy6SUxSZreOJGpzxsABAhRAo6H+KV2ETiweCfXDodLWr5NbQYCqMPMA7THKbw3
lioVsdsMcV9zY1RPCcJuuodSadOxFxG/nUaCLAlSf6In9GJDB6vQmi35GVGuSfpKcrKGnVsojrxW
z+lSxjl9VHorjZ+gdzzt3nXGUTulTSU0Lj3TLFBpmlMn7rtBp+FOyWBaQvjgvbqaxDaJU23UPm2j
3xnxWc22OWxto8mqkEPTWE4oHQRBv5K0oJM18lsKEAYX0wUDPoCeRYvEbZe686+BBVnO8EuvyxDF
LNPPhNHyHZN//+C2yQymQz5BbUp3w+xQppHO1LvPOGwWAH4M4CRupIdSAn6zjC9MnHNASjXAGzb+
AaCfH0NnLC88COMz89t07+jTjPaHNcWr0cINy1JGHYXmY3dAlGFtRVbYweq0vfop6pNyUyVLuZbl
Xt2FWj6kLxPuru5etH3J89BM7sEvGCSjQRnKh4QBUrqVsKyKx3L1y+gMhDakGSO6b2TxmvWeRNY+
qv46qoW1RGwchEbWEYTCYZOLRdtydVYv0zDAUi2eCnain42XWQ99otkPypjLjYjnyyQoESGIlO+d
lVJbdPbjJBVtAYfkGhsqin3dq/Ku6GJ1zGAeM+5kZP5Cao97NJVn72qwt29iiedfZlQCGEYXNQem
ckrk3tFbnnbzVnag1qHOGEcGAPZxNKL0l9/0ZDHGnBgeO4OqNUhCx3Ef2NNo/ABVjNqeLTkO38LB
w3sokiEXW0rx2j6YPTrWPQ+9n75gU0HLk6BubKFUF0ZjEtdTN+Z5Eik4QMc2IoK9E+hyjHtZ/NAi
OxVD3NKCnlsGRF1t/YQDISinoa12WbV6KKoeEeNTZtm4KFYaI7fqvJ2zop/mkAyAZakPMi7KlrJI
uiNhkvX4ySqIuADBd7MDEIUQfMErDK/qdYqrO0bTJznrWHdi0wXPUDUH8gt6tDBEa4LHI9FElYqp
4qyf2FEkKGUTj6qTIJ69U5KSY0rG2DanXSDGDIGn9K5EbqY37DuCkXblXTaQFl3b2tRkSANes+QO
t4Fz0DEP3TZ2X4WKoSSWg3XRz+lugE01hvoImNZrA9UW4lwCGPhYith9k8CfLrVhJVsDGfdHXHuI
cBmRVowImcoSHMGUt1jQx/SQhL16kqc+Not+N6quUXw/CeSEXnDb45PKtDDnkdlkDZTVrRvrAKFE
qQOPiLIHcvM+FhkZjywGLoVhHMcZzc7OnuLx14LwfG80lOUoVJCvYVvfDsJBS9F2LVa1ZBarHFbd
DjY/XbwPmhUoJlU7F+E983hrTpjhM/J5XVofPb7UGONOlLfvTt3+bCtmzHnTORdlKgjzLYUzVYpk
YCiqazct3degvNsOSVqYQo7dUaH7x1SfppOXwMAJZCHu48q8cfxG2zfdvPeG5KbO2gM6FR+oegQK
19LT+tb3Bnm12A5sxtYfN6hQWGHnEqpLNbSsfcgiDzSu6CfNjW7YdnAp0kzf1y5PJZ7x/MG00qtT
JzvMAKeEdV6D8hGCZ1y+11pVM3x2P2149iFRm+RJ+ql8MObYOTAFiO9zN622/mCJPSmoTG9j/mjf
B9Ml/OxLLemx9YfPUkGTmX0mlERr4iKZuKTlfaH06ZvztngdGnfk11hHO8Ayt5bW2qF0O3R1GhMC
FM0ZUyRTN8ZDrxr70XSwAgP8LtKjGA3zgKZ5DDEDiSemsj9HRz4j1WL9xe/uYhfzdHDlCOHbWzCy
Ff6NE7nyTiq+wyBZa4XcJgB9iAsPKRS7JhDpDc6abgkirDpB1ZnaTW/YTYi8sDhPGpG0scX5zA/a
0x5zr6ofYRk/JAVFLLj7Yeex2wxiLK6hpohLlyQ0gX8pqmPZu69laqKnnFECauNYXAtN0ASiDsqF
1X7JpqNn7eWNu36ojdG4Wxq4NNTRwofQffaq0N4aR5iHAck7eu/qJc5Wfbxn4Msyxk8UWAs6QSr3
cI7hCTkcIecSsN5VdsoJLel8l67NkgYHJaBU7gIzG65QZOi1jGI5mjLa8QYZRzuwfhmV3ZR6xuy4
nLfONGofiM3BJHNonaaByD8QV0UZ1lkcPw0WtxipFMPQ3MwtZRKIYXLXzgXT/uijaYYIX4ePbOac
dXUaDINhce/ij4mIO5r22mSedfwcTeArqt3aGp2TExUieWbxATIRHN3oHBB5AueiI4zrr8jVnbPo
lqJ7+kOY8L8ajf/5Q+/7rzUazxLwyO+K7FUg/FeNhr0qMQRbN3RPOtZRFBJ/KrKF/xdMsWiFHQt0
D4rov0k0rL9QQOo4d0wXXbEOR+nvFBp/sUhmNHDprnAcEPP/Vew5tvjfBBoeOT8+4AiDrAhwIJAk
/sGVyxo2ZV7tP9Q15iQ2Hh3xL2RtxGNAHaxdaWofa2cs+dmB7Vj7U1tcWfdC/Z7zKn7XRhixNCQg
s4KGvAoWiKLPbcJiSX3cAMqhFcRzM2KMKCDWBhoFRQWueBnfsJDY83EEv+oyChNoLzs/iZ4GiJnT
VhCzw6xSj4tPdnBU5FIy9r2wnKjjaG/GejcyRTOWIbr3l8VxDYasY9kaOxOfGhvqzBGNtYfCqwSn
eU5t8DjOMs7PZBSZXMUO/A/UBTN/6qiSwtm4fZo8NvzQm73eiBkPID/JNOCUreLtlAGY3MukQ6Wt
D4VOXVMYxduIuIKqZsBpuJHCYB0eCwooRo4WG72kJpOlQI4tBUHv69iynDdd2wuHMQQpwXTzVVPv
SJxGmjA3pHoFvoOGElTkyEKhaJV+8GdcyPvISbNvEFOMSRosdEkwRl1u7IZRNz/MVNTPqm/lJvZk
1ey8JaphJkkhyDJhCrXPdYvPo0ZwvibPGa7YNzm6y3daiuzbjtI8DnPa6PaVEM7Rfxe6pt5B8bEe
S9lyCM7DAS7ibFjjduoK+7VMuuXTnRKeEy0G6r3JiwTnjW6NE+NLtINZONppGIFZTkO3KBkFZYWZ
XRrXKKjFqwanMxC8RW48UROnUi9+e8vqjoui4amPAelOzMcKa14uhDcLK6xHwM0HpKYWG5LaAGpZ
xgZ8QadtuRNd0I+EMbomw17fKPF/8nSRnJoVGTkt6EWdKFQIhaOAPf7C7hP7IdpYxLB6WJSO7wXZ
VI2scRCqsxOb2/jn6i7VYPMvVH6mgTtpM0aDkzKE1NDR+NLGK9iOo3dDi5TQ2Pia34QTIPX4Wppp
9mUgo76bEOkWe0IPoJq1HblU5BbFGM5aZ3hi4yQexs6NUMKYzAix+0C41cl09vrIxIAc5xkhFjMC
pvyXRJICalEAc++PMpE8HegNJlKJSLN1PPJyfT+7annmfUuvH5ke6JCQ2SaUbGA8Y5hvc3Mxna1c
5sa+ah3HwSau+uGtIRr06leFofYUmKPclQbk+61baANbdddq9B2KDqQlhTf9QEwM5L/uO1u8SDdB
sey7Ks4PpQHi5kjozrw3Vdp9RbBunuIlwUiwtEV+j+tkGFnL5B1GMU9rs3PnkuuznXttOggFoxl1
DplGKDOnG28ir2hXZOxkrDxrxn3hyeVpHFvLZfAu/F+k6WQ3flQv8xVTaN1S4gjnEWbq+K4zUuPo
IugApCbuwhfiRGHGx8ItrI1r1due2VGzIeuKHNFVFnMhf6muH6rRpPU1HZhwWyRm6t22JfqPth7M
97h00te6IOBxQ9SMmWyyDH0Z1GDduRtphDQWsY3LcEWBraOUzZ4lWcPRTarSugwav8lPTUUhvIfL
jNueAVhjbXIIyIxWFc3F3ui6+Rf57uXUXuze7Qdn55rEJLFJLsfiASMzVrVeZXQxfV7durntALMF
re9u8ATPCdKRvrimvSXjYIpbjjyEOPOt7DKEUhEkDxbrfmlito8ozzYRizadfzphJVBacdreW3rs
aNsmISGKOh3bCuUQ0QWhNrZFegAFx79DWmwzfEwYQvHaDd7EUb+mBHz5gCkYTHbx9E1xD5TJ9gGe
loXx4JTwXE3g+4y4J7AJd5WtrLLZtGiuDkTLRiWOhMT/tvWxtEP2Ntl48rqR4cYsseLy+KclpvYI
6Qp6f3s5GD6W060dKT6OaUobGfAnOc42ZR7z0UHaxofhx2Ltv/KK2DUHRDrwBeH222k2SbsWLZ1p
GDESRHpks47clIbWnZc+M/AhMB19wXA9MYK3W+9krh8BHhNcvYHjGwAa/rdS6uY/Yg7/rZg1+ERI
9PnjZxtTHTFk/X//zZ+1ki9WPBvDIMG+FsLRyu74s1by0KWK1THmUhf9gW77W7EkYCb9EeZsG5RY
wjEgpvxVzip0KixyBpDI2gDEvP8qGfH3QgnwGxJb/nl7FT/zh6x/29+L5AspZifW/OSwpJXFJAki
r2RmsHEWIkikmVl/Sp7B9P1zDOHvIBjMUn/Icy1c5PDOTOzev79eaZIoNpQsXuYI0iS2oejJotk6
zsuQXgl70i/EbER/Ppn/8kV/F5P/+aIGBj2cB+DbsRL+/qKi/T+UndeO3Mqybb+IAG2SfC3Lcu2N
1C+EWi3Ru8yk/fozal3gnqXeOhL2iyBAgKqKJjMyYs4xg7EfGjeJdOcZZ5znkGLra2gXf/3L7/tV
GfzPR+E2wC1HqYtX7zPlsR7kDDbRRgXQV/mZmaGxSZnRrGITYr6kYKV35CuO1Pwtxen1/C8Z9W88
e58+niQD7AG2h0MgwKXEHf31l+J5XsbSC2RUaADNY1k5O90sxp2dKuPq3ocIG+jUvbmaFt5rGtv7
P3++9elS8wUo4z2AndjirmDBT8poTnxoz4TVRXF/vcnMVZ97ZWRvxZBVG5Z22BgxY/tTa3cbLC79
nlEDbZKEDlxG61pZj77op31gIVIeZ4eEmz9/wU/P+z/f75o4CurT42Bgfvp+WePxApdmF9FjYhWm
Dt0obxIR8WjTVie1cffnz/uUSe5fPxAXakCqAy/sFSH46x0xpA70oJHjGQsfu0KrdS1hZ0cEW5P+
wEPadPkDGRCbwuTYjZeOQrDofTqlTVHo7Z+/jf3p9Qs4EJnOPwuORYmHEPnXb1P1fiMxNxbRwNax
cHZPcEAPvq2OnW35E9agND8PbYhYo28/CNTTe0WFtlXl7OarPg7SBwce4ptLcxMN7CQTiVIxc18S
iBEHOacTfa/Wx5E5aYuO4hjwwjFMz84VNJ0DMX9jucaNZe/ioYkvFM/mX+wc/9iH/lebjyuAnxja
eALtf97Dz29gi6wH0VBWRV47Bhbxp51yNlq303PJPAU5RTu9NOSvmSuIsuGNSWm/68oqOeOjVPsi
9vShqWL1Plgg+BeoDI90hMy3KSSMYx7y8jEvrPZr0HjxwVd9/uFYJZKgRdvf+gX+AIAIPZpkrA7O
i6sUKUO4/dUFnSYBcBS+j3++o9cX+j9+LUBXAnYdy/SDq7vlXyYnkmbiggQL2P09s1IBJXkNJMdY
//lTPr81XFPL5GWxrWszjU3j10+Ba+/3ZMmWkV/I5IsBLqCNtToMcvF+BIU5/Xfr9fUW0gYISGpi
t4BB+un07k+qSxfJxzlVkxCoRbFuOYTmYd39y3Lwm/eBjeG6w/LICLzgv/6wakIDAC27jMYhSS4l
BsHnnKnOI5QAdeydrHysrDR7+PPV/LxIX38ekCKEyxaRyOZn7B0AudBEiUZEBGiUd52PQQC1Ao/1
KmcG7DBXFc7LHE7t1wLtb7OSnvG3G/p5mb5+BY8v4TsE3gh2il9/t8HYPB/Moo1k42NH8bAPrpkL
ZfPa9qr4Lyzn3zw93EmaMh6URxCqnz5scEBa4zyVEbPM8tFF4LKFje/vG6oNimKtv//5+n6Cpf2z
BGDKp+3DUsdje+VN/vulaGAYZ11YNZHZdcuydkGmaaR5jQZnrJsBwoZRLHe0cupNauRQ0eImyM4z
yl4mNExC8kMD6vFSx5l674Xs3yu7JeUegoXD2RFOSOzq9uufv/Rv74jA0x2yMpv01X79znYlaO6k
QRvNWeKtiN0pdsye61OYuN3Tnz/qdw+9CEBywljld3wmQdcBoqaOn0Q5JOOLZTML69U0HlGV4NF3
ivqUOoOI/vyhv/l9DrcDdOwVkul71y/1r4VqGTEf2bVRRxOubo6DdXyZRwZGNXbX858/6jfvF4iV
0BN8GB5J9/PtT2dEj4iaSW0c03pH7HZ+rhwSMga3U/cwU+YDkHadrBlTeecxqJK/PPC/+618ekiR
zhgiCD/Vm+gOAb2BM4oqN2HopvmF1tyGtz1Jwn/BE19/y6f13xEWbNXQo636H6UtBbq4LpZVRHKX
Ok6Ehx+VWK5kfnNxXhIbm/ImIOT6iHXib7f0N9eZxpplC3AUlLrup0e2C4oSMQNxHQwsB4Ji4uwh
7cAQQSsq40u+zKxd2WgTWDjLlHevTKi2/nyrf/coQ0P0sPv5mP4+3+pFBfEwBF4buSkhX4ktxGHU
sUlSprqvwOh5KNvKv9V0v7m9rJieTYURCiCpn4oo+ts40RWLJ/k74Q3YCio63+4q+JIiznd//oXX
i/jpBtMWp9NO+Sh8Tmm/vjctJ6SgGIMm6qjVbrJKPg/qr1Xqbz7Evh7MLOpVSNf/ELz/9XJWoSM9
JrGsCMkEU8JqjRDneqKK/35jtzFnsjS7Lr/q85Ur1TIYrTG2EXpgjFiZQlzZMvZbIxGv2788G795
NXD1UnkD9mCu8PkoIpuxGKZJy4gK3d5XaZhhrTGpaBcRVKcUu/ZdDEMKarYhmIP8/0nJ3f+7Pf93
qMA/GxC4FFxz1x/rswL8etOMnP1XT7WMykLQ3R7cdyNn1/vzh/zm2UfnQ/4YkGz/P/fw0DA7fzL9
KuoMj8dwoWhAAKSOCWL6HWpkfB/kq/2tePnNZs67HgJa5oAJ0uTTAQrCwJTOZVxFhq7dl7qYjbtg
mbonNHJ5lAsQWX/+ldep0OcXwOEkiz+b3eNKQP71WiaeoMO+iCbKUfaIaJoH5HR5ZqQ/eRn8ZxYG
pjY9uevPSxvEd2E9grJMswZxdeLl3U+k2uXjmNucAiSj6z2KeQcwwpi+e8yvC3B7mtxBygJs7UEX
Olsn7Yao6Wz1ROHSvv755/xm7cCvZuJuZu81IZ78+mscYSr0tmZDk9gwAF+Wwtn4XWy8amhUt//1
Z10XRjYG8i1wTF+/y7/eauR8LSyXguJWGMlG4wXZLdJQyM3oRfz3HxU67EAWyTtU7p92vNnE1Dbb
cxn90/FQpj8hokD9iSc0j/78UdfO16cHApEwRCI83hx6qGJ+/VlVBhXWnGJerinhRK2RENAvEC3a
jdJ8q7W9ENYqvWbBYTuz+eBxFh9mWpSPyhhrmCY8Z3dzMCxn7bfVs7tM1rDllmTMD4zm/c/f1r5u
Br+u3y5rEJW2aYNAR6H767ft3FkRtEpDpBrr5NSOTotdpMS2puhs4wfPkvfeTOWT9joEVoWFzLOR
9nJPO7y7zReXCZhl6nvZ6GJd+ZxFmpJsxFRohQFwCO4hgk57smj6jYxFdUJe2f9l0baur/SvP4ED
Jjs8BQ1H6/8oZyxwOhSsQR15dleQn0uk6BqPFIik0uRgz/JzY9QpHQxNLo+ZWO8zUOrDn6+jxUX7
5WvQtKCes4XpXRnIHrf+06Ia1M3cZonVRL6WOHpytKXp7Vi7EpVq3m6z3OhvfVan1aLHF3iJQIE8
SEgbxD0wpgu0abIhO4l2HNYQBli8DLneJEUzRcEs87XH0ODk6vJ2qOXGWNC2qMTbG6P3PqYYU9Ph
RPNmI9XwQHrcN3KXnwX5OKvemQ5JFe7JzyW7ySj8lYhroKLFCXTkernGdIY9SZdtNGAQgSp821ry
nIh8r9r52Zyq9RC+2SChjFJFdYHRcRxOI+jLQ7Pg0UrHr7IlXT1cbmeaGDnOB3EIct9fFcxnifo8
YHF+CeAFtaNYt15wVmTtJaE8aDLSmKNute52OW60QVU/+hgsYyX3rsoPNeY4zx++OpoBXUY1TPMi
LbGHIk/SubFFGYRzsDCiZcTj4VWROSpwjjJeoeGpN2auoaq63ltvMVBol/DJhdVV1HdOYhDcgUWr
vOYJp+om01YS1YtxRo334ErCMOqy/lrnJVawK+40fnf87n6emed44RdaGpsWR5vvnQsdf2SVwUVM
njoCF1PXvml9jHrdbZLYpyGQX6eZBgvKtj4ux5Uci72Rh9u5ytbMrbdxEm/7ZT5JYyoI/2JGor0j
wrd91j0gcVSm92UQH1BzhpXte7dBne3k/OE2QAADWtNr0RLE1Zo/gv7nQipUzxyJBXWjrxGakAeh
3x783NsiqzllyFcxdgQvrUWqWEiLdxnlxS4bEmGb4mh11kPZ68gvM9zNTfJkd2LHU8ywGcyViYvF
7JAHms6yToqB6zoPt2UvnhMeZyRVz71UV37hBvzKoVqWnRLWdxBBuJmGYGNN8Y0voVQpQZiY+rBT
xAu5D27ASNy9D0eWOeB2qtRXA5V3OIFwk7P5hu/3Br8Fp1/yQd32RsnTmNCkNUICPWq8hsaBtg9e
Vu+8KGe/oPXpa3FKtLg4zPbrBmW5sPJjJ8kKAEW2G8JnX5vrOHcfg8nAzFDWDGIRRhQFBtgKpbCf
QWF25Fe3AORr2RcCFE91qza6DFGF2tUp8zN0GK5cJxWDeYukNpbJ53zpHs2xuocd+R2s5n6h5lrr
+Ifk5WqlhVeRd/t7ZhUn1ysQHuYvufmlBuJV8Jpk+bQnpO0lVHVkhOrdYdtYZW63xgf0UwUKuwte
VKP5SAdxtq8KbclFmLKNOcgt3hdGm2lw6uf+nPZDlIj4QNCfXDM7kCf8RrvS0ReYgM/hNUS88Z5K
b3BWA14O/7qChNi2B3sP/J/PGB5qdkWgFvCC2/HQmMEGQzwzy+BAil5k9unDwgVsu+JUso70QRaC
Xrh6a7Hg4IdONaN3zFAVinjajlTNLR5jGbeXMvW+2jUQY/TgNRqQuW4fMre4OoPyYAPsGXCHs1Wi
1cz4sZ3E8G9b5hRME4tVoYV4LP2MePu5ualki9VlLF8C1W050e9AaH7z6+EMifOhU8093Uzhwy+t
Bhdvlk5wCg7+vkbwXdT6XM9LBVaYJcgg4Rv+sNutCvejMqyncAFSlvKF8RwvXsTQ8mrTQne9KEbV
elplbXpvFh8WGdpBO3xRoRHB9bqfyXUl7fdLzrIKoncVz833ZqEAaJIFF4QPPtB2Uu/VW3wUvzZi
/30APEHK8racPKwanfbXCOM6tXIqL96apVJPySCRvVyn4rc5zskKmjPyjbWEZTzuu1E37x7zWmPT
AFPfaIDlvPou7m1Y48c4LPxnyyWnjXi1DtcKgg+jm6LYttR26qCVrWOERY9ZmRgfQRvjdSc+cvjh
q+VhKeqfpoV6UgEgBOwHwnYuroY/kdh0Vfvlm4ki5uDlJpBc5ME3hCAu+AqH9slbJPmBvCEOXJaI
3jJuZ2TF7jOvaClWTpmKgx2q4YLvZun3JT6nA0718jZJuxK1NkhqmP+x8dSBuf8y250NPdXMBCao
yfjp2ardBqFmMTTBFOizl5XhU9Y58S0xfiWli1s3WxuDIRhv3eJmb5WHl2fJXQSrqI2w0w360pQc
tGhEx8M38K6FuRsGUummdnxTzeS9E6WNIVGjw/wqJzc7qLwjupeGVLFHI5KWq0CiWKhHlT/QQCk1
/fnhK2V09d2a9HRg3OKcy6psX8LkSkb3en0BjR8zObcLgOTBmH6r3Ji4Sl74qoTSW6OOcXdgphqx
yg1rulUjxmikQCG+Jhz4wwrqOYmeZVY2ZOCZpDjP6CVtJPXAn8zmzuhqdc44zL2i4pghMsYZU/24
gUVSm7u6coPLjJAeO32jg68C/twB/S9rjyHYT8fhC3S8gqA3Iz3mMB1yCfkhBq8TQZ6kN+MFj+7U
fPO1rqKaQ8GjxlHz5OW+E6mFfmRvN5Ozgt443FS9SQJ9YjrpVlmC7Ux29jvdK3WfXtU18+AWR6Y6
9iHpRP5sGbgRF5qaZzNOt6LKn5Z4yDc9GpYjozuJWMEYyw0OAOQAMPa3DSDgLRhjmN9NMXVcJBFm
6U72RBkSbUMUH+K1ZJWkTDZXiR76fovPo8Ua6Jc003C56ngdhKrEimagATGC96nLCrpebrBDO4Gd
YIq9dYvMad0S8rUpljI590tH4DvJuJc0dRwN0KwcyEIIrcOyWGjo5g42j+Pa5LNm+BatwQveyHul
bq+DflO3hEgS1V5ah4oiEOXK4BgvwZxeNHr4VznN7R4DsPUjw+ryM0685NkwRfO+wDAyfCBqmiJ6
b4V9sotbN8eFE7dnv85SkwVDZ1B1UMasr1QP9pIx23hjxeKSje0NSSDmeyuJFiVRezqO1MgPyi0T
yiHD3g7lWB9mojeP7iAIEZceJ6Kxtagd9WD/EH1lgqXu440yJ73zavtVmQ4DU6PumEvLSSPpGlJz
PhW+i11mTlouV9O0PTVJ55N4YfSvbkHHDwu9h31l9upqRydliPC9zN8DgtDUepk42Baj2ZVbvx0I
dK5ydh6M+87tDH2rWnnIBe9roqNf+8y2Iq+ebGCr/dDekb5tUNp2k/Fu5fBTStNOtznAypc2ZTec
zKJed5JnbeMSErxBZCbJ8MCYqtZDTeZBWmckEVBkR1jJhyPSFPVk4MWQq86D1MtDbLd3pBATu4sS
D6tiUcXuLjF1wW6uFr9GxYjTGXxKHJ6nKqx2Zr9QRSet8+S14dVJ4RikIgOt6HZN3w77pKiqD2BD
+SNwTudd1T8nnAuIy93yB2MqZ+tnPoLkM86rYRPmrnevMGGviIPyyaYwmnWJx/qxs6rwpHWPRyQR
dcG3GFjMU6eLv4lBhbe6zevj2AzdUbeugQXOM/svAiXfBUqqWHtDevJkUkbVlJtocZwCiy4b9Rz6
49rqZLfnte132Fz67bK4/FbP7sESDMbOArJ16GZ93UE4Tr6NCEqwCTCpeczwkxbgKnKKZd/WEaLF
asuD3wIM1/MPD3v8xZhK90BYC0IvTiV7htv5vd16cq8Cv30sbW/cVr6RfszwwV9aUle3XVejarXL
+953X5RMqT7RoG8WBI8mMQPEgKzSJqYK7gH1x1QM8YDR3XUvPXHox8rpxXohAgMXNuaygzc75rhq
GeflpD47+tS6MnsiScgCkqaM4nytFm67WcjmiNrOs+HV4x21kwmI+5SWCWSoHBOx7EkvhajPwxmC
oTUNL3sCO2/u4sSZnmRjYCNOg2EbeOgJfDhKRAlDkvDbhKEnIs7gcfEbqBLMt9CxlaINnlJ/qu4b
HbfY0GwjzfajtmhUAP37gbc22bmlg2iynrvsXlgoNcsq7SyIMujn4jlsD55HicLVL8+uaUQzk+d3
QtHDw1QN+TVrgKhOgQVRAl6R5XmYF/VxNTNB3UQ/t2yuYQSMw0c6dWjcMntLbmC/rkjx+1kavXXT
itR7RkXpEUNuDcl5KDMHEEuL/z8Iif/YKHCxYtvUor8fktaOlqBpDja6Y2ytmX2aiZq6In3Sm3Z2
ro92T6x9xc80VEOnbILNygnJIj3Zdb4pWkI4Asp6PRuAN1agrBC2Cgjvc+ehzKOQ3YJVx7Lvtt1y
YsH6kTphvV2oVk4KUl3U5EP9bZgSHng/2bRXSDtuRnjwQTecE2pOzpxOeUvJBWfMwi5ILHS+aV3n
PR9G+QoGl7PJ0ltfCE02Iuy0L1Z7dSkUHYFjRWlCnTJ954B1nSq2gWRbk1IUiQW9cjKMMKhrz4iy
cQamhLb1HFMi2OPYkORMF5HC055XeBHQZjLEXxPMlj6iqKj2eSLTy6JzqHWDN9S7zidFuihS58Ep
xuXGaGdaF2OomQn54YNsY/UokWbodWFPkLsqEzUNPo0Dz37zmjpolvUo45cp79S9QUKJXGcNAN/q
eomUX8z0SvJ+42dCRiRiJIS+fmH3YxWv7QRIr1UsdIBmDq7MAmkiWEmdXRIlDhYX+QjA6FuQ4mV2
MJ0i8ivMyKoJd4AhBy3XkKZ8oMD5KYyqeRuWmnNIKl/7eJJffRm+01bAeOqzBhInHY3EiXCksd5i
PNl3DuvCtk6q5cEv9IsxxvEut43sPoVGlq3aPJlxQ1dI3+16wXQvxk0vEaT0Nj1WGWI3NoUKt67Q
3TbuKnmC0+3t0qYMd0k8riuVy4PLIe9CP2o/s8EWAL1mC3DSkrxKnCiHuaIF4FRPxORwblC6PXKu
nNeTG9dnMrqhsliD3nSx+94TukNtNwlcRPxBsbmtqzb7mtVCHDnhuhtLijjKA1KOuiUNtkaujB1J
FbQVRAWYOpvU1q7qa6EJICbv8dxJ/RKaAwcVDE9Hwlta6LpWTO62leXFCqF/SN8hjknCMcRzPlcL
ce8GzLWVb7Uur5sF0gP18pYkbwHaSKewBJphP1SGsV8yp2UDqPxLHsDImnKv/Q5lUez9enrsgWJB
aFzMXdpn1Ws/YtkdUX5vbdBLXTjZzPtbrOJZVlxkkoxbVYzFJTHCcGNmERwbQGFmax5sENU3xCwM
+xTeYmR18BXwwGabzmjVceGQ9528KHOnRa7WCYJ07ObB9Oy6cwjxy2jXfuumIJpUv61T5y3jsLqZ
iJvYlnrkCb9aj0Ka07KCaIefkV3RKmlBaHLJb0JwVNtCev3WHjv3Nmgc/2Cl5XdLZfoF6zP8PtMb
jrEk1xgYZbF14fu+j7NHzHFXp0hinOKFXk3/TRqiuQ8zkX2xB3Pldl6976vAOekxhn4QUJnbXjgc
jYG87CiraSs3Ltb6uXUU965cgHqnQ/3TDf1s48yYOMl/SXsmjhlgHlumNyEZ7GsXr+TaBCu/NdK+
O8qZajolFGbnQ2XacMsgMeGJpwTXxI2NAf6LK/YE3RJqPcL7OqXXiJq9rQfBIC/g+1sDhkwDX/Cu
GgsiqFTYPkxFmUQtfK7NWBUwzBBKrQnGioHiqHyTQ/y+CKKqtoUZcGYOs6LeWbrrdgZas50hExT8
LoU97occ79VcdtmdLwZxol0vd7NwFp5TcZT+HNSb0BmbWyvzrNuaCjAyqOoOQQHGbtZOvCMsPnmA
cqFXfMC40UEAAya7ZsUGUxCVhmIwawLRclRnIvZezmWTvZuzKW7Kzh3uYRPcDDUF/mAsH25HxBaZ
UZcgA6xmj7b9s0mxZPddPd8vOOx3Nt3SL042G6eygfKJ9aD34NKI/jkG3XDucM9vUq++0cPwxni4
JczefK2LYrg1+qbc9ClBTHYr9Bqv8hiVlio5y+riHtso+zbz0JWprW9u2WKGkLHbH63Bhn4zdoSI
2VnK2z4VOO/i8GUkF2pb5tn3whuXc6cYXa2bHC25nzEHdweskt6SVh8DtdVOI3A7WHab341Abja2
zZrrQwuQK9oFWq+7qnPf4OjBaKpKYxtbdvVsKBWfAgXSrIgFFtzZEuhI4n5lT8l8i3rwPUjaedMv
GRRomfrvRQcDjnOTFYUQip4gOM0rYhDajUXvnHZLleM1FKXP9pEvb37P3bJaHIYJZPbnBhCVVfQ0
pf2ROHoYnDdlsNTPFVlJbCgNqWCk2x1HZFE0dGaTjrwtnsQQ7+dmVIfQTcW+CQf5TfekDZlyumng
dWAZ4eH2+rC9F0nlfTfL7sUGZnAeajJ9snmS6wWfAiDaWOxyX/mwCDJ73E1C9WcZN+pxLvS47ivO
j+sRF3W5aqesODkxpqIkSX8uuLFWfWUkW6sU5nqZh+poxozY6IW10047KfyjaiLvHgU+JJRh2waM
NGzDgQPWK7pseV9ENmYW0mp892zEvrUdl/gC3F7j8SzotC00byrQ4Rtl+c2HEyfN2ukMRXXAmxdi
vK9WPrPyuxylGOJOVsdXP5vGvee2x75IuxudjLSNy+kNaNSPNMv9nS8ZKIzQ03bmFQUS4sLEzNgI
uCOtGH4w+LDgkCTN8AzwJn2FUyU/vO5nLn3Omh4gMDtmWkDrrVr79lJ9TZoOLIoj+qMcRujs3TTc
LTb86NUoar2141BFMWYE2p06EXuzstz1dD3L41xuaOWJ+CEZWbziZIFoq+v8kd2VcIS2jnEuFQnw
C4w9AMlcYBiN5k0qjGUuaB8rCkZI529xNU701nRMJ6pItxreIJfVmo9k7bxL17aOEl7Gvig7xgaI
PsFeTNh709w8e06YnMemzNdo15pwJ7OuMDmhy3TcpZwwLOyvscE+iv13WrmgToctYC/0Fp579Rtb
5CokfKEOPKmyZ/ptJWoMtWnGZSU5gjzRMq53DUPLg18UdylGQjxdlOApRJ61O8MUywswaGazFAfk
o4Q2dUH7slQNKVkUsxPeuzAvHABXybwTmviAlWf11kyzmjTtPsse6FkxHC5oMbVk3SW+X2BcDScQ
KWKx1gkjmR0fM95c7fN70iT7mykuTdAECzlilb+2EOWuRVdc/D77NtQQGnE564jZU7azQgNfl+iA
jZm0J/DknEYnjKNydO/k2Ei6NHjsODu1z+YAf6QzJ3u1xAAQts0YT6/MybN15XGSbkzR/RzRPHxr
2B4JqRxmeu5QkRpaoHtLJM6lZ5D5pYaGyLJApU3eRGXnPzBOW3uw/29h21bbMSQ8rQezfwARWx4g
/5+SBi+bCuqDj9Nuk3X9M0wL2smuM4B7UEBtO3cByRLor4PoRbCf41FvW9dl/VW16+1HH4YabdNi
Uzp9h/up7C9YU4pjG8PBTQnTe6PXnxSrUaZ0ltXQMuWISUUIFVO2IMtujKEL9py0ho2g4jv2PKUn
KoMrU9MPI+UmBvkowj1W1WJSw2rnmZYCLeagsU8yFeriDZN/F4YJs/sx5ClsIFiswfS2O6F4ZTlO
2bsEpiac60zc4YSBzJvS0SFNoL/WYt4JDMw1CaFwelCiNSwGHU4u8Xdcw0eTaIirGTQRH5jT6FVS
v8i72p7YMCRDJk3dQJpmoi5s1gzvgtg/dVqQL4i3xo96OBuH2iC6ZuWThnLs8DV/Wfy0OeT+YB6C
JrFeAHGLXbEUZC3EZtqztA4LR2REj28yRmwOy1LvLDOctpmvK/B+anRXTe3nr2bgyEdLut1N0ktq
7jIfsRROrGSkZS2GFPj0CmYlSV5n35Jm5v+WYqgS7OzJdBEIIjYOc7fvOs1xD3ZpuS/m60CKWMPx
llQUed/EhX0q47p9yq2koJrAvjkTt9Fuu1QMp0LgeV0nuYZY5i/kHUCGtKyPMSvlOU9G0h4r0RAl
Iqb8bphTOvKY7DIB/rWmCAjI8TirQCP8KrqeXDQclfarmw3dT9UXUq9nawA+kgdszFPuX82WtR3f
1WPWs/Vy4j6bPULxi/Rhk66t0RNR15n+x5xhplhYF38mc5MEJ+owEVmOy75Kskwaw6qyYHB7haxP
kEA8OkXK6J6MJMW7Xlb6u4l7lm5hnGC/bTRymZGl6q1XJmFe1cDX7XMjOyc90t/C9Z2XMiy6n1eD
8xs3GY6mnYWwdm2ID30K4XWDWIW8xlDosl8px0ARis482CmOdPTvCzuKU8d+bCH83MypSTRIDz4C
sqDduJdUVcgWRlMDMzcBjDibtL86RMJkeq6XAO1811RYNtx/vhd2MQBIbW7mOwrM7qvC4xmu4Ony
J7js7GGsJ34JUU63DkrDi9enkvZImMbRPPnTcxPbpbkfqzmEkANTYWWLvuguSe2bzgrZZ6YecybH
URKbSbKHRtL9zIYhVY9D3hbWzq1yFzgS8/3N0DjlI7PKhHCiIE6ztWYA62xMpmHZGue/s5pjAnCx
FPHWx9D05EYppq1sCCn6ecy2zioE4HvyR1U+4oTW+7avJm+r/Z4LoshI5CSG8jSh/G8td8dTmls7
tBNUFpVCxQMMkutNihsfDqmtfKSlkXyhDc8JOjRad9dbo/nWKF8d6Z/nu7DKyxdzygciVz13Yh7a
6H2MgfS7Gnt9AwJvPgoP2sYpRPlzQ0OW/75QaDaXq3gl0CHPKSf6+DI1PJhrrFpossO+/UrGaQxn
J08uPjaNXdwNeRTEAkVP7c/Ju2Uk+dnDg65WA/aQYSsFjac1Ybf8vaBpOawht+mGGePcPMI2mghc
VsVcbQBi8jTCsUSyogL+Kp0YxCCt8Rc6AlkGkKuVLBYkP36DMtY95WOtv+dDbPu06BzjmwES5gtW
9g67qmFwuJshsWVBAQfmGv38LE1HvpLFLYk2roMXzgzixneIFGHUH14aKagPOkgubPKYjFfAjUWE
goZ6PLavArqyTfpdnuYIh5UHPGiCL77SLKQ3vAe6Wk80Z4t13pOwhcsY4+MGlDzDg94JnGTf+6P5
hWTULFiXGjE4HSyeLAlyFxIvq8kq7hxuREdO7kpIs+RmFnl7GjKcGg45qPEDYjv2XZrB1W2G0WFD
Fm56CcuwvAt1HZc78EqutTKAI39fuN80QEF+wHcCUXJEK+y9OF3FQ8Ao9Gtpa/EhnDQ/p5B/aUPO
I8uDqRHAa8P1ydPmZM5YfYYwxIzB5OUpm6tkkdgst994pRc+panBIw+Hn1F+23ET6p7J0U65PcLb
IfecZVUTdfVC7o5VRfSoxmcjyPIIfzwvLAODxyRDx1GOPLhsC/El9UX5OHt+B6k4SOGke8r/4LAz
VnA4Ne9GpnGjUBAsBn4Fo6Ey0yir99TRSb5r3NjGQU0f8Us5LzZ1FiBrKGO+kz6wFXViExBZkR/E
3OeRBH+GEoX3o1qPjDjeUsA5XwumVzfoUPSesOVi17Qlq24xJ1+YTnE5fcue69sRFhFFR5osW5OJ
Ub77R8PUo0X+2ZpJYwPwHFjuRevwCHf59f3WLQedm+Dq+KlnVeyuukai6hUBsFurGFnv+RD+Uzy3
r6UT0hYeQ1s+anI/GUXFOXjB68pcswHswmWaziZ55jD7m/ahzuqJyZGlpy1FPTtQIfhnOs7mnlSx
+UICluQaYAG5U37ceG9FKcuMI2RKnBdh56wyVcdNmiq4kk2dchiSVYUJfbZzUd6mehr2HUk3BygC
zSFs4ILiU+ZesMlBbuQG0+T2pXIACfHnJl0K1vbRzOJbrM2skdnisM55ccMiYpLI/cKR0tyXOcIe
LzHSB8nzfdtNRXwZcSr+D3XnsSM5lmbpV2nUngmSlxLo6oUZaVq4VhvCw92DWt5L+fT9WVZiUNWY
AaYWs5hFAZUZIiPMKP57/nO+E6rEHnZaDDOpmZip12W98CEBqKUZyx1qOQduVaG0VhqQgMNc6pS0
UyGXBeZgk4oe5mzYmiY716DKW4ZteEasZFjX4MDpF29F0wRPksr1cPkSyCLpovr2aWoM7sWqc3zg
tcMQ8Dk4u6j1KUEXZdcGYwflAIyLfajZJ7Cx93CYmkZjP1lc3dAMtTJmLqvtz4IXClOyAbeqicdz
VmKaOrEK5ZWlHPImFQ0EEBiqbOdPmdj12WTjULK5VAY2tOvGY/OBsYv3hZ7M47OlK4e5seMlZXsC
q7uYi0cGLS1bMfZw8aoM2PQmaTwzWY9uwQuT6dA8cozvr3ML0X1sEkwRiZQkurLJuEOjuvYGVYrU
aRtgcXg3aBSIglKatAMdCfKANMHfxk5EJNdI4zRyFS0jYOkOPOOBPS73PYejAYl6kvoReF0eXZbI
IEADO6Sh5G0yUu2M86AuOLOAv7wRSu1/mP//H7Bptj/15bP8kf95+72/qCro0jhR//Wf//JPT3DZ
6vJ//pR/+RXyv/78YbK+waf6/Jd/ABxF9Pm+/+nmhx/ZF//43f/6mf+3P/hXgPppbn7+/rcvqGfq
9rvFaV39c7Ya9/0t8/O/HNm3P8tfv/L2t/z73y51p5L/OH9+/XzXDML/m1/7j2i2Kf7QhcWQxY7k
Fky5eQrHH6n+/jdC1reCH2yzOtkw+8+arb+KRS3zDxz+nu+ypbJ8Qoa46WXdq+Tvf7P0Pzz+JS56
nqiWcO1/p2eIsMq/OB5dk3cAgyQOcgZNaDX/00auz05r8vDhCnLrwdvp+EhP2Wz+pM0liee3DKoK
tIN5vbATN2Tzxsto7zij88mbf95SqvFtxyWFdl5/R6YPdUQ6HMME/ofZxsbX++949UzIFMbWi4x7
qhgCYbd3GOrfGtAG13pUyW+7wvTZde0+TzrqDJsNgEYkpd+gH1ZlU0AUKzhFPSrl1tclOej5XoKu
e8wTO2/YOHPhY67RWKb5HPAf6rYLE2kGuVduaye7xpMKfKwdKwNG62bGuHJO5tQ/p2XlowgOHX7N
Sq5U9VzU3Qt01LPK87MxYsFbZmeVIqJmoP/K1J1XPYXt4Ux3TjDV4DZtOzHPLhsNvcI0R/cn4/G+
74pnFQt/Ky2TtlHrC/fjvI66zuCYHWdXYJU/HD0ZluSyHiJ8XoZqTqrtTyWSU5Ia35hrdo1dgBzW
y1eOfGR2U+OJoJmgJcYDj1dZj8KARNn30ITKTtsU0/jatWI9Q/1o8+aHrfdwYgf3hL3nfSndgw01
fYNV85vG+3VmiCSYZu2+SqNjTbnOipQt+mGDLBOVhX+BwW8Fitl4g+smGJufCHKobH7Xere5hct/
Ss6frFCSCUdge174xQY7zSfhWJiEkGFDt78tG3mk2+Qfv92Sx7ozZvDAzeIp6R4Kk38RFRFzXdpO
j+nkuevCl08QnT4VXdWFlW2mWhtXWccftTTUsvEz3GOiprba9maqh9IOO6Gpri7mymCY2Vek5WAg
pyKCyiZ21mYPe7krnDDJcgrTMWh5La0ujcvmhq5J6OgjgfXp9oymDrcNAfh4HBZrttQtFM5pTD7m
lCsaUx1K5Oje2SiPUzx4Rw2kXagAlcT8hUPD5FhqCtaKg1daQVnfRJaGdjIO7CN1G7u86XZR6l3c
ebn2N6SfYQ5bnvgRqmS0GzO4RA7SQJY6kqEg4aTYoLaZ9a/arbwADxhFnUvlUbaOeLc2h8h5h277
7iYafTAuMxnko5suEU3Q+9x7jgSvY8GBMDIwfsr+OEdiy2UedHprri03e3J4vXF/FO2vbEwZwOuF
Ii5bs941sor8I++WVns0MsF7zdd6JCY/VwOWWb4B6rju7PoKcfidEwJHyubgVZsMf0fO6J4koLnL
vZHRjy41N8GMt9zLwpp3kWdE16zbURdVUay+7OcqDXW/K8Hs1j9aZ1FLy/cRusARhfA/Yldn8lcB
EWmgUem7PaQ8pNAjVnwpt9bX3ArJjOEIvxVMWBMsVHdudrbtjndY8G7RzyYOStkWWzEYj0XlhL2v
4wNIqNtydFRr97e1iLNPYcolz5ZPe47cS9JAAo/qi5fHgGoLfmsnptQMxM+U+YdoOKUxLDw90yvK
qeC1YC3SkBmwRle1lTMVjhFZWm4xf/JpURN78HwWvT/9F5Xgq96C49109tbx25qZju8HiJDH/2u+
ZjiagddLtSr0H9qOwE8mdwl/DBh01C2Y06evEtoySpoHWGld4YAElqEdIwzxCmccR5aVTfJ+pPIC
JrNmbOG2fnCwZQNvLizYhKd2bQMJD0oILNxCwJ+U46uXLadsBGDdL3pFOZB7gOH6JqYEtJEWr5ds
fhhyCiF8XNoOh2XotHF6rGpz6wHog2UmGYVy7eSxFJI2awYN/PaHnmsHJWg8KAEY6nF66eDAhhQu
jiFv+HcjdQNbTae4oJB5tqYvH5pRjt4c+wB6reWsJUnJ6adx111t72Il79KeUVBIHvRNPzwBlF2N
eCkb5yNmpoQ12tpnl0Xoor1NiSvW9KzvWqqqEl1+eoiFqh2eJowi3jy9auwuQr2d3kGnn4nxwuku
6GKIW6zwmn9mp9dfCqvSDpqnggVz72qCJxKw8UpDu6qqr3owNJDQQ8ztOn6mS5wgAC/3LtpMAJgg
5FP/bQw4VKK2MqH0mF9ywmHnxC8gf7Mzhojpg9Gu3MBOesVdheg9RXfgrTQ7tg69WbQcUuFHRQ3G
rgUy5B2mQ4pnE2ejpz5KnB9X+wnGNwwyalro9sCRy6vQcdorFlp+t18F0HnU/PKdc2O7ct33qsLB
ZKW9A+gMv74++GuSm4Gmp5fUaO4MDYN57fyOmxYkmcPRiDbXA1XZ0cpvKT/IM1zKLAO/KEkGut9g
Y9D05BlmprFtHedrlvQD+uBcHzEbtPexxRsV1ZzRwFBevM9VawUiarTnQqUy7NE5w7pp7CCz3TTs
blcaW6XmBaCEOsso7+9snSl4ScsWembePUyojZe4TO09hFH9Ph695HdkquKknLm6a9FxEvJ2Mckj
X7lvUM6SEofoYp0MKZdNmbBYYUJ2937bLGsS2+KXD2H6BFKqY6TItTWiF1erSFbGbb3vulX/GsOF
++xazTqgGERha7Bykcmkh0jX+YM3QIaMK12RQwJpvJNmVtBJBbrZ07T0UOCazyAur218/Dtoq83G
T3XwUayA5W/fQ+HU+4wSGS/KPx0rmwLiYPbBKkt5VYDNjouYPzU/Ut+5j6Nkysr2ye9lT78K3zlG
DPqRZwrFq2y81+MlCUe9jL76aYxoKiZacDN6uUGmWh0upimrsz4mzVHQZIL7ptWvFJckh5i7mud6
16k7u0zbsy6daV0VmP77Txt4ThST7mOvqPBy1cm1NJMe14Fn52HXgm8N7K7r7sfJ1w7ytlycetPe
GuRJBoyd1njxOX2uNDyEa39J4wNRgfi2OmH5XmfRBFU9teuwL1LnTU3xdE3y9hOfzxAUsxp/jTbr
W2bHeqvi2R6Yw8RIEQTZlAdQocvBdKP2Ie0Z6RQGlHfMPcjcPBXZMqTaAmKoTo+geTk715eIxifW
MRuI9g7vMF9+Dsakb3tVfhUz3Ze0O425c6S1mdO+WewrNajntJguAPkD2xs/spKaF0o1Vk4x7s1u
zK59X9qBq2IUQZyTpGL+/GAp/Cj1LXooEY5OP9UYw3iomAdM8RXrjPzksbF3J1Xf07bZHxtsEVYh
H3qh1mKwjdCTXLcFb4kl6cctHrpvZ6KNqyfu/DxHwwtCCP2LVG+uUAfKsC+TnQB1tKlr/8haANMR
qN+r5tfnuvR2ADSfW0i2PrNV+ziNY5gPzr2fHEeTm3CJNIDWQILQR/SLJRNnVfrNBmbdXcs2RO/O
Rp0zh44RtfXcyKlW1IDItPrZpgU0rg34xfO+JwzW6O4GfmG6jTTE4lhSQurE0yYeQT+n0cuyIEO6
jdKABDrlwZ3oOhtYU99PcV+G0OC2Vq5jt0tehNO1J3fkWdkkRgENpprfOFS88ZI+Zk4zBfj6dqb3
uyW0esX6E9N4JLn0+bmfWuU5kFF4S6QjeDtsFJ2jvuIW3HrvP015fKpHbVMKR4JWkyM9E5QuQe2j
ZEyHmsh+crmB5uXrBG5wnTILFtIPONfdmdNCFokjTVm318gbD65yRwB2Ufrjw19kBsrOrbq9XNSL
kdAXJ7z8XNnpEvZj1FBbeYbXLyTag58OZwyop9laDmLpq/VS44kyi/zRt+nQ9tVhbjlluJDYKsM/
FAZrk7WuWGn8FP24MjBOfuRdm24tfTkaBbsNjeLR0eMy6hUeuq5LSJuW5EwJJeALZvbm3aXFzqrl
Jg4bh9pB2U28GPgt2LYy9zsG9jfnAi6eJ/BC85fHhrvij+mrTcxu/TVPM3Hq5jZr/hH6+7ekhWvz
Uz2q7udHnT+b/w9kAfOWcP0/iwKrvsvT6vM/Np+y/mdF4M9f9pce8AcoYlQAMsOkc8mWEjb+hx6g
2X/YBvQ2Yok+B3VXv5HS/hIEDGC4Hv1gvkMCFnaLww/9JQj4f1jQBIGekY8EZsO+7N9RBDj4/2sI
ErCARdRb8D/SthRj27ck/z9lekGXlUbPSQFvCPt2NVBdIojv/yjm+dVQSOIMC2kyMhHOthxy871C
FaY1k+gTrgyznOimbWcjTCIVUj4fBSPmKNYyGk7ExnePS0TrRVzwDjHpT3JmyHA8B6m2n5m51e2k
qWTGeGw98146zGPbAP8HAHprQdn10neOtcSzwDN+nNgNB0TwrjSG0Y3nMx/RrNnNUXxuQI3gDm3G
qzdY/ZrCOm2FWRFGInbDh46K86CZIyKB82uEVJhpgCFbl0khGjeOEcWvIHWrteFWp9lInKDMFz0Y
F8d8KyeZbJuF+85srZRgEdigyCFnFOnyGb+ufR2VKfaF0LmRnPJ3Wbg+TsZR3tFStPy2IZWZDJzE
P4wikDV9JJQ60unBf/Sa+b11rLwxv3fgHu9LXKDrCjf5cwrNeySBOBkHJGl9wdVt2w9WTHKxje37
JgVHzizsDwVNA1nhMovTook4azT6/TxVRPBwLUUnD8nW4L/KiA1vnNOPq5O4GePs1p8a8WBNDJ6I
iejz0Fau1wHHLuP32pMmYuxkyrs4N93XgiIgWnXTZb6r4VpdBHcFtqQSr6Md46yVvDLbOwl0/Zxy
zPLpj2P5yEc4hKYaZyoTfHc7zVTz3TpPfIzETgwxXawznuHrXg4pzreKrKnA4HTrySj9NzOzvOmX
lHEUaJL5pSlZbbAfLEyUET3WLxDd7ytHs8JyMVLObUWRK0wbDhIDPGY+uzY/0VdB8VcmOCF1BUWz
E/XB18Hn20jytKHUIV2uUddcSIeXNIhAF8UYJaD4teV8WGL3BVSymR9S06q2tWHthhrBFnDwvIkr
86OECFw7ur4GtZ++ppEZBwvqClp4zCvS3qLOCtr53L0HRvMKuDg5sEAJ41uvaHzf6NZMbq+6RKN1
4oV4Il4M+5hRSs1vbpud44UCPo+zV296gUuQJk5iJgC6MVIwz6QpdrCjIUQT00VNAeNOFGKw2zMG
lasgPleUAx7oiNopdBY0Cls3i+2EmZEo7XSZKORSzl6Jh6F+bHH1NxhGYvMrFwsk0JnPU3/T7YxZ
BcU7GqLVRFkqj6N+g0IDGp+NP0tDfY7OsaCsBEfRCokYvy/p4KocQn/xdmmaYWWhyIs8Md+q5h+9
tKn2fFUbHFPHAk84gBJzO+RUNvXTbLAzEvssZUc10Bt9Z+OtRI7EksMewA2pE2geuW1ORnY3xyjt
+keae8+oeWux2NvZS9dt7+9vZS0+iO5ZZVfTq9cNlgsaMI/s3gNi2xZPFXcykr0U6fQ8dsJZEbRA
VqQLtnY59ERdGCXuM8AZMLaytG8RT6zOpnFKMmzQU57+rovijlWLXBHdo9VKb9+advzW6AILW+7G
vWn1x2kqg34qLsDiPjHhbg2qp3ZKEGWvcrzuxRKJYEwlpuaMJeN9nd+izlqNu01f6vXo00Oi3+of
PLO5KMKudcaRdQ/5jRLRrIm0gB10cpQcdTSUC0ivIHWJiboaxumWuDXpeU2n84PFeJwnP6lGA/nM
R0WPfI4zc8RBkodNRBFfRcKMcG+vPVhzJL/F0j3omh49dGWUmhgMtEuWsKkPo8LHVTbo/nC28eix
hdWoB2tqF0mpL/YxJ/MXH/YTIoes37SaMhmTbHeoVYv/UGUZCyxA5J8cSfyzJVL83aZau8AVwq4B
HUucDpevbZ0dU39MItJkduqRUfHo9yyyiTZQ4nnFoJ+6NEsPCYnFA46Jnqk0ozLNnD2i5n6YkUaQ
TflkFONd0YI1UGTPu4WTI2no7BpVimd/8uzO3Bm1rl7bst5Y+Wdai7WdxI8ulRzMYwS0CTGSzD1U
st4N6Q1AnPJWEc50jIeWHjUq/oDSnPHKflFETcuAxJ6V1/l9ZxhfrdaR0Il7Xj5GSnLH0Fgimcxj
eeh3M0rdBNubtA7pSDebCJW76RpGuLXy54o5VGD9E705rpMICwTF418RbqwNgLfDpPvZ9zAW3tau
q2+f6MuYg592Y1AOVKc0JWV3lU6wKiovZNaveF0SRNXZJURFc5mLMN02QcOaCdSKMTGrv0sbznue
3vpa3jpowreLTrr1qz+Mp6LjrUatDp6/aWdr76lWbUUO39oxl1fXy7eZ9u50EnPgeHat6SnWxpsn
nvoirhJK3vDYIc31enXfFQM1shOFUg63g+kgTA53sWquIu6PaTMspKqrX6T2OM558mwu+r6X3R7p
myLGgrWX9UwC5i2ytMMw9Ieci7hGOo1VdoRNvkZhGGhk1T9AgV6cstlDRWeJfl7c/hVH8QFT6JMG
x3XldhpBu+pnGR5bSembMUQYz6BArIbZ+u1QIiEymxPdp4Vdycs0Y4WJZR1N9qMl7LdZ/i7dYoc9
6uxwAPa7iicxJTY13chNhJcKu9pd1lsrs0/uWA4T+Ezo2rZnndscsrkr1cbDXZAIfH5RFpbFV6un
+7ixQ7KyAT4gXGnGwkc+bpDzUs9bC772VTIRN5tN4+xH7I0xmhNblXhm8hVtiZCoCR3APkjkazLF
RzG/wqLZemwbJ9q7NBNNMNPH5qCbHMLTeHgYWn9HyO5+wPO+XjhI9JH/zU0bJKTyo4LsNE2R895u
hb5OR+3baZp9gm+OD2zNpbGeiwSiJeiCxdtWHSWjgxbozpOtdZ9dom8FIeeFx0asI7YlqrtEZF3A
JD2YHZ5WKo8pZN8DvsQOjvpqtYHRggyvdWNtZvjDJVm9pSjfc/njFc6F3OGbacybvp13Vm5v7Gbh
jA30s6hwuxRkr7J97CK/FItOz2zS+YD7BV+v7gR+jqmCAJbZWFQTmqdZpzlFN2ISatgYR6EF5ci+
pA9Kp2CNNZTukZagjL+oPx9U+c1Xuc9NPpO6DCYA4txaq4kj/ZBbB0dGFBEM+aVrOVDS7HuPba5b
u/2YhaK3z43LlmtJ3VAm5kPcRCyETfkA02s1qOHuZt4BExPYybinyE9f+Tq+llFujckOnFtyQsjH
SZhQv29aQuqBapBV2weWNQ27RVpvKCfV08DiOxS29I/+zcrnDLqOHKjZT4gXb0ZNQH66qEY81vUU
2Jgce03dJ157hKp4cknuU9vAxGlx8O3kgYMnomV7b3Xmg5cS/DTTj1H37lRfbmgvNUfIwwsGiJRF
H599YclTOXpPdG8Mm0VX37cH+qa0ytuKYdjiZaETXj2jie51Aha32XSTY9gkDO494yYLO2oVR4fQ
3aA27vx6K3t2davYANfvt+DFIZTj/0t3A9p4qLupEc62zaXeeIGdlSGOya+4+1Wx3dsyqt+qUC0R
lmb/Uony3Zi9D7OYIiw6Rej5Jo+AW1G9mb2ioISpTzDKZVis6FLOeC4QeqIT1DZ5cxDQwA0dfSp7
WPdDcRFEwZhO1oR416KUYSRGYFiID7TriOhixZco/UAhR8m+FrncDjQd2hJf3UADYUGflUkpSKN/
COgaOUz4W6/biM0l1+vQrj1AJ3AwWlZtaDhs4Ug48Yz5JLW7zaY5BK14b9nak0vPepUSlHfSLedP
oId9EJs+F8/YrMvG3FaVFm1TCpyTzAppQnBCloHRVsHIb63owW1Rtaj7qrzK3SzWg/BKEdotuseY
e4Ah6YONqfojCkJFFDXErnvigLeJsGWk1PlRV5y/YHwI0tndpZN/sefWW2vFL588p2V8Ste6my33
lxF/FbRfb4nLUF+RHXrjVdTmp43puK/EU9rhui9JUoB1jEjP42Ckg6HFqtqKjyQyoncvZleSUx3E
pmU05y18qX6VmljC2q577EjXvhAipWw7hVRzltMNG5A2zBCOqvcEFHhhSmK2MBuojIjthceEQ9o7
/6XZ4m3k+UxDSsRqVrtdks4Qyji9M2fxq5yI/kxp+2hMLvrauBz8Ub6aNPuOttW9ZlAkKLzFNpSf
UGFwqYzbbknvae/WQ7NJL5QIfMtWO3RpKdaolis7R4+Nuu/WGtfEDqGkeGfTMVk1WMCPkaB9Wbsr
Xa+JNlvhEGsQfDpJ0oDjnkkD7Lka2uzS+J2/m/HFMZ3SiksvBqkGtiYZFpgLJ11tM1S+2Pdooo+F
MuXG96rkTeHy/og0CkKLaqH12TLlySkY61WjLR9aTA0mrS1a6HiGdx6ADO98ai/rNTGWga5EqpA2
qgCvI0x6bQOh9XhaNHAedWCUi/UbyEozrFy6B1iliZ4O807L1/ZycxdWdYsFKpZ93K5io0tSIirR
WIcyNRvjVDPnju22yons+NQwT70XRJBc7ZcSG3C3xtkYdwDVZu0cOahWXGklG66FlTXZipiBex7u
mnHIy9XMI3ed9FF68VMB88TV1F51PemQGw6eUFdiHDyzw+ysCnAV7FTzVK2a2jIQf22DouyBrs4Q
VDz/n6Ja7bXnOZryvZkcRa1Cc3aL8AbMOgQRcXoukkBf5Ffs1ozYmskiFZazGXOGjZHybzLXmdrR
6ttYF7dtANhMmZMCbtASD+zTDLocQ9fRx8aIZYY3gRSOVjGS1ey49Dbmis5LC+BTNYHogIWsrVPK
evkG+cFdz/S7GohUn/t44S/fe3lzj4RUzF44AiHLrp6h2QCAcrksT+h4t4KuiVLSGHMjaX/fSPdl
y3EtIGM+v7QVzJeNY3EvdSQbGDtZ6TuZ3shjvNCbErqE2FuWND4JgC+P17K+x42BDr+qXbvLxS5b
cr0VZCVaozlrA6QBWqU9Pij4IH5VsGOc9Ilpl+ahtU7PDBolbEG3Q2JnsbYvFpey0Ky3C4PIdJW4
P6TCePyMsrIOiR0501sJ2f2klLXsdMMpe2awaVxPHUWp5lI7xkNr9R1NHVlvHCND+DyZ0qnFowIX
Jdra6mYIH60CoaLlacLzjCLLc+Z4+CkcZfZ2AMkxG9lMOB4jgY9VY5VZDt+Fs2TgaORAgpl1CSSY
Ic/tXzU2uHhdKV/1h2jCyUq6Z472nS3wigsyOfa2jCNmvVnZbE3rXnevzQRHNHB8Q3twZCF+qsbv
f4GhM+9nY5I/tWJCwRZuszsgozHhYTzAW6jfAT5VuNlzm3K3kTgdC4EbpIWXyWyGJGUATlbm0j7g
TGwOA7Th+yyiMDXwiJLcvAVxt3HSydwTc5Rru03St7TIJBb3ArMV/PDQ0kdk54THwLBygK9v3Jzq
U+VE/t4ecv+xUbb3QDFhfTZVb9/rNNdwdqtGjLyy6bvQKW3/VY2Zfd9W7BY4dmf5uC5s2SkiAnJG
2JgzjNBlSU5dz7A8rJrU9u84P9nrmztyL40Y1AAAZetWouham8nVvdfJTtRvvfO41seIoHcqkuqx
coW40sSibdp8No8AcDkvGKdUT1C93JwZgmKecu+AXim4PnRUfbuIzUccmf6bz/H5kBl1/BipjnnE
GiVFRv2A2mYzjF/K1PTfZD/z9mZ1kfnBHE2Q2Koi2Q4lZ2PMFcZX7hZUYqvBKF+yfLaRGWNNrDLy
/JdFGN0PUesr1xE8JmAOv7XMM7hQx2Wot6aixQidCTSX46WQZ3RE0ornC0N73PQPWVsa9LfI2HoX
NbWA4AU8aqNV4zmvxtQwzcSupNEHSwPSj8HxbSHS2HB5uegWrT0taH4w8p7RXEe6OUdwHYZ/a32p
LYZk63pLueHVEda20UXkrkTfF5t+kpIcYSr29hTbd50BiIFtSL0XywdmnbGL8QWR4z+hfM6uOz2S
bE8P7EPLA5knsSFiUpPMi2vGZ81If4ieM+JMRjQfzKKj+jD2rMdRUD/Lbl+uzCqVTxO+S96BQkgq
N+3pXPSs0ty4gV5kzReD7Qo3l/CO9sD5is9b3QueMIwdXRWO05PIUQhMJIYdqy3zxtzWKHi1JZZu
JEm+C3065sJAf/G6AYBWFq1bUXJ1jzQ0UyCBoqou/Zic9YLXqZ1tua0KyDv5Wzvbjx2gCZKR2uQf
pzL+rqxii4llpTHauJJSL3/ekadgqCChSSsqNQtLD+UZXmFNwdOaZmiTi5MSLA++9sqou+Fskc86
WN1sc/jJxbdTKu2VnrAE7Eg9Oi85e6BRGLSB3kWtSt+IIR1nr+1+TUBzz/jLxe+RwQE7qqUPR7Z8
0Drqef4hdVUAL1LWIZqJE0xJF3ZVRM0Wiozb7QZw3z410JrMmAlzOI5cn2WyHxzffCvcim4BZSdQ
ChbxZZE7o9fe1VJQ8VbxDAfJeCeJ01wE5Jh4PWZS+4y71gU6QLNykuT9k7EYFQZfzR+usxkv9yPt
5cjuuGl/ZR2sIJOV94aftO3tkeD0ZDnfjVG4p4QJieylmQ+fnbKQJ0bVXsVtje61tr5NF83lzOUu
24otHRSkewg7XCfREYQfMQKVmOsBDuPb3JXGdkxKc+3rrNPK+hrzCgyoO3LWjh+D14hTH3Oy2JD9
OLQ6LWS8yGkr82+35EQHarK052Gk0jIjXUMlXXxE1gIOJmKH1SwdRwAxUpQL33kZlykEf727IT6+
lUvo3KrlUZFRDaO+Vzs4XhbEIdsKJs09uT6KfWz7j6UmOcwqOewknllmhYQX+4AZBuNZUUfPjmlR
vWw52Yl2dhxKjXJCp56XO1fW71Pa/WQDG7tSclZpWYBbVXXAkiUxgk1w74z4MKjyRSNJLEg2fLpz
j7CEW2IDAQi8Tr+NvSraN6RKOZM6zwZgtQvlmO61rzKUFq3sNmha1IopRjpPow8977ur09iPwwin
EfWxodTLjX6ZXnVkGRGMtlq2eq29t8CHdvVETLPkMvYbnJQa2yHVCzf0hu/MHjlc+OauqSTsMzXc
R7FDPQlUP9ZIpRv23vA6xTlR/Ni+INpkL4yf+ba26bHg8b6FjZ+vJhDR/DbzgwfKir0Q9u+khvhF
4atl1POuFgPuc88xsHb03MpVN7zPZlEyWneIFbhP7wr7DeP3VvbdIUbaDTF6iZVw5nsjZ8k5xNmx
n0W8U8tElMLLl2Wld7gFpzInaVp4zL+WeRV4w90pNVa0C2Xr2ut4vVWBg1DnjV/eMtoIHvotNdCQ
/QZwNqMbjm4OkzFRQKzcMjRj+l/osw7ZxnzMXj2jsjVMTL2Cs3Tru/fbDeV/7NIse7zTvI7Lgzls
railB3VLK+RoTHvC2rsCHw9JnxTvxcgVk2NUYKWgeNY5Gf31fXHCb9k8+pF+9n1p7HutfJLGfAKF
8z1N7gEb2NFb3FPWZC/+n1LfqB6Z4HU23DTPNdS0fMcId2aWYLIcPI3cSO5e8dxBG526fsdztw/t
oiiOHr4uhg/+MmNfL/eOmf9SPUyIiDuN8iER3Eo0Vx5IC/Y6MeS/5NlCxNezukS/N5nse8LxYr3I
/J4V4a703F2SZIAHPUJxjPFrBzt+LrtQwl6lxyckyPSmhsW9n1usEN1cYXhs7c96GrwHgD64ZiOe
dExLenH0VcxYMZnWE5BuIjDFIAl8W6vOqauNEOiYJVuW7aAKdRpdcTAR8daQCS8ykv0L4MLkGmly
Y5sqfTCqBclN4YrpmwkPJxSeVeJ7n23LWpE83WySrDBQdeQQ7fXaQhAzoE7qH/DoDNr+4hWsRYyi
Pb4OERubuhdPPY+SAOtLd+jZz/+abo2ejsLJZffVgwCYqlfLCfDwgyaNXybhpoJHoocIyDd6EMAB
Tf8xB9aq4nRcqdHcz5F2jHNrTxv1Xvn1x405k1bDcdRKxSDeqcBq6jyUC3Ji0xRI6zzYfSiqaOT6
l4C52mCJWmdZ+20I8dB0+bEWKW7PLpizdAKnoDlbTku4LRM92VDl/DIjPg6JKZ770j/0CHkAGbE6
4mVGFuRGmBJT/jd1Z7IcN5Jl0V/pH0Aa4HCHA9sIRAQHcRJJieQGJpES5nnG1/cBswYxWC2aFm3W
XVabyiwJgcnx/L17z/1CDAfCitzYpTVTF0xH1bYZZ7G3okWd66Z+BJB4LksQ2pTeGoVWN8Gwmupw
x3c53prm+AAw4Gubl7dsZ7N7TgepOQCvbeWejkAHUyBhrBWV3yfhJ1udrWKnhAbS9Qj4Yt/P6iqJ
X0CbJPEmQR4FJgpIR1FsJzaEj7jlpu9NM6mrIR67lzgcQUS1iT3509SvnfS49oItuAAG1NCIomGD
zcu7ycmUpgx2J48UhKU0zpmQG1c2GI3HMlTqm7n23NBHjivXbn2f3MpsDAAHFloh0mJqn3TlLMfa
P3eUMCAQe6Yp1kGJka5z0A5Xgu2J71aReWE5Trr4jWYgJTNzecYNLOjBOfkPitGQOWIybHG79Sxg
mRWG56HN8JJm8A9cyJuWOog8+fEgKMy2EeSWR7sf5/ECc+NMcxOmjsEAcbK2+P3n7asC4o9kHhfx
cwOF9Wd3LPF4Yw75/yYGUSgn/mctCOG4JSLvN86Q9U/8LQMxHAcfh1RoQLRyXED+yCz+oQNxrb80
eQGgsEkLUu7rv/q3DgSVh2d5SoOoxtf5bx2IQfgx8HokIi6+bsvmm/cnQpC3FHnFfzwC9GyTOAjt
ER93BOHn7a+0EZX5HtzBYbaZ8sJ3p23/yyW5LrM5LItfUwzeov5fj+IS4WY72jJNkgaPoO6xOzG6
6luKYLBIhZt+Gid9sCLG7oP1+Q8P5dAWcHGRCgcMBXmEb2UtQWvbvQmpas+YCnmZsfGyXWgCCmnc
3e+PtApk/j7VNcmRkzo60lGcAPb2WC4NRxrsz6O8zab73//91ls8/XoASyDR4V7L1SRkHR3AJXEZ
iWiTMkBLovrr3A4OKkjqqvKrmxpIZpEYlQxGDCKNf+aVOzm3TqvgzKUtpt4vVTbWCIv1Us7tOUtQ
N1DF9Zoe7NzJ4UvuFba9wzAQ9B8k1b17poDbOa6y0EDganL0EVbfxNFRqTlP9vFwP+fXcIPxnHyQ
zPP+4vPA2vR3UMgQgbHard6olyYbGwgRrPueyeekzlTZfvDMWm9h9a+XnzeWzDBLuIgEjsO1et0l
SAKDmF54x3aGeYuFcLALzgg7vickYQMQYW2x+0bxwTO8/vi3TxaPME/v65FtVxxJs8zG0eFgcmTn
Ivw8XwTX3Vl8PR3GDxIkXh+g98fxHMkC5GJdOXotVdsWSSm8eG9vnnDMfMIluR23g19uvR3S2jsm
atvi7+8EKzwGvf+wFKzqtvcnp8lmJ05LID87ekELTwctjqxkLw/ZaXmpTrqTYL+cJZfOiXFqnf7+
HXoNeDs+RfwhePNeYz/U0SkaRgobVKM6GLfOQZ4ZV+UlYLnttPnR7cb9sBt2y5ZJ/MbeNptol31w
svb6178/PBn1jr3GRNpHj6mmx7Wa3eN9dOqc1ZzsdB6cQt33uxN8uTvgMJ/VZ0YtfbmlFbMlIT35
kfwwXuxr9xI3/al3GvqA2871qfrgyrxe59/8tOOVf6wIykbVFu+nECkY8qSd3Z4g84efQ6E1NGwS
SEJm6rbJb3WC0Oyja/Of3i+EZ9hfhCPBea4Pyi8CRF2UWHYDEmbo9J/Ye8839u6Z2I4n7i69NB6M
h/i8u0JYy3/ldXAFevncOEWd96m8K6+bM3mCT++Dd/79qkLizrpsKUEMFkrMtz+pr1awTNJH+67F
vH1hkn/6ObHQapz//rF8fxy+gRZlgaVZWoR59A6URhZEwklZIUu0Qv6ciR7jHI/pR8k+75fiNa1F
2eipiEqi5//2hBjz1vk41hwolM9003GX8a5s+4VR3O9P6d0nnu2b6xKlIqCirWFpb4+k2NUVLvOb
XVgbBy93qHzPihiGZ/HRF/41Q+rNk7seyrMl+0pKF3qHbw8VWXnLnKQ3dqTbfZ4vuyvje3erzpur
9MzbuVfpdbGrr5Z7OhbFk/nd/eBErXc3j2G0sLH8WdrDqOgcnSnEdM8QI40YWPKnzWlwFm0j39vm
p2JfXeZ+tX35/ZU9Ph66J/LBmO26VDYsJcclmhMvjBx4T2iG71ZACqyK3x/h+N5xBNsGlrzGoQib
affRBQWhV/SM0/fztty610ASP0jaeXcKTAoE1QhhuSaI9eNLFuJxRvBupLtwyvQmUjCpZTdWu9+f
hiXWQvvNeusoVNXcAAU7l9f4OK9REw7cZtCWSKIImeDDphHRldMWHSpBv84rfIh4rTWxB5Xkl6g0
XJjgKSNHY0985l0GiBjQbt6YaBYU6XtEzUXtsG08myl5pUfnZ0db/orihEkChETzEA5s2nH7aLQK
c2heJ45doajRIVN9YqirvWvqpWPIxIhzI2vRzLQDZUnDB4FntIlR4UKqnQd15zQR/Oqkca0TuKpj
dl4zocXUzCxm2jn9nOSUHz3dZ6aNGAN0bpsCtkICGlgwLZy+JCD2nW2e2t4E5y5cwBlHVgQQKbEj
xiN49yK9VXkO0o4MxeGmjQxL+AuQlGvixQhLthbpXS19PN656cwPrdCoA3SbJD9xgkn8re6hHWE8
yppxmwZB+9npQ3VRByCIdpnOJXqzCmuc7/RZax24mPhc4BMGq48mzrD0WlB8UOlYld+BKsPLaFbD
ix1WQGU8plOXDra/YgfwDrcrwgvnZqiILsKfiMgHiIKFRzdiwnIJUkJW4DE98ZV2KC7jOAptbDml
WeMMaQjF2MdTQzc1WhwHGFun4FQsOh4LWCojEuFlUddu5Y7FNpo7eCwL68yEAEtAK5d5XVRnc1Zx
NKhZITLR3qwY70OEQirjjdVTbSOzEydw5c0GBnmmfwq1tjv0kqAK6nVP+gZQ57LbhF6C6hI6H3Da
lB14yHtsBNfp0tHKizQhAPFppgf8vYdmrOpvicBNiWoGaPwOVedcww5B9Lixlnm6QDvg0pqtvQ7f
nTskIY0QVaI1koln+F4zTI9RuupKksnMGh98IR9vNymB/dt9CdSkoo+xwQItM78qRroACdiuYCNy
4gDDaiBoBBGrvQCfliCpx54W+wkj28DdqZFB4i4qeAI3NS3NvSJ74jDnxejS+LNWzqEsemwqHpwj
3qbF/qqtovhiyTx7EW6uvqGv1BW6ph6lREc+LXdYGzAT7di65Z0myKMhyMDaJfy/v+VODlnI0Np9
7mNPI+FZQcU8Wwv+zSJAurOUHsLyHJjkAFaLDAukFirSp6TJudmezoiB75B0BtrjPE6zj5/f4npB
sX/0FEYC5t+VZ+TbyG3dexIseL3qTuXhtq5SszgRUDo62p2mC0B0JtfVj8Tg4eUKaLUMKK6ApRZV
s1zQTquuEsUv3Zhjl02H0Jia6JQRm8PGh9r0uU2IGtuZdWbcmusgZtNGsWn4gpn6xCA2AZ/twR1G
j+nUGQ0ej5CXQ2wnEAeDck7FxpgHK94liWs+pqIUgusy6XsxxsNjpRIM0KEhzR36FFTikHsz5ilZ
f+nq2VS8rLn6pHLgVNtSdd19b4vhs9sVg8V1dLAT17k5tYdaJt15a2DR2JDIbv4QE+JO5Kutvkwq
tnmoQby234akk0y30dTjNvLxT6jotI5Q12xh+yc/AbxpZDGpxEzG89ZgKRPeMPsWM9Rmp3qFH72c
wtzaNHHQVqR5ljLxmekgTg1yhPqdmG4VrtEb0TKt8Ye4WyMQSkP9CI1CeqdVitDvhGwRx0bPAy7Y
p5OGFA4JTDYRaBVjSguaXJgboOPWpWihIOL18woalEVL/kFqAxDeRN2EitsydaH8Pmt40g2o9M0+
LJt62bnY+sPDHFoh9r6kIWmipRtYAGQNKDrwryY0s6MgOLQMTmj+ijibt3bkxU8ogzy0vtJY8stQ
w67IeKNSsjtqZKnu2PTjNhnqjsW0zGNUL0NlsSotLTjKJCzbb2HfS0W+EiB5hhX0/k5kjccVunDk
/hiFCXnQTdoGy29CMAdBGU0/bJVdA74cYmf56rWVZ+Fz9AikgVdZIeStBBr7HDnPNnGzrGG4OQTj
BWEEjLPqyaqiS1gTiGhBB6Pm7F27CjbEyMREKSVCPoTYENTWHvv4Z42Amn6p5RA8xBQJeBvwHTf0
EyQX6zrZg0GeQ7eF3jaY7Y9qBmq4qQ06pghhJ/s6Y1oF1CKQvJEWiWCkqFDXvPRuzhSPKnYldMhR
ub4ThSCSxeSytBZxT2s/lYWC90qiBOvTbKKOKduskls6ZKjG2twrH8H0d/Ymsi0g6xiDaAAbsClA
lkAAPmdBGXgwqrxDZ2+4qVXjtY0bb3gMCV0rMfm7Mx8CBazQXxlj9MnLJn4oO2Q6OMDD8oU4nZA5
UJ9X1hk0I3fBFpSY+gQxoUi2lIPypqQVcbd4A/FDC6X/S+IVPTg4KCP4U3ii4OXZsKlyKx+vBrfK
I0IERvtlqdKlOoxsSwAcEBMw+FbcIBWcAOTe1YPJsNZoGGL4rt2OKbOSUH7LVaF/zNpjDCHGqNeU
MyFuSli9FBA6muZDWa//eAQY/J1GO5ZJdACUJYyHkHTZuHNYvZxq5tGCh2ftspJX92QqFu7x1nYG
47HT1hJsEOin9j4ixevJKHUP8y8m7hnhS8N0RjasvPBHqTnk1CRPDCpZf+CXUFlxJtWPAQExF2M0
OywQGTLwbY3NTO6UqeB1DgIBoB5lI7Yt7a9wi9uxe2xy2O2+YbS5vWHr1H/JxBJPW6De8D+Q2DS3
CR9aa+eYyXAbTMAedug/pwX9Duucplr8JuNgfTl0G0tehiyeUfBBJ9i0hkk2Eha1rKgum3iY3ANf
37Ld9+zQvzVTTnoAaLgetAsKpS0Lq/qapesQDp5zhJMK9CFkT2/5PBP4neGcs5yXVYbxHKtRNEAj
O9wLXaICohWngOc7GPVd7CiyfkLbjffkiqluL9u4IHshaAaCF6KYLt+n2ov6pwFneH1T9Kb+ubAX
JJoHQ4DwAd/myGKHwbIg1yIPPiysFeBuR1t+8uqaelA0psKbHK1eVJMN5b3XudVysI1QPaR9x0bI
xD8b7WHyoV3uUQQiPgkXd97IVk/X2SDdgpQaWT+Hc7t0fgXBKvMVMmScYjODbPIOUYs7Y4DXyEyS
4VNvqQRq5JzTeRszxRKHd747zzjwOQ/7gPrPSWqMSUvlkXQepp3HINFOfgZu1Tj7qC8CkpUh6+4z
hGnX5hBQxMyABL44tttb1/GcGGl4EsxjU//s6tiY7+lfMsUgCiU3zwozMZ4XeDHoUYgIGQgboewf
D4Zwlv6khqTlPNbLUDmX5GdU48VQmC76BpRa6c3Q9U530kadGA+pMw64HupgfIhi2rA7kiRoGXdl
U8yHunFtXCMp7942yWpE5tEIKnybMiSNb1yjoWqcswLltYeDF/9XHqRMeewweqZ95/6YJvipfjiV
EZCOOk/ll04XAaJdLU3yT7wxPC2YNpoXdt0u1hkt21iiOvSgZZAV0QrufY/MYvoUB+nkqS0ZAs6n
hWYCJXmW5IO300NsSMdPLJWSyoGcx/V2wLbn7wy6iJ9dun556ppQfsH9aVeHlC3OsEHnXBsXScJK
e+LByW+2LN2KuWVJMoE3YTnrYIylsdHHB9wFVvcVQXQ0b0UsA6w8Omqsh9TtXVj8GbFLB4FJMrwa
hsEeTwy5sFpT4zMHb3rlLHs1xcN45ngghTZIs53xDNlvUxx0FYDTWKnrGatq4N11LtTzhyLECm7Y
bCYPwVjohRxyw3z2GErWWLWIBTpxggFBXpupBsWqiqJRHZIFx8FpTbs+2vfYAhGddrjKbuh0DPpS
QK7zENwYrCJm1+B50u4QZoDvMkt+TnIT3cPQBrlGppTL9ocIV/0MmKppOisCEWToyLAa+kXBx/lK
plMuDlAlhbrVzpyYX4elaaXvtYZCjlOliAZPXYpD5zE2uS2k4BCCjPOHV+OiNVdBLcKJtiHSDP/o
DqTYGpvnENa0z0Qhw+uGPAvy63iOR1D0SObJXWBwuzPJW6v9ZBHQiUw4W4gSDawI16YNynRrEcvS
ciGBx7HNA/FNkOk8DzvWETd+7Mm0zNFZQfn9XMNsB6cR26VLI7tGxuSQkiN9xy70bWE2y+eBoIfr
qW/t8pA7ZvOscr30Z8RhpdjVEnv8Woe9ZxxYDYiyA2xKCODc5p110ZslECvknkisDQUh/VGMJN2d
pAPZFERu9DWZXzKwrM8d9uqnvBSxdRBu4P204qXKzuTC/uiyNblVvuZ2mmc6FTla26YJratBN+ly
itUC6Tyvc4ttMvYMUiX8yXRrqkQDPi/bgYngaDcy+TQm6JtebBuKOFKIIHrN3Bur8bxcjJjUlVhW
VILmwGc2nKemu3TsplvDFVsetq6MQgD08EfUFeZ9Kzxvk2iZNniYIPlIAOEW4Q60MClxzMBCchbj
JwnObEEo8JcSpSV0K2x232XgUITEtvslMLBYAdJ2hntbNXV/q6oqzbfZYEc/qoAd837x6vZZoM5h
z0364VnmxkZ6wCm13JbVUBFEkUThj86UI7AiI8/s1bwzBF8AVeQPM0FB+JSXuAI3vQiMn2VK3zZt
RnYqkvbBizt3U3KamwV47Rai0baAg1Q+iNLEU6DcUBfnJZSxR4Nayjud6hJlm1rwlrEXgSiDI3UK
eaOtPiUyrfNcEsHE2FxLYIn3GdrL8sxiSp2eonFIMCeag/u1Lpb661AF3QDINKmDTaeIJ/VdV8bp
ZlCGgP1hSgBDzjBSeDpkkoUn6wqVX3WDwzdWNNVobfNmYBcxT2Iiso/lA3dohn0t4+vCubXpoFd8
p3Uf5awIW4O//DY1Q771Uara7kJak1PcTm1XxNewqApxlgCraD8NBpsRsnGcGlp9ZUiSGk1b003p
qoHwqIItgw/2blmxtHqBNy+c6CZnv9AB5y2Zlsp4SRQJkwy7UBs2BlT3enRrWj7DzHelrKW4SDGq
WOdxyGb1mfosRbxUuy5MIdCYHa5zVVz3GUFU2ypMHXZyi9MjOeznpnhum9C5dkgzDQ5JN7k1xYew
ftJ3metN7bZdc5BuEmFOgPRl+ojXCMMiwJGvltOjsoPqbCtkDTWYp4uy7odqB4WyJiuJkhOBuUO9
Qt7TSJafqwMTCTE7z+tZlA2JHj2JVgqKZu5EIMjC6m6ObCM5wa/A5gp1HmaZeVZme6bDLsA9aMDn
JD9iJoeDan0YUEFAVkd4QVqWjw95LDfrcPKJHCIgyo1BXYF4p7e/jFGyPDqZEA/jkNXhKdZIgFnK
nHnBgB8bJIPigI63VUfK3zUmd8kbAO/MH9QiS5oOK3pVpknogSuF5+kHBi7FTUa/wjwN2UXBeOtq
97n0bN7fsMbDJ+Ie0nsbFNa862vRJSczXmRYnoZ+IrQwgDyDsPpcRkY6+UQlJYclMsgnwxvIm5fa
qQv5lJic4tCwdz/zpJi6s5bQ6mv45BFkU3D/Z1HoVRiniCuMNmwy2C5XXOsVN9bSzpv6pbmLhxTQ
maxXe5nptO1TWLQYDge93K42en64NbkoABF3TWz8xuFbJavpu53miowwepR4A/K4PbVqhMqwenmJ
dlZQ1vfM9M1HO+De7VqhkNdVw4Tme0DVz7dlhv7LoJ8L9MltsnZEi1gjGwRXYF3bGn2kbyTkjsDR
rqvbsS7dmyaMyCEq6N5ums5MH7zZNiee76mo/aaFhgpeNdDXlZ2gRplsHX5GPwpFtoyM+aXIUMEj
Sgydi7Q3qfa1wgOLrcpxLuMs6NRhcPLI2LdJT1xymzNTh4feNNejGviWTzXeqXYhVzQOc/ZSboTY
b1cSnyzQ5UlirKw1EWeTuPSwT4PGdOHjRh1gKiuiQUDBEtKZaSsL2zn7KG9EQlsvIAwGi5UF3wHa
PppN8pPqW2gR6MmqHGXgXCHkcWItNk3hkTNpYNVwD4KqgcLH8SJG8NH4ZOW2RR5RUYYnEncCNslG
yFsUovqpHwh89KdEcnOpe+qfOiQDaJMU5ML6uQhoOoiuC5F9yvbZa+qm2uU9RnXHLlFM29aY33eV
Nz3WkZlfeXU2VXsSxLsrYC+YKvg+tT+KxjYeh36sSUwvE+hmWeiom9J1rXtVkfjBZj/X/aYR/VLx
pTaQjNrOqAhKysZoPneIv8UyVPWmH1uZeRanQR1vhyygVhNB4D7Xoxzopsbxcu7UNXoKL8Z9Tcid
wrhGWYBHuFhmueODTfWx2D3Ce9widJrJ7nxyWhmve9cCEK/loO7fSgxliI/CpnyG7Ak0i9oLE44L
im4GCEqra6OBm+Fyckmp3Wh4bN+zsfROPSmxjTouyzXG2CkLdgsZTDdzbOYNbze+Gr9hpx37QzhS
Q5u93cPvtVhXzwi+y28FGRw/e9BCuELMSN8loRzv+l7gZUX0rnbkkJqWPy02u0S7y4lLCMpseCFN
gul+rRHbc4e/RbGgF0ill9xaeSB2mV1jByVkaw9CAvZJPBhEDIWlF9ibLHDGr5qSjmTHMUmuctf1
HkkOzH9WwdieCIzJ/Y7OMkFBwtQGkdyztxPRPnTI0tjaHkCTkh3Z3RIN2RV9tuBTp2aioAliGJ6E
pGeEeaPOoVVM+kWZcaZ3yFHs8lzC4Ccxndiiu8btzPOwcK0LYzQrSG5GtrxgS+IlokXbPoTL1D+W
/UiCM+aM+ZuXTnPEZlIzDYmlQqicEiG413SYgYvZ2ch02lvab8DrifcYtD399Ghb8Lcl/XQ/DamN
JsKkmCDJwfS+Q7TkxeO9azAJsERi363a8klCZyERbgxs0vCoWSwWwFHf2j2bWL5qVX9BwC1xaZLg
6mxjDlDMKahdcpX6rqxPs6nFZAcTPH9xzVp/MZl6Mgge5vwuNtviHuuFZfmWBH/ha3ILCPGLEyj5
UwAzAV50ZzIOSePgspubVm1kRSUMQaDwnqBaFpruUEA/w16s+rOto+p7SP2Ek7JJ1jaFkeAgt5vp
Xs9e86DIoOHNlNEP+pQscQEDttIfPEnAhbkUzzmTO+JHiQ9EO02E52liDUm98+oivk+itod8WQoN
3iVhH4y/oINz36Fe8kMTdd9eaWOA2u+MRGcAi7GrXVVbiuI3pkZAnSrlCzgMlKy68vKXhXbHysTS
SP9SAmD4mrtwsbewomxepSBtn7V0iGUdvKG80JmyzI2gjY9lO13WnAJhxeUe2BXKDCPl4uwS6RVU
OCnfcsNJBO+cI4brsbaoitLOIguka3IPwpmX3y9mVUvc5lbwfeobnOsuhXDPWIswF7h00rya7UI9
SrEWZXzOQIO1CakcmxGNWyumzRihWConUIxbl03ayseXEclp/frO2pJe3s7CULhgJiiT1ZQ9xjie
6SNwzvDlch8ux9xBjyNjeOulrUD6nQeD40/O3M48LxVooTg3gx4BeICs3pVsRy5Y/R3xgYhAHA/d
8eDAgHZpdasVLy2OBsQh0y1l5WTlVtrdTcASEkXGz5Uk4b6V9wTdH8TcoQGPd6V0/dDztoYClmid
05C7tETh1/LSpu1nOhieyUhQw+lAb7OR02nuXixYLn8/Nz2ezmoFHgqZETNLBymGezRPN1KnyfoZ
GfNsLNCD6zo6T12iiv70KHAWNFJDpE3saq11dPuL3CNhbWSon2Y7QcLgRaIt8qnyrDz84VEcFIao
fVaYNhM7+2iU7WVjO3TYbndFgnNorJhTYg0KPhiYv7tiHEWg0ORLimwTKNfbc2G2MLBhLPLdFDDB
ogRCF7EVnWl+pKp49yhxIBfJJHsohRJNrz/kl4vWkVqEu77hdAZMw5ao4TbIHLF3bso/fQo4lMeT
YFsWLSQSut8easgy2l4GVy4Sqr43GHheZkW4/PFRbJM7JCGgeVq68kiQUrvY6bwe0ORS1sEDqhF9
KbVh7H//FBwLGjR9DYeLRvddCdpp62X95bIluNKFtahkp7Az35kjxixaUhCZ2Gbs3FSNf6jneT2e
g2gPOaIpbXWkeARmQ0GXO8mushs6RXPCBgbl2wcLy388K4SV/Em0LyiA355Vz3gfqQ9uhqIz0Y4J
ozqRis2LNFrcSghfP3jK13XqV50ND55lcVIojXkwpHP08M3VkimSr1w/X79uk5SX5gg6wWH7yCzD
uEKhH35wisfPO4fEW8zZuXyMYNUfnWISiyzqGeP6ZRkHJ6WRM87oWuUTFlR8cHbvD8VziMDWpFiB
kOkcvcNGC/XdIWrSN4QHn5UssG0TMiifBhDVv38c1wv19kIi81/X1tXkK3lG3t44PmHO3HG6vhFE
dGCjxnX8Bl9l94cvl2uiJkcQzuPIC6DF0eKXzXYZekGMO2207ROlKS7LSYsPFvL3j4UtEfJ4qL3Q
JSFTfXs21dwig0BQ5DNnsj+vIQaU8IbI9ylewac+KxiO2dA2//gi2vBskSi5AnCi+yrL+vWdziCL
jzOdysIpqz2dOti3qor2f3qr0MohG9eocpCMrgDGX1eOOKHg0HhT/QhD6ZkiL5ehfvOn68Wrcm1d
Am2PNZ0l9+1R1JQCyCc63h/4yNDVMQdCK5vpg2/h8XrBUZAZOgKLIcIavohvjxJ3bKD7rrJ9p1km
5mOBtY+x/G8YUSg/B9Jz/cfXzuOq4SWQ4Nv0sbIXmw7uT5XavpVZ8OJwi37W+AZ//P4o7x8/yXcU
2Z+HQJ4662hVWkpU3/S5bRr4jriKlbYPvarbu6DQZLKkDBwj12WL8Pujvl8tVokqS4VGK80Cf3Qt
Idl74ZDBbqfRDQAqpEcfSGxBxQAN8fVQ/xtOmuFH0/XND/JJqva/9n3x8q0j4OTYfbMe+V9JLf83
cldYdn+5/v5x6squHTmTIn4DV13/yN+uGlv8RSTfmrKiIKwKuS50f5tqbPMvZPMCXSh+kzVxhcXp
H54aQ6i/NNU4CS2OYm3kz/4LrmoI/RclmhKIRbAtYF8Qf2KqAaPKq/XLiu8ovmMazferhh/t0tGK
b4eDLaopWLvb4aGuqjs5IXfbFjCC5kND/2tDcal3AN7JAYQPfkUzMT4fkxq/t5l6TxPNuGcjamjd
1Z6AJe2mtTgtq/hq6MlSm0vQc2nRwZdL6EQ5sc/I9buLzW+vEnlGfQBEH81WThxE0qk7jqWIo4JB
Ojf73gl6vy+880T0D31TXwPPcbZIFSNf0mHfiSG/s/vA3NpTI7/khlPvIpPukk+3ImfajhipP9iZ
20V3CWXPC5FTUwtrpsvK2ykqMqxndCJxumGqvcVoGjH5XdjNQL2ftznyq0tkmcS7odK7NhRoWSQd
61ANiggjPYgadfhFlHaB7Zw4Syg2dTPHu25E/EeadI38DPsxRKI1mAgEpLEiX4cpYAhKs4Genw9W
3Lpg6lpDjQ8MzpVO9/C1xwTn7ZyE+IA4FWvWBwr4YicacFebsOrDmwhDLpmKKSw6Wk1601Q2OiaB
0y/fVUYQ3iGorPtLeyr6gwg0Hr/SdMPV8j99EQHz2BKj3sVI5AjHvkF6gZSqhJoZzqbNRpd4YTGu
wZSmtxvJf4bvkCCUKxvv1DB7ekaiDU5qpFQjNP4iif2wj05kDDw30lWK6E/Lc09FuyrN6GIl54TW
3pHLHqKQb249A/J8PCzLjbZSfMRG/HVRXnQhcNkeGmbbxjbJHfaW3SzNalvPjHG/uqzR+T39RQEC
tiOSJPR16HUzjhZpA5P883Xt/5v3D93179apazKquvK/PsfPbznQ65/6pwFQ4dezbNxQYpVYs7T8
c61ijPYXjUvWIUo1E0376oD4pwHQBRKtKPO16bD7w9D2r7XK0n8xHlOrN/DV5IaY+jV969/2G5b4
/9GO8+ol+mWlYjOxOvPgTVsu+n39ion+pawq4oHvWtLm5Ow5xq5i7OzLNoc6IzSsip4a36+plc5m
oW9ds7+N7bRgm5NEZxngPZRZDgLRuKnR1DEVGRLDhTgVfZ/Lpj+Lotqjw16fMzJk7mAM3hXpiOZZ
DQxo98t1v/77B//qMDxacLFPOtSFmMEgDbC5lEc7sLGSVkxoWo6SaY1amvvWB2N6rXKzpXU/oAGl
3bT5/THf1QSUARwMl57C68/27219RZSO0RVY93dBZaa+7WU/GQ88oZgeP9iqvNs/HB1oPflf7hEb
ogXGUhbupMyeGuI+tm7u3f3+ZP7TMTgbbKrr04Xf7e0xECWQn9khUzUq2HDN2BLx0jGT+P1RXrs8
vz5ufNZwh1geGz2B8PrYJuJEFZHcmBH9xu09PwQtUObeVzp4B69vHoamv28Qd2n6i4QNWTc5KQW/
/wXviuL1B9C0ocKn1/GudeMQ6kI+NvN/Ly0/ZeWYXixEC23SobP8YRy9D7Zk71yEryeM8ZekOSxg
Qh/du1gtpNkUQeBHPZErZLp/j3IimEmohWCQ6avCg2bTKHmj+uTn4NS3vz9dBtRvSxFOF9vP6ovg
FUfRehz9ht8bVY4M6H6S4VSp+jIzFrGDQ/Iz7KvlJmViFKdjAeO9oseos+8SmZYdZ58qBqObKK/o
9pKjtinNJdrbpJtf99K9rGN1wwDok2s4l0uS/jRbeVkQDuuXc4YAdCSTp+zpYaJ4C85yr42uERiS
EiOsl2FFDzR8obYkVt0sxFxsiiW+BSn2xFfxDtv+TdmoG9fkyFKH90hOsi3hut91BRSpRm7jr0cj
D77YrD+DpgzQlELfjWVJosRk3cg+/I7MBEFkbz66M0q1Yf1XEN7ULcKQbufAK9owdG9OnHaiXkk4
VNYWFdZYAT95Npcbic6E7Gf+6mrIPzFCgD8BMez1zEQiL+ahns8lk3zmCxhbCmOczkzQnxdx2j6k
RclZ4RtbLgrQYuM0MlMt0fswL7msV9zFopxHQ7fF186jxpi71tuW8JogXkcJQsIBeXPRepQZZbIp
6vy7k+lL0BeXSFRLOBnlcpER+LGflXvnQE1D5posF24lAZ5FUYUmOFz9QhDv+fKAWYInLGYYqBBr
EGRq+wblyfd0tr9gTiTPS7cPQR5lOwCUNgKxYr5f72sAFT/pmOEwcYuuYJEhSNKoiStm0kw1TH+o
5KqHblBqtou3JSuPwdd6GWE7QrpymSRHpLrc69AWO/hHGGLs0tujesNrHpne1o31pRfhPFfNjOBu
RjBPn/67LFYyfEpFs3ZhcVCMAi5ItOzH1gZFUzLjzBx1Dp0F884yqXO0bHeRky9w8DhSsniYZkOm
LgSkpr6idCbvjv8ZAI5HoZH9dMfqQWAVeP3tGcKXg1lodCtA61D0fBsHARLY+G/mzmu5cSTbol+E
CXjzch/oSYmkbElVLwipDLz3+Pq7oDGtQhPEnXq6ERMxM9XVTACZedKcfdZ+ytoq3VBfk0DH4SXJ
7f/Ssd7bBE4jL50CNaguGfXPyqvLtel3GUqn8J6sT7IlUymvwRPKa6TUmNrZxWvvxyICVj0g2Woh
JOKmeiXBZFhA5Bo8+1AcxgVT0IjL1x61FRIq7xdeOiDou/y1bI1g3Zo69jJCSJkJ1dsAl1uWV3Ky
y9CS7i0pxYew5snI3vNv2/HtMGnEmh9Gvk0pQcofD9O9coHxdMiOkHeoxUJ1bX66go/WRcEvrWaS
4dPw7uWoJ9lIy3ZzzkTrKeKcsgjaIjhmCgO+J25vgd9Th9Ko9z3b32VWtGAsTP0UxxJ6r9AzyA9b
mGMr96HPRJJ1553SJPxnE4k2bDJocnKrCumrIPClOsN7McC/rMSGDpN6XlO2XOEJw7wOM2MXpUQA
m12rhylq9N9rRdKXrWk+iX1PwVckPIkyo3v4E8UBUlGE7zFQpKGc4alwBycqgm9ZGgEeCfkrR5d7
HLCZtDKTIx4GvmhDlpYgl3OwapcleI5VlmC/qKiEjN7I2wMVIe2hpdQecDAoOHSH2E0aqntSkFra
S9WhO42CrtEKHlIUBP9IDRnZrZCqmzoN37VS5w0il+w2fmIbgeMMQqAk+h717j5Q2fxbKTMeUsdr
brjvtVK95lEOA2z49uDGloaeE5QNxgnZPWWR4I8Velm/+ZinQmo8RWBDtpU/8E67ysJXLU92qVkz
KxyN71YzSMxaeGq7gMElWAcrCClRI/X+UKt++KUGAD1giPxuG1pgRRo+rdwqwlpQ+bfA4d+HAcps
lkz7rfApX9GGbZ8NfXSB3l+6VYxEAJYSadIWuTpuixj1naWSviTJ2N6hqOVJGglXELI3FBDgFNXk
DG1oaKTp6BRh53g5UOdceOtax72DVytTNJEku0om4AcI1nQvVpk2wKBukaSmG8np5Qep9xDN10KX
39QGvERSTcjoSlegHAsHUf5NqYI7pPLIEmK4rSN2PERXE+kj5T53yUGSDqf4Jkhh/NqeX7zkoQsz
TYjDtZZrb5YlBVjxkVZurMJcya4ivnInrt0UbZbi2y6mXyXBbLdguLqjEKomqCjffS8cIXig2ueN
moPKW3r+0H++iFTRTnthLTcS0kWYbz8QAyY7T1LqZeAwWWqwbaTpnXDddnKxspEibgzKAV5xi3pv
W5bnIThRsNweFBZsEwE+K1X++rEssm+9RzoNNbLw02UhDutiYOc30bDZiEztpECMXMYG0yAlYCg9
GG0ZUdGNKnGnUBTNWatL7xt0XnP1ESMCTz+JRRo/CrH/7iBsPKQOmfsSCeeGED+sKeFTWCMF9WEX
rIZ43PYVmegE3UUqowyqjpixfFfd8GuMS1fQUcPR9+wSitZlbxFH1savIV7moOYX1OCliPJhkyZi
CFHXA1OP6Km7QQuEq1JrcFCxzRyQPzBhJt0ewNyjX9TRhjrIalW2WntHcZS/LJoCEW9KWGdH+WpS
rrLiShuRUct8DIOs/0Zt2VOXuu+ew/cLcu9X6vC3JUSsi48v+bFdiKX8tdOD98zna5peAUAZW7iZ
neJwQvl9ZzxcO1NXLOqcCkmU/r4BVyJd0eMWhzcuuiH0GsITNhEs22zUGg/xAUhxD60IxPTrO0R9
XDNrkgIZcmQimUa25uMNYtvFRUVlnLAyjPrsYtlIscMBtve9HVDIAfgiZC9Ctl3McbOxEwj4whfJ
yF591d0aAcjdSGU971WFLVvgL8Uc9FmVbfy8f3SawF9QzCMt0Yjt7VL8rpklDCJbeCmSQQCb32SS
mW4yCB7Y+j1LRfXDl8OdhE/MYtiHIkb6laK3pEzFO8AoZ5sW4mKiCWVwiDrmMh4aZPoNfd8Me/fG
Y9IMY45bsBMKyJTKV0rSo5AIWZTBuTNTcJ05dOElinh2jdQKQ7rHoLcxEV0BFIPWngIAqwT5cP0z
/+2AqkM6kGH5cMYe7q05638+wwEWSPXCM4UVaSIBmjPGQtwZ7HvD+eWnRE8W1l8zLf5tRNHkwPWh
WfI1YIZ+b1JGA1pmdohL+vCl6BwVIRVbW0rVnDV+iV8r09hnEECW4Mq3tW2ehu2kDM55gcmxvESc
xAYeAgo1PeEv0iCsePRyzmagU4L31mUpjYghdWzuO68G22fk+0QOf2Vp/qrgerHCmfFe85X71iTO
WwX1jJ6Xsgti2ZddL1zXpXqPmImNINtNoWfnELF7LERmJzprAGYhMcCtRZh3GYeWjz1dnafWspfN
J7NgioDzXgVBLuykht4uYu2U9vxNDlKvrS8VT4klY+dXNH68shzWZMpu2sM/V0bOXE7DwtBQUIbL
uov6zCpy/DKblMCKFzN+VKwKltUJw8ZuELgF75XeBKthu6V42Wug94P3VWEfEJH13z66779KA0CE
5j/j+/zP1/n/839jbm0nXNv/H6YGrluvLV2M1z6nBYa//s+rNm59/mHopOxQ4QEUQNHy75s2Q/mH
JnL+JYmtAgWwBlrQvy7aNP4RtwGkghFHgyYY7j0IPYMFu2T+A3UHkAed2/H/5o7t96mPzwbhlXyE
PLofMnjgsBUgntpIfpLAOYiAtDbcTXGSqPWtRbXQ9Rn/+93GXw0NF1Wf74dq4Hm94WbnSu7ewqrd
cMG9UR2EniT9ws31RkZXOH+1Mrohisu8zJLUTM+pod9JVFmfKS7RMGSP5WWaIee2ImOZtTXiPiBT
vWGdQUfOxLSpNxwtjo4hc3BJLfWc2kANSsE7ti2USlfGg2Yu0Tzkr/9aiP96v1GE5oQH8dBX1LMg
ik8+TlGkRE5inT5mqvNVARXspVieqDOXiL8H6b9aG6WA4bTqXqbKtFahg20BsNb3fruJ7OaGukNK
647Xu23qrUaZKDeqitQQYR4GHqhCtdiZnrdGdERcey3D/FEvs2fTmHmp329G//NS0vAQnwZizs5V
yjRDPYvQ5ZW4qxe2r+36Wv5+/WWkob8v9JE0fM1PDTQJ+FiDHem5g2/5IshlciisepeL5XDxOjg4
cBW3buRWWvem8yuKC3kXlsK3NiVVZOA0NfNVpeHzXXqQ0doaYYhe2BBHzx5DEBD/qv0OMboN5Ls+
b75lfrZStGrNBtWd+bQT42V82WwIOF21UiiftU7/jmvqJiqEvVLFB8MP2fFSGl822+tfeaoXR+Ek
odS54zAlnxMBYKVB5RR3U4K4kyk2mdl8Tr3NKJaIVDs5aunLZ652oNJ9Tdx+ryt4WnDEik+9/ePP
3mQUNkoJkqZhxzJEWXfZBQ5OfaT4OPLIM0FRmQhMQwrn84DEAF1Ida1RznqLjNzRuCvbBNXPDl88
qiD8LNmIVKgJ+CglR6pzEv/A8UPW9w4kmkJDQjyUhWNEfJ9mkFv8oeRrYYTcv7YrMz8QBfinud/s
hr/UHzCg27f+z9LgaJNC9JwLfVM9PgpGQY2XvV1LsJOwKfLquMLOyG8xU1TT3fWeGDr20nwZhaGy
ryN0ZpZzJ8ZNs1HiwNgl4EdmJsdEL4ijuENmn21dKTh3ttUlOL9UqENyfKVQu9TrMv3nzmwyZzYx
aMXhzz8FHwfyeeLD6D97dIUVcGDsmnYbZhWc9W7T4MxVzOVLJqK2OAovIB3q2sD34w6fP2uhUxrn
h+IL4KRbs+lfKTs965R0LmYHwEi7/J/IPRbeCZUda0YeOnexKdzbUnEHIFtdxCVsjarW0MybVDJh
VSKb31yLKpE2dTgFo5LfybFwkzupwzU1vp+J/RWmSLMQBKjsutj9NAcvSkmmMtFV9lGqycBPUmFf
mn690gTM2meGwIia+dcbjKIW9Qm6WCpCeEfRFuR8yo0FCmMF1zB2ihljSN9HC5xP7XgFu8bu8ZPs
/VfuHIJNbb4KQb8sFdxy0oa7hutDfmKNgDL4+3gpglyhPlu0T3q58dJH0aw3kn3H/3GwZqn9oyep
27jaX2/t8hQgo/x7YxrketUAinbiGpitSoLZjsrNipm+pMrL9SYmooQ4CtosthLACts+ASL5UXXm
tnXbmBoOoADXG5gIEmMepWUCxgu1KDjHMjUdgl0+iX4xE4Aufx/04b9/HzOo2lah9PkMCL499ojQ
12h0zPseA7uoT9yZZoYJeiHOieNIqmZwt3QpPKulc5AGo7f6vtFf3MDZgNL4ryCofw31UTB16won
h8YOzgKmfdtIrjeiI4kzA+lyJwCf/f1DuVzKDbecg7OQbi80KvKXEMevd/DlCKpYowgKyC7GhZ1y
KLEpugOXl/26F3ByCXymhsFmVPOac9nhKHC9vcudrlijMJrbuKqBivLPkOa5N1qYVbCj9vCAkeif
NTA0/GlJgM5lU4cj++eyomg9VbMNWPTXvCFCCuXT9TYmDl7oHn9vBBl2kDlUTJ8lv1T3viWLT1qY
Je+Utztr8iLLLm1OtqtvC0vd9HZ7ljxhe73tqQ4bTXnTkQvsfXWP/TYKLqq1hws9LIZSHB6q3iCB
NTP1pxoaxcoAw9JMbLmic0zIZEZ4dAWcA+INQ8+As5jLfzR1FGsUBgTJDBpVqbgKdNKM5AVfry61
dvdnn2s0+0WtbyqFBMpZrhr5lCLPvalkqRzU7DEJYLIDfkxVU05p0sz7jHCu/44F/OLvg4O1mALO
1k7Ocezf5b289aRdEx8kkBoxR4W1nWsHFakF5m/hOtNBogm3aXJMpBbegjGnQL+8NEDn/P0pRAP7
toyU4xlbX0R+gQy2EJTUrW7NRI6JqDTooT5PtFiH9NdjJ3GWIV/hFaNV3Utup9nMOJ96/lGgEJ3O
sqIkjM6Zpm8rUX6HJPejFaTV9XEx9fSjMCHoqWbYpRqeOXzfMmeo8PizAGSOYkNg5j61ynJ4blXS
gV6DiSCV++tOaRAMmr+uP/7Qi39f1JDh//7xyVxRIaLq4Rk1srV0Q+PgxoNTmdnBPQm3leSvoTqQ
Y7LmSlAmwsFYbi1xdas7XJ+dvaI4BeK5QvOokE7sKwo05P1s2JnqmFE4wLnbFQTcm86eYOhHExlk
4qjFzCXBh4bu0ncbhQOEHqoFbjM9l+JGjfNViMwkTcgRF0aFnUW/zKtjrXbf4uirVaGwi3cJxFEU
84hNly2bxCyKF7a9z8qjGFUnzEwgSej+s2TsJfWgoDxv9acG9E9lBQu1VlYEzCh+JmCavn3Df+XR
zxYnSyHOAUI+6cbDn67k5ijswOqRoKa2KQ5t+mAinVDpmof517pB+EKGMSOLN2S5A0E2Z5aIyf30
KMh4uAzVvRub7D+jW2qr7zXJPKGIvYeTf+tzv1oPefFQtm75DtdH/kRcGKPsLUtJnawraDLTNhqs
EL0HIOc5fxYXxuIwPVGlxsmQU/V+VZGtbEmj4fp7/dknv9co6uDNZ6IV5Bux+6nkV6/ft5TXBu0T
5iOJ9Ehp10ZrZ8b6ZGOjQASMn8MH/sknNeuebTa+AhxBHHH8St1qWnuPHdm2EHUUS0zh6y841Tmj
sKTbeCPIvmUhjMKFqQSduMi7tlpWmMTM9P/wqS7MYGM0gzUr66IaOchJcMMfocv2qmnv4gLrW9GY
Wdmm3mI0k0Rfr93EFYWTi1Pt0nUNAfhWnnKRNDPIJhoYWyUIFCg3Vd4Lp6jw1qLubcA0QTCNqvUf
dYM+WppVUrBaCm31JHDJlvBtXKcAePVw/ddHZgX/2eAgd/595UcxBL5gsBXH6CwTHuWQizIDJ5GH
ttn07hNEPT/aazBFAwXZhH/s4h+yts/bmf6ZWIr00SwKyR/qeaAJp8Lrj7KfcIAQV76X4CnpfMUC
clcE99dfdWKwja1LvMoGFifyIfUI9SS4v0Chcr25lfSZzeLUSBhNGIQ76I0wdj+1SbvTwYhn+pvQ
zTz98CMXpoo+2sE3QeNgzFoLp86HyjeMA4qa56b60NmXflz+fRA4skJRt8U8xDn2HEAKhZ14BqZI
pQbfSiukme3UVGeP5nvYdgK6POYK98YPfQWCyzb3WezclUWzpaofRbzx9XpvD6vWpVcazXsdiWag
iy3jKgOJ3j/CwcGoKm/kRU9dWQRccLZrpoKzNjzDp2Oq3GNBr1l0PCuB0HAVHv8AL71AISNrJ5aC
wJK3zJnrLzYxjMfF0LLj23XHNcIpM5M1XFcsWrFDVOQNVO2Zc/3EcBiryGsJ1FVtdsJJAdtKOQ4y
BDgrJWZr+7SYy7hMnbuHyo3PX00SsUisC1ppnew43Nnl5ZEWCDEDXkPVv+BZt1BEcTl7iTfZUcPM
/dRR+B16TtKpwokdozvYWRpYFVfUB6HBaL6kfsKRdSOAjb/eVRMBQRsFBB3djx6bNFd00dKh4Kr8
UohzJihTPz4KCLWJqLe3CWcyKo861wElt99ta2ZV+0j5XZg/Y9OCvE3A92hGcXYV44cS1Cfbs3sc
2JqvobsJrPi9jiWA8FZ0hm+KP2EHpEoN9g50C5u8Z6tFG8dl38BmAUjjXJ7jo7j20mONIogM6KUW
IbudyVl/dazkGfj6TmykPeW3t1IsVAulgCdaDYkfD8NOlWNBk+8aPHHxna52QuquEwHmtwIa2raT
lWIGXPwz4FxdQDtcFS+wDM/X+3+QRlwKQtooCFmhXlEelJXnvkzXRlpvHAcvZ43NDYjhR8319rXS
LJMo27WWseglZaUk3k4V/dfY4IJfeei48ap/YNOBY+8bNPunrKzWAKF3coiouMFK1INMi3JSDoR9
p7THzIxvLbFeoQ78opMvcXXqd83MBRCmogXFWHNhqsUdNMC5pPSHe8uFLhkzJ/TG03CBTvKzBF/F
lTRYjQA15QDVFcaNZ1GQFgi0l44Gpsmy34tQuvereGfG1veEQuImaU6dVLB5bm9ipd220pCOa85V
nfrsdXSfez/wCEm2w252kbfiqYLivChL/RHjRHVjd+YZh3lsZD1j7Sfi3gug8oVdQI5Y8kFZI/cE
4B6F4LrceiZCfjheXHrp0a7MdepCMMSsOPsixRApXOjMy6VVZvcnaufPXQ6t21dzcuWsAnGsPuPC
+KNNhX4ZuSU4OielLMVRt23jH4AR7gApPhm1GG9Lqig9Oi2m/iHw/YfIBa6OzBajTnWTQwGyS30G
rzGxRKqjrZ/i63rvim12biIVXmfyK6jtQ6JRS8KTrMw4XZeh/lS3r9dnw8RkUEfxPnPUxkoiPzsH
akpIkKmYrV+lSnmuRNGGEdWvLTdZ/1lbo0CvpRIbPFVPz2jx3iWDe0FpYQvxrVOUu1SFCVAlz9db
mliOx4Vd3KhLfe0ZKe7P6h3Y6nsrMk+xk0NtDee4BhPrsToK9UVO/UraRvnZNfQbzFl/mr13H+Eq
AJPtoWnmiv2mXmW0C8TmldtTqcfop0++eL4WbjqjfzBsIF9O5MQzR9mplxlFcA/2nCHA8jwJZXXq
6u7o431VA7buNe01FvLv1/vlw0fu0gwdxV6waoLS97Zw8qyXNr63AnnXVe3aaFuqCxAavmTSIxcZ
ZXBPyrCvMVWJsm9llKDU9taV+qjB+lXrNyWGwivBS1N3ASnvorW+6mDcACx/K1nVYd0TW+eyjBNr
+tggC426Rix1nDOV63d6msCdUW3xoZeoPrr+WSa+/sdK9WkHJLhWrkE8N7nt8rdGGd0Mb1tU0m0g
uc0KWcX1ZiaURMpYHFt62NxUaWSd7Do8watdmVq6FRRpgJ+thCC+E+x+VWn5YBlhPVt2/uQLxmOd
z91mTQSbD0HJp/dss8ogESlYp0xGO5C3D34TwZUOlpJc3HcBop7OfZp516m2xsEGopcu1Z57xojH
ssJlLhew6L8VX/FX96K9xXDp5T1bzh48o4AxQ4v5Wqks7bjBtTbYYt488yRDQLgw5pXRhtMzfPi4
dgbvwHOOga5kwNHUp0x2ziTDNw72AU22yUr/G+opNN9PuWP/6FyzOs20PxFBlFGgShOjJV+XpZhc
p3eyGDzVZf0kRJZ4sFrHX3lucWhT6lcqLhLRBS8yPd2Gksu1KiysVYqLEsUxHmVCRdX+y0F3UlYy
9UyjqBaYgPY7pU/ZJHB2kXBsWkqVlq4LJ36DlDQnEp0c8aO4xjjvO7jELDlx/h7HLpr5wO8WXuFZ
K7MV10XavKeK8VpH0YL725JyE6ZbbgdLRy5nZveHLurSABgFvRBKTdNHSFX5qKdEruQFbGn7RbPA
RmDlY+CFpzxWSvMU680dbJWnMDWDn1oeZTPL4Qcv6MITjG090fgLZOi19IxtRLHoMHgzVxnoGBiH
lC/FRgrBk+LFMD1CqHyOvOZGkjIdby8fNxtMAzdtLHKgvT4gJ6Ld3/zKKl3qJPiqZx08+TqphdcO
oR3VfzJmRnIH5radFcgMc+zSiw/P8CniRH0UFaXR9WdLeehbE7+I4IzEIqiKZQFm3on9Bzc7KdTk
5Ga2kEwfJGH6pQpnotDEMB+rocFlyxnuLPI5M+Qj6qXbOMu/OfC7wzlJ7cTi9KFt+vSCTeLBSJd7
oECV/51a7luPUpE221zvqqmz+diVtZdg5jZiLZ1LNgSInV1quimv2AikYzKzLhZK691EDbammQnv
uHC8++stT2yDxxwnlYo0xStF6WwH/VOVlTunVCIqWvGGdYyD2llPCk41aH5yf329xam+GoWkwZ9N
kG0PeWbrQsKStWGj/eD5UoLcW+z/cPCPAhLcC78JfSStbdreJJ627tKW8m8ukUMu9mY7buplRiGn
Ndo6JTvanhUcHbCqo/rXOdmS+6tprW57/YNdnMdwOUav0hRcdSpJEx+7rnxw8NfrXe9LqPXWwg7c
c2l6M+1cPtbR0OhlVE/QLHB88dHE+uVGFBprIVOYu/IwaMEEpcweQVMuE6NYa1m0pvjg3esLZzew
Km5gmGMLxfq+qgMHm7WwAjjbN5TRtdsOK8EiOXZSc7BykLxeB9XSw1sPf02btFdQojRR5rYBF2cq
NRvDSP80U7UiobA0q+Mj0GaL4tt8Cx12L8kcSZY62fKFX9x25qsYdTt88pZOGe+rCpRnp6gbKfR+
Xu+0yysijzHslz49RlLYBdYYbXTUWnA/slDvvHpXaeqqI7vtt+WrUb6YxRZ8IJWY4VFoqZHGMMWY
Od5eHJg0PwrIUgkM12nT6Gg40pPtlltLSO4r29yIc1exl4cltTG/v2BkGUrUFFJ0DOVmCSx126rc
b7TWKorKY9q9znzHiysLLzJ086fvWGXAFGHbR0egTeKdh7H7ylPwJzeVTlp2dWItogYBDG4zoKFs
78YD3bSwdWmZeFl8onzZW2AmuLn+NBMP8xG+Pz0MmzkHjJajHNEoPCt405ATKl+u//ZltY0Bbmb0
pjZefymFu0fTY+vSJSmWjvpDh2Dajs2N6Tg/jMbcqVb/K7SjrakYnOoDay2K1YFE6DFLnd31J5nq
2eHtP71lbca93vZleGz94udQg8Cs/Wb6WEQo/lZTZr7l5UtWena0X24p4q+9gGZCQzZXVdSCX5dA
M8RvXq89tGG9setgbajl0hC9R9LZO8wTb2BqnQJsSPHh8TeyHK+7WNoDqF9df/eJHh5ruCjZzUjy
VyHT1j8pRk7lUV6+Xf/ty6s8bzyK5NRLF3lWG9HxgxyGyYkD8rQ46t67LFR7QIvLtNK/BWV094cN
jiJ63BRWW4ppfAxsNnyNscX27y5pnK3Q35tZFa80IPnE6VJHfS2HM99wIvaMBVt1VNt5KHNn0hjZ
lvpJPND79qEKE3dr2epcmcfEKB2rttDJi0ZipyAjmmhd9gmkFWPTis1BicwbOX28/gknVhNzaP3T
XKg6cAcsyf4xzly4Eth/LXxfXs1uIKbeYhRF4cNi/AHF/5ik7LvqPjmpgbLUOuHZ4Vo4zma2Q5cV
7IY+1nIJpe2lJHy8ox+IN1ZjQedTYXAVnd/vZKe9MWojIGw6JyXwdrbjfW/ERLqzoF/cpC5Uysbs
w0VQ1Hu0jeVdV/gzsWZYDv92cCDoDX/+6fviNpVCuY/6Yy9BhVdsaR00Z1gJK3zQ9uy4lVWcMESv
d+bUxx4FNgOBBSwNyTsiIuRMQtKoOuSGtqyCflECArneysQrjfVlGnwLx2tLj6X3WcTuCI6nflOl
3pakW0/xQrVCVxdtrzc29Uqj3bRFhSlMiMo7OmFEAbK/BJsjbyXX/tbk0h4+kT3z7S5rJRhBo+Dl
Fg5cnKD3jjEoY8rZsQ7tcy8CLCMsteJNzm6xTfRWdpvt6yJiGnYwM0j7HEps0aKsPIid/pZrnH+v
v/nUzBzFttIOzbyJHO+oBrioZYc6ad11m+nFzJe9nKIFejxej11VcvuwCTlQPnoYmOc44BR+8yvo
663j+d7C8qtFEjb7qjVPbj2TNpvaOI5lYWJOLVBemMkRW/D3CPNJzIu/pj/K/LZR2qUT5QdPDtZq
Kd3WRojtdSCvAtbK6x91eLcL03EsGhNCK+zkiMbrdmBlOPE+BtcnSU+W/IB1ySqr2qNgpzOakcv3
JXziUfRDIq1jwpekR6Mp91Bv2hucKJc9jqCJaUMKqg5cFZ77/KCbOOumqSKxdQ+3hTdcS4szIX7y
i4+2mH6AY6/dFukxNIOz5sKDonagaRm+6DWOvde9Bqq6xDprTc3d2gq0G1227ppy5uJwYgqPOfws
LziXaxY1fNIvyoJbPMNyD9ZVu0/TbVb92XQZ1/CQ1dJj4DXOcYj9WKdvsk49BcmMtmVqMzcWs0l6
W9o4CztHLYx2XPvc+1YAD9TdFIK9NsA8dFwOaXGzrPEtlM1gU7j2UtTxmM27Wwf/GlvB9bGCAFbO
vPDELsQYxYcOxWNaRDpPZNfnVKt2VZw/S6BV4nB/fbJMRKCx+M2owsqQ08ABl6Y920V+8oL2cVYb
NjEsxtI3h0uexGll4VbAQHMJF83aZD0mx66irLuoKzZOZd9ff5GpeTjWwQlCXSWebAm3MbYpobjV
2XhL8h3/C8bJIgRx6QnPXfaY4Z1sGmcJFJyj/dlyOdbApQqIIzsRBFS3uEySUEqkr9inLBQNZB7O
jcmP6y85MR7GCjhbZeNieiG9xSkq79S9odQHV2cyzE2CibPD2NMgB4hQFw7OLwgp8MFSKQrssKS5
/viXb7exqhodlzIf1JDuk9rAVQ42Chkdtz31XpVjw2aSz4D32zn1yUIxnXnFMzAu4L3wUWeaH6bN
hZVhDK+X0UnCCKSbbEl+1kN7kQjigwX0uBvcQl+zSjpyHn4Q5g6hU8fhD7TQp51hUHS1KVWNcOsr
SveW4tYH6goDbjfz7AUExi9oG8pf2CM+Zh60izz/iRnbT02ktNQAfrlO8vYXXtnuzHZgarKPwgnW
35LTIkMmV5i+Fa5z54TqenYGTgzOv4nokOxEZerSuYlSn6usQQwocNMbxZZMmIz19Uw3TozRsYDO
9ZgEkUJDmQzbK02/R43ClZhaugj8jXYfW+ZDo/Vc08VOCRHTz15iqeg3lRiFK6gLxsJSos31h5l6
liHyfephUOFWXJYFUael6ALz+XYRpP3q+o9PfdHhzz/9uKtatSe4mXArtena9+27MMi3ca5tZtft
qRmpjfYNnWA0UpdozrFNTKSPxhlJqmc95hUm9+2XNMX03CtXZHh2Yh/dzF68TZwvxsI61060KE1p
1uMm2+mrp0DDGRG72tfcTVcACBJciNku/dl3HIWdSgVdojmNfRsE0R4Gx1YbWJlKsmuFmWV0qqfk
33sKDlLhEfeFW8w+V2YZr8LOjhZqVt6UZjyzwk3MXm10eFHL0rNbUbNvvV4VbnqlfpM8t9yVsWsu
/+w7jeKDTpFCFWUuld9VwlRynnW1Y0Mpf7HbdiYGT7zEWGuWqnjTZ4pi34ZtvBcaYd/7xdHEBOz6
G0z9/OgoHgJRgHPY27cYvOILrj2D+r8NmjmXpg9Qy4UVZKy4So3YxZOVx4/U4CWXxeolBg4D2Qwz
42YRafaw5GuQK6gFc4JFYzR3ehGvIk3IFmIoLRwnKRaeWWRrxcubhRXL+Yp9ezQzDCf2W2OFlls3
4AGt2Dl2OU6aTYibOXjHtOlebNzcvXYm6E3M3gEx9TkuiU3X6qBIQPuL3QG43K/adG+wgaR+uPjW
ij+7cma0TC2gY3FW4Rq41zuKcNtTvdno3hpD572aHyJ4ClH66AZDLr7qv/TptvbjDbbuy64X3pFF
bFyhWF8fVBMxfqze6rRCN+LcsnFAhVA9WDyB2oxmYtPHOfHSkBqFjjADb+9gOX8rJSHXjSH5y8So
dgiqqhPCMUwl65STZVqG2qvHrcw2KxlqGG7WMCsNcxka4W0hpudaS3VIogHH3Tx/jjOx20QtgstM
K2AF5vKbnehPKZkiv+5ujLxqXiUEY3eyRGphkUmlunQ8s8K6Be9ISJlB+SPRPGXTeDbkw0QJvuMY
5wUwK1K8G3zkrYs40kscyy2l+uU1tvhacDxy8WFbRXVYeeBic2UTUq+8LAHjv7lm2m84mHt4W0bR
GWNLtL55IJVwdUM9h0EHgD6MgnwXO/4XEvDx2i3F6Jjoar/sBBn9Q2cmN7hSHphe4KZUFyOKCDrq
TVPE3/DaIhnlSf1tV8ER9W2nXuHlGe09rj/xFQTN05dMSbkL83Mfd9Grg3ncH4adUWgu2jTXMlW3
b6VM3NpmiHqaxWv2AvcjhX5pjIwCMyhGveSSwTkm/gv3Rbi5NoWzjGLxFFS4SKoFywEytzpWJOxo
/Zcs4LjjVCHlMQZmorXc0lu59xYVGD8rFhrrFA93GXj/qhKse0e0t7KvH+IkPBgpLhfX583U5uLj
suLT/gVDEWwas0w+CrmHJ4ctL0RR2AaVg8v7uxs+dX24zxVpZSEV3vQpF6audzfT9sRKMFbi4Xuc
kaLP2Y365gYr6xUFeFsbGJpMRpcqd9xF8Cmqv5lKhUG1s7LZ+pj3JhbFsvJ+/RkmovFYqucivk/l
OBSPNVRuo6+fRb/cCq3yxe2CL0I/Z7cwsfcYK/UchBSwZlPxGPVcB4fyrcotj1vk28jaXX+RqbP1
WIwHKTcDQWr3xzRxb1unCpKFHQH1buvkMdXUH7Vls7FG+ycF9cqAYKrX1WNmuYBWIqU8yRoz9fqj
TCw9ymjpsW1RFR0u2I5lVu4z24RZoylbDv6L2oISXmQIFZtZNdawQbww78ZyPDf1IqOUSukIHPYg
Sdo+cpqdHjR3GLHjhNPtNBeweGv/cIp8rYas5Sy3WjNzITU1fkbb1rq0Ir33ZfGYaw6ocKNZSqXx
huYSFLeai1vFTOeyCsoQSS696WgVikrVNtVGFI9tvg4NOz00svtVc+zEW3BlCzxBJbCAy5aowYyV
KHypKUvwtyXroJgZ/8vZlTTHqbPrX0QVIIRgCz13u7s9xs6GcuwEEGIQCDH8+vv0uZt8HGOqziqV
ZEGDpFfv8AyPfLC3rCWhhh1ekFSDeykrDUn1SGxt/TLmL0brIhyDtxU1d3SEwY4+cHOLERTS8CUv
spm98U8Y+ivcDGYN4qaJcMOAiaBRGyIlOPcjXTVev4Y866exdOTmDsQ//fa/HhWPUQ6lq9K+03Rc
QbMYgJB4nxVHazxDSxDyx/41rutTU1Y7SHrvnMi4qVaDuNosxNaveTTMnVrkidLXooDA+l0Jjzwd
2pasAscg8D5Q/tog/A6J/KclxG9hgiQPQLgIpV89+LfEsOl+Mza8dkyPSFjVB+3Yb5EUJjRoLQEH
eTi3rSDMaUJ8Jh4+YCKYLGRSc0F5co9VPZyBG9OH68NQ9FsC/+XAd8HuyWNnqWaeQQChi/2/yWmh
QWVivTXeNdCihVFLtjVtiPU2N9G2ZkvoPlOnMVFDaDmDGzCzbHdZV/NQGnQDpXw74EPhYbPvU4G7
wNyOuDygmQxtEhiiY5be1cg5TaLVsYHJ19Vk9wWafv3ggWH98H2Qm+lE/0tQgg2tyTB/6o65UQ2P
ldXAgJpLGE1UdWjL5qUc41cBg9MVAKLQay4h4es7Eeb8WNmqh3BwVpI/Re7B1R5CK8+DsKPDaMZ8
oU6cudjJdDxYp9AaRWraHw2vzk9xb4Kbxc0T9+JnG9tlp4kPHXXSiFUCSOUqIxeQD2EIEi3so6+v
POJNopXlOFUbtZ6Gx9et6+Imv7q6gI1Xc19WC6XU11uVTEeFlAmz7wepj33nXpPaYWs7NvTarWq5
8BW/DldkKhEBJRyLNTrrjuAxUqPtV2Of7ZMMbCvhO4EbmW/WIrB85m2mc0D4GcFEQ6XqyPE7wAdX
7jq5gdgFXULq3o7Xvy8QMh35lRFQREq1+pib4swhjh9l6SYn6YsyyLmvew8q5NGR1AsjxpmPNx3y
qUi1RcbH7thBTyyATdEzL6KrL+Rnr2Ab6mS7pKvVQrCd2+/TGR+E4XMlGFCYvVXokJSNebUouzQS
yc7GZvnbwFgZQj1oyIIi4UZopzXqKdtbKLi/zgQI5Jb/p+AGH9DDSav0sa6LH54fOqlzzkcOpSTm
vxr+50LYuZUrX62h87+PGTVRtWBmf4zdNMt2Q5XCkAkwLr8XkEeHg0VTQtSG+pvMlHzv9oMY9pR6
Cydu7iUn6U5GKg8VKDEPMNrY1H19iaN41yTptoSovqflQmUwt1EnsSMvE7+BC4x5AFYoScxV2/Dn
wVeHVvjvMER+FA3d6Yj9160zKQ1RqELyxWzEsSk1KI4FeZLJeGiiHyoZA9dIjkXdoXkcbwaTvXal
/OysYql7MhMmp+ND5YxAoES8ODqmRd8jsIyJurJWrc282kOt+YHXJTKXIvAgk1cTqOUGOVonodv1
8BPiSDnNPqiYWlJcmYlC02GjB9Yb2L6A4/g1wWWmxyxoBLwjuyUtipkXns4bmQ3Tnag3+LGrmgMB
nkoKtr2lm0CufH9GZnbPdMrYGxDMg5cZP+qW3/l19CIaGdZsU1tR2HbpS1M023EJUj9zIqZjxVGW
2uYsHw85qVZmRR5Lt95Vcf7oJ4+GWEg25t5oElukl0MgyzWKIwFtfkibK7Cvh1wBOgGs9l2UiLtC
uC96CcU1906TGNMJJ3Ftqq2DVjCcYtlPNGs7qnYoBVSzJFc2A4cg00EjEMl5BHDgeBid/KXp+b7P
FQyYCKnDWO5qvwaFC76rRRmCsSYxt0n2Bc0eqmERkHELJ1/E0umskdpR1RvS0seGq1VSc2hEc7ET
DUN/Ae5NPIctBITNTd0FfCz3Rj+8RFa1AMeYqU/IdPDomKKDl4rsEHUAA6XRy1CiJ67E0SfgzirA
1FpAuF1WP8cdbFex8nbln2DglsIqdiGez532SbJvKGOIqJt3R5gzBm0CoLGTwdVHx4ut068/8XTg
qJEA5lkn2yNcO6NbZbnH3f+cwxMH48Yk32bNuHBGZjbtdOKYt5C+M3XbHQso+W3ysoK0cHVLaRpL
7K0SfHDh+wt3/cxnm2p3tOOYdDqOm2OHxKkg9p8qG3a55f/4PoDNQMLIVLUjh76U0RV+e6StlKEy
Nhy4nVAx0PpMgWI5MYYQo/u3yvhw7ALuL/y/1edkOmusirR3I8X1keblYczqPKxda5tHfOdG1mfr
+G89X7h2b9Hki9M3nS/CIC/vuEnUMU0heBWbdREuap7NQKDhWvu/aVLPYGuWudDUcclrkjt/fDKu
lC5P0uF3ntviZgPD30isndEvVVwzQXoq5uG6uaGzcqyPrqso5AhavjYoPWcODyOEj4OoCmuToC8T
2q0CB3Nhr8ztxUnyYsDdrYVPQIc6b9y1Prh/mJxnEHXoVlDjM+46G9QampBmzVn1khWchze9Ibst
Plgei20F9OtbhM0cfP+D5s7hJKQ4tPEwOzCbo8ZcBI0n90cEP6sWxOfMayC6vbR9Zp4znVLWWtuy
H3FJ2exMyS80HH/eUD3RCDscZf3H+DX15M3cFG1bn3VHeIUw9C8bJ8g1zQJq0HfGHHQXdbmQCs6U
S9O5JZy9dWkVQ3lsmF1fVFX1a03LcxchFxxBZHaEXpFkSSVq7vqdziHhI2nSDKPeo2ft0X7aVL0c
gzw/x7gEWEY3dRfDHzLfCnBrgzR2jpXGENuzlkylZvbtdEAJcYiicuHVdrS52tVE72VdXgaW3H+/
DWfSzOlUUo4+aTKYkR0BSIf9Ib2x42HztzbrqlwVjaf/23afDh6tJs1BToKOyNhUj723VSPdFWnc
BU0uP9r06fu3mftYtwzmr16m4gW3yyTtj7nb8SOys3pHeNne9U3nLASSuQ82iSPKYUp0SUmOppmc
204fqt5elZG885eWZG6DTyID96GuAbR4e7DRLQrMoVu7vblx4aULVLwHd6Fkb/YLkN+Zt5mOljKP
K0lJ0x4aV4rANNzjULnoPXihvyQEMBPvp6MjI2687CYZfMj9Y9J1n4UH4wl7gDkb8+IffQcaHjOg
RRB/fL8H5p53C4R/7YEUqH6bgtV/ACjNDYb+qcMgJa3Me3ANXgy3vEug61Zk0ZJenX1bly8u6OlE
qWgczS0ITBwsJYNyeE/ALddvRlyeRvCdWbSJq18DpXdlsymHcSVTgOaah8zpgqiBep773MTVTvbx
0a0WEqOZmD+dLLWIRXkL87SDirw1bW000duNjqwHi/UfKFK+/9D27VR99eKT+qc28irK7VEd4O0c
Nw91sbm9bJaEgpzt6MqGjQQDAi5dqyhOgiQm4ZgPQZZtKpiaGAo2DCNkfqOTRM83UTbMYLP/ljOR
SVrjwYQ6i4ibH0bAY5MhPtVO+f79W88lnWQSY5wY00PtAqUq4uZmZgdXQUBhcO8A6Rk344nF9kGB
DbnNqbqHNQmUNhZ9HGc++CT2wOUceEpWloeSOFeHD5es1+ceAr0BN/KlXi6dGaCRf/79rxPk2aZJ
Bk7LQ1zJ/Mk24GjmtC+JIhm69tDAs2C3cWpjh+0rNh76sg6HphhPmBTBllkrN34xVJftOeV1yCLY
XedpXWKsk6Sh8ptP2qMVY8OJMgs1q8PRs+6jGnTlRIrnaLjxHOohXrmtWYB4ZdMDeu2A0ekPBmcr
WDJDhw+enlfk/dlFmCJewY+vPztAdBxY6sVBkhh7Ac2ctPYvHNaWiNE/+iHp1/2YQWWGusEIFnII
/JPRPXlFkW2Ua8agrKHsyWpfBqKu7rMBMEUR31C0RqL3VptvqAvV6zyFMymy5s1Y0rZ5FlG/I6Lu
ysAQpfEJgS0op5VUH+BeffC0YwM93ZFtlTjFyRppeStBLhw31MWXUXSJ82ptxo1+u80cK0e5q4FF
ZE0bdbS8+nXsfSCEWnExCt1sOqAAnlhd9u+976xL1zzm0GuRZlSxnWWkbbyxON3DVIjybcwsHcHf
Wu97xwCO0yIFEYEd0WKnB6RmwMWlcXvy2/JoVWLfmlaBSzmKttRorI1LpT6bsCD1q2E82bq4rx37
qim5QugPQqwxoEpbeB0D1KL8PiwiQ60J79rQ5b74wVMnXaXK2FrU7K+ZlvdwwTxXPljBecmfRwDb
QkaNYgBMwtiJhDxVxtBB2tE5UZHSFS6fbFiNnnF1wL0J64HCxrjuh52i3N56WeLBCrju1twaTgbB
wLyLaWjFURR6WH3YgFO2kpnbbyPk9jtMG7esLyAiKzBsKnzIeiJBA5N+LFprz3IQqZ+E4GkW2g63
wig1cdV2hu2G6PABBoYU4uiRBh6xTeTIg4cxeqBIQ0GGG9Qp8tW5xGa0MZpdez4mE1sPTjBDkDcd
DXM97Frlnrq4eIYB0tbKvLaA8kceuo7viocmVu1poCY0JiNwmVwKPV3mIzRajgr06ERHWkQqVNJ8
tmDVuTF5S7HRuJ+H1MuzA4N955bROHQ9uUmdeCvpiI4dUHlx5OGDVu0fP4Nwe84wb2c1hMjbkZgr
oHuA3nP/uYZH1wxb8/fojPdKeaK++jF8uTe8qeOzZ/Unu6fD1kftnMMV2LMhyh1YQw/dXUg+w1ZZ
jkeeoZFQBBDXIYe4B7DLads4W9We+RiPjXuiXdmKYByy/EdnSYWP4HShaC1/eCSOvKNIAuznqGzf
mFPuM1jmntKsil8b2ZibFrweafBqN3b8BJPsFVT34B3Gy9Dv9QbkL1ikoRhY32xpWifjWAJ4y3tp
LPfSRP+nhwARaC2DszHcuL/PoAC/AT39oDJyjHn3i8XaO1vcziHhV+NkD2M1vo6pAPohTVO65TBh
A0oOinBaJofcJO4fkkM/M8jg1X4pmO+7oUsZXN+lTsmJ2ozHmGMiW9MiuaOpDyK1bkkMT3nN1qkh
gD8rBiQKA/8J9WdAa0krQhjFl7+tqECXWmfyJU3NbGc1RQ29RDM9Ya79IlI3yQLAbvKLYzC6sdF0
oDnF2fA1ErXRDf3S6eGVaMH3RBKEmQgKYTV7B8XSevENWh18hX51UGSuXBkDwylwUw7lkkybFwov
ZOg3DkZgltUNasCgiLb2jMp/TkRVrr2mZisvqzV+QlxjLZI+Xg+pWZyaQVyi0o/uPDh/3xQnqsKW
EB8wRKDtmO1k2uWnCuHAGhv7zXKrXQFMHDaYcYklrzcRS54SIDRCr69IWML+HIKUEvquNgwmQohH
jZ9V4ZSbrCHZox4V2C5A5r/KqLFJ4PapEdZFa9yZJYqYsGuV7/8Uftl+wOoe8v4VKeRTVLe/vbw1
jihoMOYesJYxBUU/NowRvB0TQvoKwnJZAdtglSfAuxtF3gUwW9Af2qmzjaNda+UZ+RHgA7WOBkf8
tAYFuR5bI9MxK9iPj7VcQcus2FV9fVVAm1zAGXfhJa+Q9ph1j6Vx4GYYepn/s2vaeGcqmf4Q6OmU
Bxgc6iGE1wJk7Tvts5D46q1uIA9IMmc86LyD7kvWeEMga1e9oz9QhIWvxmseOfTJJ72CVK0PDBM0
QFalpjnUaPr4nLdJi3vaG2AeV9U7X1fedszK+KRBkNTUqg+SwX/aSqQDhUUITxFX23vDN/dNYldr
QpuWhUMeX92OweN+dNoO+mCcJBuX9X8g8+Cyo2HCjv4nQycBQvN1vKUVPEFzv37SibB+wNgXLRYn
/+NUTh6WTkWr54E5Y7vyUMGSlcdt9iq0b7JAmqZ3lvm4qwxr2DnULbe9m3aQSBtHsjKc7B1JpZuj
OdKgRBXkT2Ir76Gs6ypUIv0kZgPtiTyxytd2KEwU4H78qmsFU5mEuCvwUom1G8oE1F8kNXASTVuF
FlrqmNBFsTRcOQFJaiPoTgIh5ZGbs+MTehfWPvZ9/QcW5Mkzk9VwMXjubFVBgUERDlwnfRjehyRX
idgUjnfhSo9XeC4nIRrTB0S02zBXWJ6zqRrB+KGQDcQFWWX3MsRgucadVYJAGfsWWvh5VTTHOOl1
tB1z3t4Dbe0+lVw3J49p2Dz4Y7tWlMQv2U2vDDk9cLQbzDKHnZ3mfXnIrBK2ohZJKHj3DYXoLITM
NBR3yqCrjP5gjE6BpnVirGBnuU4jaWyIO5BVVzp3XZzSYDTQC8o68ew0UbexyuheDgRlWSJq4J5w
lSKxG/pH0uIJGUiZgZnK5wiZGBR8ZHEdYo6Vy5mx0OT5uuvvkam9aJUYAL8bcX/JreGpHPSria5c
ypKdZ38Yibobo3uEu8PAdVhVD5F4l3H/DqHZJX7XlyUUnn8rzv/Kga2aZ0k8mv0FMogvyhVZCMLF
RoJhBa+3h4j9l7YIHjMpVnNQYuIOhJ5Lysp7W6trm9qhn40/FMb+i2TTL6t8POX273+9DC6AwcF9
Ol5Ms96omMDq24b0qSoOTfZfaIN4xK0j89cjKLTs87gyKUg35Ak09zUm/LbjBsLoX2C3A6ruw/f1
19y7TIpO0sF1GPUdu9QcKkFjEkGnpy3owSNZE2K8/h8XZlJBki6J6gqZ0sWrbuovDeoCaNalKxhx
vTVIILcUsO3v3+jrihLfzv7fb1cQxyMRa9wLcpPQKdhP2FaFqRqDSo6wvdd9GhBNAiTifxpvBNXT
XjhlX1fwePKkoNSaOn4ZS/diJA4PMjr06xqSWb8wjqq2ke4ObW0p4HecGhGFMxLoEp0v249+OgIY
Lc2hntDfcGkws/kALs98kK54K9FuQIs0ByIOGlYBINH+2pbZsCQ1MrMFpt6BJJI6iYbeu7gd8Ili
CEEsfsBQ7gn5+vdL8k8x/6/WBoAakyVxDa+KCGj/AFL3UJxFbzTsFdS2ZKwe3QpwB+kwjHyE81in
PldBykzyCIm4gx7lH6BZyBYg4/F5II0Nx576Hdc+tmkPDnZc+UbAdeEe/NgiYWUJEyVrn6GD0vwy
qQkf5ap8AP9376WggKTDUOGGV3zFuRvRA5XDr+/f8WskEHL3SZ+xjU3KkCx4l87Rr50V6VWrYUhi
ol/kqU3utHXgQD+wZfKMJABYyqGAcnaHY/b9D5gLsZPnI50VAinGLYc3Ln4qtqPyH9PCfLmBGXvU
gwuLOXe+pkpOwPDSbrQs6+LmAKtTgRFP6UP/o7f4pmdZHdjZKNYFMW7y3uW9rG1jjdbWkpTx18wf
bKbJXUKU3+ZxVgGVbxAIkif02HlmYObOPjKqDSfik1ja2+fpb4PbRSAVdCFdh+c3Cgn+RtdOL35/
/81nf8vkwokAkZHwpmeXUYN3pFwDqHOykSwGno6JXZT678LGwtde6PoJ9MuHu4zJFSiwvxj8QNdc
6yV+9tejFXyXybXkdULIWloMFQhfoXtYD3tsvE5ZgPVuYV/hOShDwHN17RKJ/sYrXr//CF9OCfDc
yV2V25jc2qjpL14mD9Iuf1qetxuXBBXtW/D8KnZMbiiAOW1PxcDUydT5paJ7E1K8hvDueInmYKFe
vYTd2Ukng7qWxyjeSOPVB3YxNqHr02v1wWCtEijgp969pLp1EQpvl/jdnhVLvp9fThjwayZh33bj
yIj8UV9U7AXoxNz7cY5Cp3vzynHnMiukNX/+/lvPxerJo7LUdWtKOGK1n+18Xr/zyjs6nni/9Ze+
f8TXEGOs5ySQkKHOHRHn3qVi0SWPGZS8jUNVwFutSJKAEqMO0vrS+NbWGupV15Q//W7cwT2N9Hv4
t1qrqLkZ3JZvlqWXnJL+maD8exfYU93DLKlaCLcR76Izwd6ygVrBoKoNpKRykN3QGIhhSbtBOVHe
p4TKQHblQ69GFfAE4bAY1WfeZGFl2pDDd93u1HeYiAM85QYlqX4mVjVuzWGAq4to9ikx3mMUbNxT
BzjpWWuA9B/MpPvjWHBusKQzgjPwU1P3NYliNJU6zJu7OtAuujg99X4W1Nj1FS8+vl+Qr9fcnmot
8hi9mJpG7oVE+sHNkZOr0dqh7IIxxsLs4Wv2Ki6vSRwrkt5m2sIzgNFeYyx/SFGsmNYrgNQyods6
aSB9hEZZY4Zdqjeevy2rZqdh54BuoWzI8TaGIaxtQ9CauvX3L/51YLGnGoyeY2kqTe5fylrmUDWV
EJDOoOUl/lOSbU/FF/MBPs+8L/2LNlHTl3wnuP1gvKAxQ81hbUWf37/GlxM0fNtJABNFkRfDiMe0
pg0fLhc8QPUWwc9NZbumTU5Or++rduGdvoag4GmTTFt3RCSxIfHRsMtr6G9WsjjgHvDyS+2RbdYp
aGSLk4v/+f71vpbOwhMnyZ1VNDRDXetfOj9FB90pxxVjKazG4L6TP3LyTrufyi0BkmBRuakkZJ06
L//T3ayAGtTKHn3QQ7yk5DVzX9hTGUITbT4bWrUeVKrN33UpizVrrH2ERigsI2XvgLX0YSkQEGCi
vMc9qJOnznslQ/pBos7B9LS5xs3jSByIU6Yraoo9rEyWcJszCYM9VQ/sKks7PWMIrg269V7Bd1bh
H8eKPWX2nmQAQUAlskUzzzGezcpYdYysq76EHqTkO7+hxe/vV+3rMSsurUkWZYIayklpsAuRabsG
n+yz0PqcVLIMxtGCcn2RfYp6PMQd1FBykDUOEff5SvfDIcH8I+BWBiKNE/+uPfZM3JKH6Hj3q2Rs
/Q2Lx3ppP89Ev6lEYYPxhSDEg/y+0V4b0pxyz7sWsGDJE/1YMfICDFL/ydIh7KPHrnJelaxhm5ge
SnNAKhqjUvj+i83kvbY3ya9G0JBdDnbJpcl7gU6eS86WCUu9dBDtHW2BXw0Kr/AewMkF57FKva1r
29UbTDbG++9/wty3uAXKv7oCYLuLnNi8uTBi7/xKvkgeX7uk3bqt/PX9I2aC1dSwtm3h2gnvneYy
evY1HyHGVNh6HTVd2BZgGgo0fC3bu0riJrvvnzgT5aeMIVXbnSN53lzMuP2ITPsKs+LnZMlmfC46
TQlBXaG4WeR1c+nH+NGo49DMxyBOflSwXHSKTZa/1dDLN1UdQqbSB6kRoyRQfjtICrO1Qkn5/VvO
xeUpp6dsNPxWDU9fzJz/ilM/OY1WWaxSN9521Lg2kKVbp6ZWkMaFMjqVTXf9/slf14X2lOBTWG6n
ahXxCxTS1M6MxFHe7D59/ahgX7HDfGbpgMxsz38RfWAMklkcFhUkBiajJNcc/cwEimkJmjuis9dt
FV2qqguStriYhXMsR3MT++l1hJDiasA4UjHjx/dvPbOrpiwg4lCY97gjfkskryksaOvOPMOhcOEk
zsXxKe+H+j11b9P1i8n6i6IxD8iK27ubYTGHWuVwqbtoXWPyWjnjUdHoocXNDKF5CCu2mKx9/5Iz
JZ89Zf8UMfj7KLRLaIoW+7qqQvgVbkW8dgZYCafNuoLEQpNhatK6L0Vn/yms4YjB89KengkWU20/
qSPDldKvLyVw9DWahXbm73y1wVNsikJzjDA2haCDCc1q29hXmX4q2kKvAP4+GH4RRpKsnfqaJO6O
sCUV67mTxiYZUIke0FDfVOtF5gRmYr672GqNUBdH1QdfapDus1PG3hcN9eZO2DQBsgxb2YMccLTl
OgZNttTixGS3TcbsdbElPHe6JqWfyjEu1l3UAYXRXpUP6z2uH0zf+xmbS6pkc4dmUvnBTIU3qi7g
aed6J9MbTrTSu2b8T1g/z56SfBwnzTNISrGz62SbtE7uYK25AgH1PLKX7w/EzDeasnyqtkHTEKNS
aGgDRCJiDGH7qt3B7R6Oygvc+5mPNOX55GXpJUWp0gumjE8STtCj1neeOe6/f4WZ8tueUnsYpFQM
kpbpZcj+NJF16NgZBOzAiOpr8drLtbCbvWe/OcTHBMqOt8NA39i4riz5VAvjycnrj9Fc6GjP7Oyp
qmDrKkjl+jK+1E794Pd8jeHWzqvUkyH8bUYw+fj+pWc6KFNtwYZUdZ4QM7mMfntyc/ePR50XO3ae
Oy/boWkeLq7eTMia0n8i5di8oHijLo/WjqFoYHHzjbMI3mD0Tt20aqLuwHt3CSk/t10mwcFsLIdp
iPxfZGKecGxBqesxx3ZLf2HPz63RJC6w3CjRBGn8c1L2UFApdrbXHkTW3bkxxtX1wk74WmIbh3cS
G8SokkZ7GocVnHbIjT0YslzVrd6rSoVFg8GyvJfFbxJYR7//7Sfjndl3l9SOf0lTyiCF5eD3e2Uu
D/8XuUe7g66a1Dtnw/DUdv5laJODNMG0MSG94dtBwWH0qpqVqM1fRmQvYa5nNumU6gPk7ShKtLrP
gCWhH7Om5bglGT8leb72AfyondXCG946A180u6ZEH4xqfafsjejc93YKMZ9z63kBTd5NB93Oe92i
gZBhWtSHxvikY70t+vFgDGLpGpjZUVMeUJQ03OhUT848657T1NhDtyWEafBOjsM+iRby/rnkZUr6
sUck+qii7DPvC2D+yYfi0CDy7YOAXCNtVlaM5l1sBq7VQ8AGMDeohq7rcklBd245J22ZyikqTHEz
99zaFMZpLnmpnDbdwpQ9BUTtNq6BvxX8Pnq7Xtq5c+v6r8zEtKou4c5ZSX/DY/mWm8ld7T2r0Qvp
LygQOkO2JkweCo/WYd4bO0vk+zbz/3y/seYWdhKLoNvKcR6y7gznhA93NIPCT/7U2gJrQD2lktgL
LzoT86Z6hJDVj8wS5KCz03lHwzEebNofSuv9+7eYDQCTUCR9Xjg6trozHUz/4lkuhdIV12RFh6Rd
qSrHeFUJEQe0EvYP6afkCI91tHGbbEk+ncx8yikPiAto4Q5+xS83RZkkp1tV3uVNfBt0wYz2JfJx
O/PCR323EwD64g/eAwnqB4P1yoZfFAA26FJE/bitixMEETCXfswssemcD+jOB27rB/VwBxfhm+It
SOgYiSYB/vP2BwVVG/+Kv2VLun323PvcTslfrYW8IQkAUwm/0Mi+1+YNe9bvWjffcPZQUHstgYdK
sg0D5KXU0OUqrFD0m8KG+I8N+A9wlS7Z9Ood/gMQbCcBg2t1T88qAb1Ov3CA824/eXGiPLcHprSl
CuICFpDVKbSvi1D1v/H5YKjMODSK+g1r3T2moUedmvvF3HKuRz6lLuV5hX6Y9pD4DWhu+vS2qEPe
hVEcat2D7MZXY9VD5HnLU6gMZZ9q2JuUrASI7Lnc99Yrltopl8b2/3TAvrglplQmO7MwbGUaiSJw
XELuscFIdEWZd/uL7IAR+CTpFfvSK3/oVgYuFG8p5RicJyFPanhZ/tDGGBSRDyLBB2iKATTkcjas
sPxBJv5gNl+oZGNLFpD0t8g0BG7WqSy3ir8VbNXYP3x7CPr8LS0ePYZZfHmHB2N/j/ktYUOGv7Iw
oIW/xrpXbtiVJPQ9NAJEaAH5xRo4/yDLI5kMB5QZhQm0NnygAbYS8mZhpnr04cfuwNQVb3Y7Ap59
iIw/PfTOq3Qt7QRiHt0pSuo9jkE77LMk2qruLc7YnRfn23qDlbBUiDZzOBJ7A41LC16N38egufbp
lOjl52luQHAsvThJvW3rsAdcU8GuSZBh5QBvZBI0ct4NILvw47FRRqECAuyBbX040RU/WJDPMoLc
Xrx0n811uqacsGooa1FUXn41INgL2zLQg+1fbuM/wajrFVNoSCI6QHzT/hql7SWF9LmVGzsy2JtK
tUHclWvhLxl0zVyuzuSmkVmk0Le11dko7bWb84POxoe4FDAgyEMr68K6pgtdiLlHTfLfQXpemUGX
6gy26e9IlfukbI+J8O/7Gpj/hj5gL32/6DPXmjO5d4A6AA1aQrWOCm/XivSOkPG3P5j/7Xaeksck
bjBtEkudu1zteGf8sAh7GQhf+YN3hKjRw/dvMfO9pgQy6M3GVV/06lx5BHVIA8NKmuMZdMM9eyNs
5wq04NP3z3K/TmT/uT3/ulUS6Ff1tS/UOS6KjZv7r6Jvdn3cwzy0WhoQ3Nb5izA45YulDeQiIuY3
Z0uJQ4G4Jh1x9v9foOZou2KTu+69bdNgKMZL0f4fZ1fSHKnObH8REUIMgi1Qo8t4aNvd7g3R02UQ
IBCI6de/U/02vvpMEXFXHdELqySkVGbqDNF/m9l1j3yYmW9aauEA98e9Zb8qIU8EmmBN27xCfPD2
CGtXnC4xWOQKREXhdXFlVPvFKn9QP40kZ2dFC5iF2WHuyQXiqDVcEs2du+BdfmPklY2u870geiab
SiQdHDSabq9ymCNJZ8KjekG/zxleycusAOkw915698oGHO0fyKaTO0pxc3T+0EZ+6v6ce8c53v5F
a3tWCyeA3XfjkDtdLBnEsEwJ0HPZhnijvvdnXoaD6nYQaduI7SupkK6f5zsU6tyoSWJZt9Wfyc79
36PTZhcoStACeGAgq73Odvr/Fr90epjpDbyoGBexX07nrvZByCL8twRHIYC7shkwVEXCEIfbK7ky
OV0DT/lAsg8LrWPqzkkbOZZXf0H+7FxIKvpmZ5SIbxBANZctYeyVvaT79C5eR6D1atVx32WQxsGe
GsUx2QSWrp2Svwnth4NoO92CwFyIuJ0Bt5qDsT0a9Tc/P14T56k9Wua9Z4lrMn17AVcaSLoZr/Ir
EBH7HJ/LLH80UIQaEWocpHom7e8Sg4uwgjNllLItJ8G1L6ZFmsLLeumYGBDvBkCAXuuIRv0Agj0a
nY2W5uoiarUwM2QHOItTx1CMtx+GFMKboK0TuKHUdTS7HTR4u7w92iVxvtJWFc9la/5mHBqrtxd1
5XzrPr1wvOz8zEyruK2tnTFDgr9TR0Gdk2WQgLHlVPQb6nArN9Jf6O6H7QK5Y6s0QO6IhwbKl6E0
+JIFoLoAYFKDcQnp49Ek32/PaqXc/4tQ+DCWuSjY/iSjQL4wiDejSdxgMKottPHammnZiJcCFEcJ
vpkDvowNPJRFhldqAFxoGvfZZB/t/yTO5VGdPOD2V/W1xK4hOg5RBmPsBhDyyunYATu2ddmt7HKd
IGCMxSxRzzUxKibvXCqozyQLrOTrMZnAW/UgILvAXK2v2umweAAkfYV+eGBk3SO0wg5QpDWlGTiY
MvST/pvLMtXZBDMB77akkF6aZuOkbOtHU7lhwxXicbVEm7X32tSvW/XDNmmsxeO5PcpYdbn6bo3l
Wz+15R8ryzicSWg1HnPROVuWsysH4O+D5ofRkBAnRskLBXtvsCm7nbNAf6P7sunfsRLv/zJQPvz9
qSbKlmOuYoCq2qC2SdhToLbNLcXFlW3/t5v44e8v0G1r5ga/v52/j475VviPuEAhwPLkQSgEghUb
1/LaOmkpR+GydKTgi8aJcupf6BWGzCbDs+XSCM3Zjfx45TL5G48/TAZK2Rbt5CJj328pRMgKIYJB
uj8aHOyd3yTy0I3J3vQ6uIhb5eF2WFr7QlrgaMsUNDGy9HG9lGdnUVaUumMbdnn5fnuAlaXTAeIz
KMPdmI5NvLjpAwQq0Yhzunfa41ZJrI04vhJbdRD4AjpYZlhpG/PWmp68hMIJoGjS/7ZE5HpUP3yX
DOSztqZ5G8+SXKRqH4sFRLautTbuu7UVuv7/h7+vKBNwbKdNnLHmoPIU9FPzCN3yF3+LcrHWDdBR
2cwBv9PrjSYGFK+B00eav5fcQ+E9QFlyESkedv2kjEWeTUg0e6aAUgZ7VpEMDaA8Q18NZBkHyuYB
TEhoCC9iiBvf3h8rR5ho2cbSTW2St3C5NibTxhVcFmCEghooSfk22Jn6kxY+3uBGkm2JmK+EWJ3i
IlQ2e8iju9hQflQb+dGpSUgn44HLDDoj0e15rY2ihQynFAuQU7yL68KAmB8fXziYPlQSAKbHISLk
9fY4a7tH63h4lVOpYqm6mIHwmKMm8Qd5kEV75vDWuD3EGr5FB4F7iTdYmdG0cQ2tRPcM6QTivdMq
rfzAFMOdPRePrlszgF7cuXu156Gke4N5AHmM3RPkWRpY3Ng1LJwknOLHYBSdtbv90/5m2v9b8Js6
FFwWg0fsqyEhTE4UQ8e5JXiA75P6Gx1tT71WbjvAxQH4UlYf1JLmqghSSZq3kUDi6mwzAS/i3DS6
5oz+aQGGiCXVHPQNrhFrNC0IqfgFZE+hs2O8JDBEL2MlycvUSbAGxmRm1V1u9JY6DHV2JTPBxvCq
k8C2uHIrR9f8H8C3h6RHeksbJz0RbtQY1Ri7aQfKUFkAXZh7P8Arbw4ka4qw9qbxaXQn0Pv9dgay
BnLydU131sRi5Ge/01aaG0/Anx9bU8eIwzSjUh6nCLkKuhJmpoqQ28gg0Ch4NXndxbjL4MGt0i13
nc/3uanjvwmskZuOW23sLXbkMAfVMazAqswLwLv3Nw7tCjXW1FHg1IU9KUxS29hK+MXjMd6LfvdW
7e98A2jAIZvUsbBzUGfSn53xNSP4OSL70jmQJKXwLNw4cCsNZVNHiSNhh95oUhn3csRjkgQaMPGp
CklZX7zF/WNI5gay5sh+gfWKRJZ1IctaHhqDL/ZJ3qOXDAY0bJ2AcQ7xellFOU3ulew9qE93DdSh
up+3D+DaZ9FeMV3WV5xYjMeDlT8ByXgqrkIJLkCckA3N/+tn0YIpPCdyH3o8Zcxsyw0LuILtqZ9D
96gFqkH4V3OjQ+t4R5jYPjBoRDHRitAUFew+rK3Se22mWqBVqA5Tg+cZCHvz1w5CMGXdfZma4QSU
6u21vF55n8UyLRfL4SECV02WotNGxYkSUV5MyP1tbKrPLyRTB5snDaRSmjwv41bZEYT/D0ljQ5aM
AxoxgjA12huF7ucZJehd/05nJKiY1BpTEecWyLXJ7NWhUclTBh3P28u0dkh1FLiVVXXjk0zAtEMB
noum524QkoVmc0Ba/g7zGUgcUYjGeGoICtU/i877Y4v+mdXz++Q2/WHjh1y33ycfTAeBJyojouDo
xojZOnW4C4Kmh9ARVI/YoWvlFxQhJSwihn05AgvqptHC3ePtsddW+fr/H5LGLuWTBa60iHki97Iu
fvo0eRm3AD4re10Hfs8tH60iHesYStL30sziiRuXUpjPU+NuaQ9fd/Vni6dFjg6YWL+ySB0vmfzd
cH4nGz8ar1fIQv/AKS6EPCpeuaV/3uyif15h4Un434uWG6Pr9xP6nbYyAsXKZz6HhfMmyinICbIn
0GEgf7lxQ66toRYvbAdhmZfYHCTroHUEyRaRwxx6rFjEqo3AuLYLtIiRFmbTOPDEjJGD/GRZepcV
3lX17fYeW5mBDhZf4IOqxg7NaCuZcAEWxwb7jHPo7CTiv01AR4mj/2znWVKJ2JTst52OBSS+jCVy
XLJxTlbyFB36bQvP62D8AQ1TaIrKsYU+UXKQvYA/6vSs6uWwWWStbC4dBL5kwilAvhRxZboH24bF
GihrAcqqb27dRRLgnrGr7setlVsJ5zraO4Ud5NgRDOembkBSCfcUdb9QuV/In2GSW6d0JcTpqG5a
+AY8mJWIuzI/EuU8F9d5vUy/R6//DRmPl8oqcdWChlsw576TcuvdaW1+WnjI8mFxDShAoxHG3oio
Dh1cTiqiuiArjTsv29iAa/m1bhbfjn2bKN6ImHZ5lLQkdsATSH1nN7XiPLnpd6O0I6NoZeD4Lfr7
ZpT63qGtKiso8nM7oP05baGJVxIApoWMlkGFUE5NE9umcUZT9SDlsnGWV4Dwpm7ykKbgjQpHNrGf
cD+8anlbqn2bDRiNuib/2ef+EQ8XLlBI7jeLlluPCStT0mHeliDMGHMMK3rnWwsfEJoFk4xEdVeA
TYcmLdI5RUESo8+zD8k+t/AO41XdYqv3sRIAdBS4PzFIMUhWIlH3ALct1E/DKx6Suvvjt1acJsvO
3jLyW4mXOhgcvVsfXpF4cIbT08GwkxPANRejsHabk1kb4fr/H279OYEImJxpEdtEWkEHaUyAbfGy
Rcl+JBt54toYWmaxLADhE5qh9iGZAWvsK5CJXG2kHjbbwiuhUkd4CzEwn+YTFspfHorla+6ECXMO
2P6h4XiPeHv6pvKN3uDKc5apg7xnm7Z+ojCYlxZIBxe8XMw10Gzd1x5adNdT1sMgvOmrM2Suvphi
izq/to5asgElrop7HlyOIFz3y7OXI8SFA7dVRzp6u9sX9Frw0v0bDFFzmPkugDikCf8ng5HrgVj5
sksroGjLwdiZXfGz8OG+V05+FyY9/FSycnlwi++DR4GRnBjUppKUXjIxb6Wmaz0ZHR3u9ZTTtHaR
ZkEPyxaq2JcKwlzg4TQR7QHiagA2Hd1T3x1ok1wFCs/51SthUpxFdfVuG/WLwzIHuoMTgTny9Ef2
vz0K5TsHtrBWAWHKJD/iyYX7jxXYHLcXc2VT6khymcHtlRJkO6MrT7aBzj4KaEqqkBn9u+U3MDuB
8clWlbSyO3T8uOxTuOoCpRU3VVKfertuQ+Yn9r3w8ovNlq+357SSH+rY8UIQLPyYiBgxeLkULilO
1kjF2a5L9fv2ECsUFVMHiAt0aiu03PGwOSqgt/2wVhBlZH6k8AAv67tGwgUHdsOT6R5B3f9iEeNY
QcvYe6n6IeTF3rPhfi7fN37ONT/4pKzQgeQDge8ONASrOJlf+8q8KEvcD43xHXBU3mUHz6NP+TLt
BBpHEoqUPRsuU76R8q/cNc71EvwQnllhjkqkDl6ukWBSq79ifI8VtEZ9JP6+6F8B5thAHqwuu5Yf
ucwYoPEiMJYwugAQaChAX10WjOwMwnOUCPuIRlYe9N0M6zvLeV/E8tAsDERXh1th1/eHPk0vM0m/
LI76jhRvq1uzkrk5WuDDk6gLcExfxdK3gskc3md/efQnFHPUn2E9HW186ZUCUgeWl0WdUjgD1fE8
mztIkr47TrsTVR0pRi6J20MdGzqN/RilW6aRazPTyi2VsaohTV3HELU6WIz0QeOw89yqfTp02ynL
SmzQ4eRmA9mYitEq9md/n/l+5CApKqR7D9vqjbJobYjrDv6wU3PGFdQ2zSp2AdqG9uTXNOkjU8K3
ctOV6i+K4pOTqKOyO7xKUJqldQx5y3GpwrpMrMeU2+qPNYh2NyX2nnRXD24DD452J5NwNin8uvsU
Nlklrq92RwBQDWD29ji3aK6Mbmlcqpak+KqHISGRGLeY7mvrcf3/D+sB3LiC++uQx63ZvEyJEaO9
cuaC/+fyUAdoW41DC7wtGPc94wdFzL3BVRWYRgKSeTunAacLlAqQCVsbpdtKMNJByZzXtHbtybgv
AQQOaeU9DhRe1ugN74bCPY21OCs1bBzGlYtGhxuXdQLta+HyuILBRSSRTIHm7EBg67Rx2Nc+kBZU
WnOZ8izPeUyKZs/8EgIiabpPS5Dm7ScChdzmp6jeYNB66bCiinZoH813IBB9hTHzL6tPn27/kLWJ
aiWaN5MBUrpeEXeZ+X00xJ64oOlbebNVp63cX/+DKzaLDFqyKY9zlJlp2x+VlXcBemQHS/KwH6B6
PJcR8pBh+uK2u5qyvdn0+9uz+9xB3jN12DEUfrO2LS0UGFnqQrYtqv04L+ZA5d/r1MS/4AYVCdnX
FcUFR3dzm+2dfonKRr2CmaUAYIRTcE9OIK0i50T0eigH2wqQrC3qJRHe6+0furK5dYyYQQpSjK5X
xrKrQ+GxOPVRTbq9GdmsOPXCCKqtemjli/8PRDrLWjypYef5xIPfai2+lY1/UsnGhlorzHVYNMTS
R9qZNY/LHrp8YZYNZcg89t01reIN0rr9ZXSHl7wGQ6thMxyXlVXubq/iyqHS0dKQmxubsp15XGTL
IzSrWYQk4S1JXCccZrrlhbhya+qOGc1kznNljxgFkrY7EIihnu975YnOgGJW4A3BHOf2fNZG0vIv
i0FrZmAKUahJ7k3g91pWRm1d3jlT+ewMxY/bw6xUCjoiejRRHVcsRQwg7c5grwuDtYutohTCD4OC
xaxBIvSGbg92/e2f3KK6JUZZVCOFoBiPO4gl74ZOqLAqoOpw+6+vMHlNHd8Mw92uH6gs4qmaXAK4
5eS5YTbSZ+pOLJCwDDyCWOOFSzGTkEO8P6zK/A663lAe82juPnouFPthNN/W4bz0c4CeXXuYlEo2
Et3PHczh7aRF/pqRFv6i/rXGdaA8DtrxgVXDPnNLSO2yUkFeOvVDRrqf/ULGUz23U2Dw+SHh8yGp
gSZJB5S/cwljeX+A3moGTC703MbRhk7koJwn8JFcpB3mVOOAwWr89squRChdgBGPj7U7F9j1DvXP
DZP1Q5K0dtyoaQfdnHvPKau73p03vuPaSdYyU9L2Pa/cvojBSplDy0CF3RvDD2gRQjoar8b/aU46
Xryu5tL3kgWbxXZ/Vc0Mh6n0kPV8BxXyomyaYEyNTdDJ9Ub9ZOPrWHFep7IiUIeObRjEjZCDselv
sNrhaNPe9RZ5SL6y+pF04lJlWxIqaymrjh8fBrzYOHVbxkbbUh90iv7imkZoGK63F8Z8gTHJoXP9
qEPbVzjeH6t/vapqdmdTjKCcM/dgMOvkVwmF5XJtBnDTtoANhTTCzKW892vn+faXWIl0OvA8z63E
Z6Ko4tEb/nEl6e/LMX+EB3lU9LO4Ml+2iO4r8Yder8UPmfHcSN8hCT4DT5NvfupffAB5wtuzuP6N
zz6xFq8hl05HyDhe//bwxybZMZPkC7gOh9t/fuUI6pBrf6atEAv6sVND9xW4qKayIewILvAVnzMr
Y7cM/PH2WGvLpB3AqUa3A64C2K2sgo4UMBC1tDfumxX8laljrg08TbiAP1Rx0wP9OY/DdzTxAU6H
Xwq3qocaivOOES1jMwRG0x0EyatoSG3wyDsbzE32nYh0q516DbuffDMdm10nmZpduBrEYHjW7Acv
WJDJn2AnhXjmhAlEt28h6gTy4WHi6YVYzUaetPIxdfz1uGTzVNcj+h2I4qVt3MOt6FQLdS0d65C1
ScjZy+1v+Tf/+WyO1yj7Yc/XuZNbPSyB4cqy9BaAjwKSEvWJCVa8jW4OcTxl7kRpY8w54ydzmYug
GrtX6SgQsheOxMMcYaAgc5gSpCAvZOXFElKFHfOeCtzjQWp6vR3YxnDpTKcM2ww2w9g+FrS9ldU+
Ln5qvAkOS+AOFQCk8qffU9aXF24VkKLMpl8W7GHORpXVESm5uXEcV1SrTR1H6zhgW/hpz2OjYE9j
b/2qPXmRQ4JnryKG2eyRSD+oWfINWqnxJNsv//VhQ8fYDragFKadSIJVFjWSnAFp2BmOgHRUtnF5
rXXMdLB7TxYIP9vozmWF/F0w7x9JvEfRpS98sAOfcxgUBT1toPc2B/Z4lmfLKe9SS77WPlajnB6H
pP7BYNF+e5etwVj+/v+HXVZWlLFa4lRXLgk66yUp5Z3v8KhgP4Tl7dwa4Jynq+CSI+GHzIGdh53U
uPkuco1Mn21yrYHo0zSvhtbAgUqm92JAwDL9lxE3CBS1oZ5SBt61g++C1b0JcFoNZFouB/Vv11LI
9+OyzQ8t2sRK7Wnt7X3waHvS3i2+Dc8v0sC4rNt1iNZ9Vx/KYYwgB7irsy0btpXbU0fa164jhrnP
MXVFvg0t/1Y7JqAmSx6ahvSC1Favt7/xygX3t+b78IkNn4K2W6BJO3fS+JJmsOvJOkfiwav5eXuE
lcRPh9cD3EoNs8cmKnoKGxHjp1t0WSDJ9AsaZ/9tCD0DyOwSDF2bx4v1yxeQ1bbSd+jRvG0e/rVn
LB0D3pq8ZS1zeGzTfJdIGD/5833Px4BSHizqF02RXMkTfWRFtmtG62tnq33tsi9mznYm292e59pL
oQ4MR61deLDF4cASN1/U0N1NYLDCkva9oei9euY9naY9MdoX2+fbphsre0S3Q0iqjmV0oBwPFqoK
FwAMhqp4h63NRmaycnGSa379YQ+auCsnOA5hVins1bxffW5eAAYMumzGWuffNxnxq+un5UDAX9O+
bXxgQQlu5RQWhi49QkwnhvnZGHaedZ965cGk7GzCz28zkH1eKBAdAp5SAJ/QR+YQYB3eG99h98iH
6whCxHJX5UP3DDtoCbIkNL49PJCair/Ytr8VxT/v10Fi79/LO4ypzHPZ8Zi7XtCxr9e2Axv9yPa/
sqk5VAKYJkSVO5bh2rdsEAynytl3W0IPn4cyouOwx2Fp4FKE9gDJnF1Ku7uiq3YGTR8rw41Y/Xr7
aHze8SA6+JrNiFxtjh7Vkg57uBdfehxSrzGeHZj22BS+kqjU7myn3bqr176pFnOK0lOtunY9qmkK
R4i9H6zqdyaXdxiD1UB8+8+eK44yaSS2dA2RRQOtv9tz/fy8EB17LaETCpEWdHhlyyK3g9ccU1Eu
IbhnPqDpG22GvbVF1S5gC9huowTOMuZ8fm276VGkYT1BGtv3CkyrNs+cmofNc7I2nHb3ghlpZDB1
KWJq9kCMJQJjlP6uhYKbbNip5T30Ecdx2hltsrFtVnqbRJffrlq/rGZnuqZ1fpS2NFryFnwJcb7i
FDkVgcfTgzcmp2HrCfbzaEp04xXP7iaixID2uSw7tKUYzDThyg6qwO3dsbKKOoraBRtztBUBOgYO
ofuugcinKP64M6RlKOwmSiKCvgA5Bh2CjSp2JawSHVDdXiWklW9xZNz8YXF4txu9IjKc5XJ9Vm5a
ONRNYw3/BfWDWf0F9nq723Nd+3w60JopONqNKUaWLD3muarf8Yg/owlJ+siDOHSQWrCahuaGhK9s
JwNYqdGNdf48ryE6tHqsc2G4AzKnvvH/oEG5y23/7PnD700Q0kqzB0+J/47cbiodx3EzAHTUyMO8
GfOTYgdnmiJBIA2iVDuElSnYgU4wOh5ZkEKwZDfW8w6y+k/M7kXY8sG59NMQ4tWU1Q9AfqMIlQak
kbzU3Sh8V7+/1iUR9pxLu0BTyixFGZgT6sjaQMctK1sofnAgcvcwp81SO903qCcCmP9BVOX2Fli5
XnQ9bqunTjGXPUgDZn70fPfd48ZDXruP1jL93JQcWDm0Oi7bmUc4YFmgd/gpYQ9wgPYeO1WWe5nR
rXbi2kS0LMgHDbkFUBMcR352LUmCOQcCEkYAA3hEIUy1vt1esJXbQ1f2lsCs2nUx4mHKT3Yta6B6
JS9D7/+Edc3JRUay2aVYOSH/g86uR6fjLRohwkH/MZFhCrUnl8+PmxfUylx0cLYnle/S1DXuczp8
WcxiAknEuEzVIYdib9J9gb7Uxh5fG+n61T7kqF4HH3kGB9d71TnqJCsIk8HSnMC13HGe8wYXR5ED
xpI26RYsdGU/6GhttkCvGw7Maewoe68q+6c02e9BmmLfFjOkNDe2w9pH0mJMlVrQuBrSPC7tXSfm
56ab54DhJTfwt97514bQwoNnygbbgOcQZGCBqeTT7Kp/UsACA+gsbYSBtTG0VKWZygpuoOCBgO21
RMAOMegNGX98JpsDchh2vH14VuKAjsUGjscbKSNFXAJAa/aTOkyL60QzybakDdeuNB1incqhaKwG
7awE2mwMQKmyqu9Nhz+g6I+SsX3PuLUj5hRvnqK1SWlVUdWCPdvSDnlXmR1YUw7wEnWDSlTexsdZ
KZ+JjrHO5gbYZoECqBDjaalaF5ZMV9ginFIXEjHg2ZnERGFYC0DYAYuMn7DQH1dCWyCF3DupAUTK
1sPXyl7RAddZMyknhedL7GVJsOQDtCnTFBYhwtmprapnbQwtXrhmYg022DRQwzLSOqTeTKFgBnAG
HIevj4TwOO7YxvKuRApdgtuzqtFFLVlc54MHoOzR6GC8TMsDlPWglLYRAddmpAWKGiklwU1bxHUK
T/mx95/bSXyzuHkHqcLbp2ttIlqgqMH8n3pK/z9QzNK4M137sSogxAir7c0EfIW7SnS89YAHa8PP
nDxe7Da2czOoFzBn8SCZe+0hNU9Vbf2enOKYzFB35IM4LaoXx8x2h10m7yAV6Rrf5xRA8KwFWW9w
HzLRWBu13cpZdOm/7xnWgM821xm+pQuPrhIAiCDvfFQh6nB7jdcG0NKMeZizpiPAQcEJDZDl6c7k
qOsAHL7951dkkokOrWaSLHB/R4sF1l/52QQixzchcNvJHU353mNtwIs22YM6HDWoqwLoeIXoosuJ
hBu/YGWj6jBpg9kF64uGx4wyDiOPaj8X3l2NXq3jdju4vH3tm8YPIfOdBYMpvkqRBE0O9agORSf7
ZQzodXsozW7/nLUkXsdRD94CWYsZkI9Fir0LFno6s3OSPdESSpPtzpmenYtvmE/TNAaTl+8bWu2p
qI4GH+46m54rqwrI7AVD/VSg5B/RlOZGs9Ucun72/+2xg2jy7/1GZc6cQuLXeQ7ctmwYD+TuCaZP
Iati+Kyjz0kfJgLJ9BoPt9bWqCstKR2RrUYBoLdVlDEFLq2B6YG86zL+ZM8CiLwyg+0FENqQt+qD
DLXliZsWjhvrqp8MvPBjLUx3A7uxVrroYGwYQcqJA1gUlwKu7n7z6LGsCavcjXqTHdWAtzXUX7wk
4NobMOXxktPtfbFyDnUktklLMbSVQCsSD5JWMVyUoD8K+F7e/vMrbzeQofr3hyUDH7njcB7PKWJV
Z4h/qA2lWrIEcznUuzQpUaz6B+iefluU/acp/8AFtYc9IQUvf7fxI9Z2lxbNfAs2Olcznzh1RBMM
045VyT/wNj2LBN/WXaoj7e3LZAC2B2tjVZlbp27lHYfo0Os8G8e+ZMg4Jvtt6O/n9ggYBFQYS+hA
miHNu6cFPsZXPLYyyq9kMqLJoL9g0/pW0fL19vRXOjGOllelkwnBbMcv4hbKYM5o743SiejVS7r1
nsylPqJVEm9mHCuXp47JHu3KSxeFruAAk5UuExRoL3LMiwnWK5no8CwAvZzbE/uri/tJ1LCvVdKH
aoj0lWOB6IV8zgWrq0hJtpvnfg8wNSzXeJZdZlf2UZUn0WQ3U7DMCXkTCp0nAXFxm6u49JoL2jMn
Rf+xHIhOi8SFijKHESrDXXSHoPSaAnLxJTPAybg6bUy281Axc6cg6JxC4uo0OpycyjKrdp5/lYMC
ju7K3cCe308t3r39QvAjTM7LIC2W+762j/0AiUXbmS623DrEqwuhhU9mLYtfyhadfb/ed8ugHmsb
YrscujNiyX7LEgiHVpShj9fE0VpklDq+E7XA4nydB/dspW/m0p0y4j2DSv6i+r7azfBnvU8NX+wa
dzw6DusDwB1jdb0PPH8JkKjvXK6+CG/85lvzMbfcB3cZ+dHj1gUggDuCGvTI0WS3ExP+ACTMXOsJ
l9tdppS7z+z+O0y7rY0wtkKlIjpCMxuHeYaRcRH3/hQbbIC4dN0m7pdEVP7XVlQySAc5XYSa35ul
su5HeJ7+KhnvkjCBqYkXsXx8ynFUm5AvpD/C2hQXdZ8Yb+nAK9QJJbxOEouevbn9aSbmcwvNmwCU
2/6PIOIL59W0MZW1yktXTAcMTi7FVOZxXwyP9bS/3shAHOz93gyLgX0HjHgOMj6doPR4+yCtpCo6
5J6qIa9UkyOndhD8Uw44YPYAxm60GRXWRtBSajXagKUL1CFzUZ2M2d0zYO1g1nF02JZlzFrg0W4a
VDqT8hwDpY7dnNEQgw3dEpEaguZeCn8xslF/rGA/iC7S7ZRGQVyvymMloBAGZcBDPgGYu3hQYph9
BG/74jqXuYKrqw/PTFHNQCmjj3H7U600gGwtb7ZwBpcMNoJ4Yx5Ri8yhn9pvObMe7KZ6hlHAJpx2
BfAKVfZ/B1cGXe0pVX4eN/5yqGZgRIkXMFeE45PlF98A0aRQ5UwB9+FIF1Iv+4HM8t6XdhcAb7UH
dvMrdKQ3Qv3Kx9Xh9rhYRwYJRtTKudp7YxrnA7kzlHXuLBlam0ypldX9Hwi7yofaV6ANZ1Uazu5V
fb4oXtNBBWNdnBEN99dANhM7C65msRM/TtMuc74Z+T/meB6X4WQ7bkjZr9sfe62K0SHvtTV7wNzi
5avOnmmSX5baAkUw3dddcZyBZLM95/5az5iCvtQJOdmmFxvNlovo2qJfc8YP1+tIGyoNNRexO6gX
Z86/FcUAtaLBe5lq83kb2L+SnumS3WXbFrxsseqF0wJCCpD0ssv8+oEu2ZtfAqVMfOSmeC24vvqd
Gmv6urG81/zvk/xBx6ez2bfHorqCgdOnuWm+ztR5YNhcykhjURUvBeme5JS/yUX9GZb2obZArro9
9t8D+9nYWk5aLO4IPLUBbLz8YXog+rsKHsMQI4PwetzkPQNSEfKZLkrjFAlDldheAA4imivZvV3R
HfV+ml1y8vJqN5XKBLEEClaGaqKOJWc6GKhU4HpywBhDPBoqAAus6gHhTpAJvPoTx4sN4HedKeLE
JT9tOiAlVCcOYkvQuEweReOUAUDu8NHNhnBInm/Pe6Xe0GH0oweFql6ZbdzCDDKwEu9s+vzHZg/x
ep98tqpa0HIZON6WDzFBa4ZYNoGoGpZYbAShlT+uo7oJFL+ztp7a2C2cDia5zokZYmMvriTpOoh7
GYAopP0MPTWz+wGF2bsMomZtthzcxKZBV5AXG6/rHPCojQ24NuD10H843BWDTs3IIOAGaBtaTP7O
hPVmRqIsnU9G6UWQstlv8n1XIomOwlZJXw3JkLQxE6MbwmWoCXG+opy5kFi7blOrmpKN1tXf0/vJ
HtCB2LQsbUIXKM4ZlV/9gMTeP331f5xdyZKcuhL9IiIQgxBbqKmrmp4HtzeE3bYFCIQQM1//TnnV
l1cUEV5e34hWoSGVyjzDuB2tXu8ggojcWyhxdB2cEHMAQhu+35+VTMddk9pZWAFYNQzmiH5h0R46
34fHRzWBvBL/HoUcH+EFGofMNb1bAQ/awcN/2FDIlIOwD+5In6SpgV5Jy1fZSz/08zauA0Bf6S4e
arJJ2/L5+jn6i82+9JWzjApF6zh267K608Ld440C2rg+eJLeTYV/8LRoA8ODWzpKO0lNd74JD1l0
JFo3CUr6wyTPymzwtVP6lmsrFMwZtrEUn+IfU8q/JJUv26tOtEOgR6rAZRrx4v4u3LezLMAqw3jh
pp6TXUTqZh2RnbqzXBviQU5zpEUPeIvQBwEPJlKhZrrGLFqqnc3x8eiydfkwjApWuOLGq6ZNLMp3
kLfRdiu2lu4OJrgPSZ9uQFDb5APKikD92DivcTPtlZ9AlZqEMXQJ+ZBByeUnY7CEwhNTvFzfDEuN
jb8l5i+z3Zc8Hk0BXV8+JN8HeKLL5qOAzJDogZNO2ZYYfF9BFsLujEDzB8WO7Wc5pgD6MxH+6zNi
jr6nsGaG/wUUOOs0jZjx5hB1QAL+vvqKWAgjc0g9hxZBV1NcHv7wIPrbpHZQnTvrOJqhvarbvlSL
mwPopa8QgxUUO82c30KN9R5whrdMZ78HyP+6pHlhRbMtFQi0Zf8DhOSVNTxf/BcO9N+1/bKGuRbp
AJ4sPi47lyLT7wzK95As+32uxHr+8AvMQDCgqz1DOqpQKQSO7R+HniV6YqAltEX86g6GIbD4fLNK
c5eYAPSzymu3HIcJ/mAS2ULtbBo73VVooBqgjl4ffuFancO7bbsrwFnI9Z3j+tuWilNeyl/X/7S1
9Lft/95yiTs02uBc3wFATW5gx5AfxpiDuP6Eh4xT2XHYTt/ZePTbsQscnR+yqj+hUP4GLq8ZlJBj
2VZDUYOSX9IQcjxZqCv2VIn20Tc3vMsjaSd0V/f/WKv7++j8sgnIaBDscQ7SgC82cfou6CZu69e8
KIdAkXFrCfVjFYf69yl3acvNHpNuN8Hu2mMlUObN+G0Ei0sESRFn29b30tNZuzhukiFkHdGBMhoY
2pSWjOzCibqm7gOlnA6kVPO58LwzxaTa9LYvTwYAUEGm2fBEZdOGKvUgrEtKEgoSF3uRZ+NLo8f7
Vvn3HYtxJ6Tek53pPCyFmsLa98Ut+uYALwrVbnSt2D6FNMpe9z3bFcz64YJkcXAEfzXHAR7Z13fK
0qmfK39DDxYiMFwoyMTxg2V7oJV3T762Xy3c2YlvAx43PrrtwajMjQ9x9pVhFzboHNHN3JY7hilx
T9bGPYNghk2hn7ZV/LN86rnYmjD8Hp3hVKUC1YUBvmgqCdImW2mBLFyjcyQ3DJ+AyqWluuvi6WDw
7k6NN1Xm7+NRPNV29ZlpvV/50oX4Nodvj6NHm7iABKPTG6/dRGIYqfk7bzo/oyF5wgo45UGxIrOh
/wgeSYOy7EjIw/XRF7LdOba7TifDHhJorY6gGQQw/31AHxWZ0C0vENtiWLLUvnzX/1rDmwuBU8fW
TV5AdNAz/7i2fW/n9lHa/Og0qJjW4kSz/E2rPFgVuFwosP0tJn4JHLUAR8YdcwUIefvWjuypcOGk
To3tquHG32fOhWgxZ1DYCq2cQhUYoijDsoUUWYamdazFg+PD6ImxuzqGZruRbwGiv6fxk+y7J1o7
3rbB8d+NeLwH2rL2MneeZKmOuMqsprllOeSqRI/au+RBLvxIqkctvbBOil9tQX8gTcpXTtvC43NO
20qbLnOIRlI65vG32OBRbJLPpFmTIF9Ygzk3qwVdpmtpC+VAjdq4k3zD9Xlvtyb8LFcKtQsJ0Jwr
bXfMbkqN4zpZbxnNf8m63Y+t/lnlbriaZf19KP3fQnv+nCfgdD1pTdh43BlpzQ6Gyaw7N86LoE2S
nzmP1W0qgXELUSoItVPUT740rL3KPTYFCcB2O7gWJigiFPm+j/GrhJUdNW++GSVxA8czrG9yTO2j
V4nxgFdWtbEwQlh6Ht3ANGeNunRxMfAR54j35UA4NqbKzaBnWvvmQ8Lze8qB96mBWVsXVroYPTHG
eZm+jGF2Shu0lCih8CwBtNXPYDv9lk03up5+tpP9nDSWwitzghthZX6kPu64prvnvX1rV+ajavOb
Fo6oEIKuAogHjCvbfOFnzdHIzDYGdGcGuDXBD7cb6bvsxjsuKhEYnfUEbRGYOazqni7N8/nfv8yB
6lDEasq6vEtM79dgNM9JvUWOtIdG3G4U0xiaVhAntxX/rWC1J1J61GTX6GgaVOAUYkVLe+lXzDJY
4mcQiSugEpeU9qNwy20qnSyowMj8N5FfLPb5Bv/yoaN0/HyEicSd5ZSnvrLusyF5B9J3CFq50ltY
WDh/lq2aEDW3VA/KsGXLNtDk1gfYzNDD91oXH6UYwtbTm+sX4uXOND7nfE1/+RyTj2j8D6DuFiyH
UqsbyeTBHPg2bfJNaeQnodht1effPVd9uMp7RZc8onaCOikOK3B0u+u/43KGjt8xy0F9V8oEG6i4
k8w/+lDqDKbY9ndISDkOBsQoPC7GzRBXBz7oG462ZJCo9mFAgxVI7uTQNChuIrE0AN9JvX0D71hj
iqsAdDH4xsosfYHhRnrLuLERDaqc0/R6/ZdfjMX44bNSo6xdRzsa3Egc3w8YW4dEVht0Eu8mlzvB
Knp5YU/MeRQuHUmNjlYBnwigw5xXBe+uRt6ZaY+WMtT7etd/v/5Bl1Ngz5/zJ7oSlgk6bYG4wb24
Ecx/GrgftD081s0/ZRYfWdweCtgfGbXcTlT+XBn34rWMcWchJDHjvOrA3b0rXL6fVLlpOfE3vmFD
pMhJ79kE59tWEtj+dsYtikqHgTVWkJiFCGif75ph/HANuAiv/JyLuSJ+ziyWZLn2PO1CCPesQ4p3
/3Yqxw1SQ9Uc4R2xgYDWmQTsFtMuTT8Huz/IOt01ybtCp78Y+jCrmj0qp6ulrssYGvygWeTpYQxF
DaLzuz5mKiCW+oCGDMgMQ7Irq/Q3hVx6YOWk2jY4NCHv4eag3PIdIqECELI1Au3iz5hFp2Si5VgI
UBwg2u/aP4342KLfh6fQOKahNfH9mfSOcNuRoL89K0ytptN/QWoXMpI57yGdhsk06JAjcUO2SFMe
44CZ7NDVTXvj6sYPGj78tpVfF6GTGw5Erbw6aLOkPhRVm95qz6K7AbyqfawzFhLXTB5sCnuHsTXx
lIfJJnywYnJQyBF2ZWNmuxg4KAuyEFo2G2uceiCVYnvX+yrfSh+SekFaNc4BhBiU7JsSSrLONL4m
hix2OhtKB6bZpRpC2/cRitqhh58zz5X1IlLoy4UDAE7dBi9tI7LiCboFeQEstVkriLTBz3iPlpSC
0UQyeSxgiZvfwIyKSMxzReNvTkuKZwdYUDiCp4n1xqx6fEA137rxmA2muOmphyHz5Yqs0sLNymbx
mUNhq4EyRhwJrh4M2Z4MN9069KzghNfa9SO3FONmoTTxTDEAbmpEMD0mtwwmV7uBob/smc6utsox
qETVhizz6drtd/7LFzbUnBOS6YqYaGZC88+kaeBiqboh/8RvePAn41Q6zk7U5kfhOE+rramFiZyT
RJxJYwPk+EgIr/ko5NAGiQMeUAKk9A2zaLyyYAv3kjdLSpMJ71w/SUARIeJ94HiY9QrdPLl1Gva0
3hxeWLM5LwRV5a4XyehH5uTutMgi6tIb7bFj5w5pQC1c4RCWvb4/lqZuFpGtluB05pYfJXQMpNVX
m5F70BwGYGnDiL+yC5cmbhZmqWVZjBGDRYYLPV6F3S2rFF6qTpDEyQOiz1rrbWmgWSC1wT0hrdex
yOEmh1OVy4fbkdP8j+piAiPuUu10nK8hRhZu1zlXpJFGYhQ086Nc2z2CYqIgWQGVssoJlFNDQf76
Gi3th1mcEJNNRZVoOKA01Un6zTG1poCl2auTdU9sAigkz9dO7zlHvXR6Z/GiLKqpMAnGYsO4mxjf
xTlPA1sYnyxn99SkgeWTG84axFjzBGztflXjYSlJmnNIhnaC4FtXJhAoQ/HDLyCSJoIMFqwD8VG5
g6S4LAbo7lARJgay2dVq7cIhmNNFqOQ5VMMcmB5B07PsnhREeyG3sPr3F9KeuSj/SCUZxpryO0Xe
nNbaQPZABJwOL2cujJnHD63dQ4x6FWuzEILndBFe+gU853MjGgCoZmWnNhJlOKtEmpuqPSLJNsP/
gSd64t+mHatWSihLDx86CyZtTxMBwzt+Z7fjNw8eILYdOZNEBbLp9wO+Gq8sFgq7a2AbzzzIagyf
1LCgccG3RVxHU77mlHsOLBe28VzdXwiac6uV/K7IajNIMoOiiAPbh+sH8jJQzfPn/JKyGxJLmcyI
3HbEU07tKPTjvXoXGzdui2FyPKGKqb+vmHGXAWO/2gdc2knnY/vlaek1qVOBaoCbLr2J3SGE2fyn
7cQvdvvYngUgd6vSyQuxbS7rjwKr3wtiQStYawC7gYyCUvxpSIa363N4ucuOOZxFGgaNJzgT+LCG
Tlp0dm8I8OF9ZT5wo7/rKDjEZvM9ppsRLm4juYWzdJj30BIfwPQoe4CMcx8MTYi+H89ewcdCEBQm
6MP1H3cZKOr5c4aJsLnKSiTGEUoE3yD2D8VTiBMV4phV6bApTEjyGzRXG+hGf7hW7u6uj7twfc2Z
JDA8tWMXm+su8btNXQRs3CsPtuc1616mqt9eH2XpuTGnhDhFZfPO6jEMYk7H1KvFyx1vgKv2jm5b
AFVgqTJs2ha6Gs0DqOcjEOBAa4wGVEzHHyu/4nwnXzijc4pIY3M4So88ASlRZUE2JqE/yhMsBH+S
tNo1vHjovOkHTQ0rEL0OG0GODUQHVuv6C9fqnBji2wVznV6ld7z62bi/xvRnInd9l2xa5yaVh+tf
eRnggJ00S32Y4pksU4xi278dWcMhXKD99jxp8wDz+p3UwMrU9g4yppvhF639e1I2dwAUnExuyQ0M
c+6bnliB39YHAz7q0KLqyO0EPYTrv28hoMxJJAZp00QTkINtPhy6EopHInSTD998qdwimHqo+4mV
zf0XcHVpwWfBS3UebKmIgQVvehmkIJIFo/jBuEBtJ2/AoMx/EPniQD00gMbTqxIND8+64fWEp39d
4/kPnxnRj/eGANiDVtlLo4qN2fnkULnQ8YU0gzqhurDp9RTYQN8HJTGBTufojlhev0b8XNo3s3TM
INg0lcNgwjiVeOAaH7YxHaXL/zQKKjAVGfar4X7xpM6CpFkBO2AIws9U4UMd4yGawfEdLw7VQtw6
8/o333ZDI8IiFaKEo0nyqzHADVjjay7co3PKid/C+aQnGB+ICZxROX3YyarAzkKaMueYZH1hDDAk
5neckj+ilzD32SY47VUvN0M6ylCC6VokUHJcax4uXGpzOwBiWEoXAxKUSRdvsdO89jFvwhoUxuun
aSGRnPMLGJG6L8yOw1TIBwWJn7EdO681joBtrxzYy+Bxz58zClwuK8phm3GHomLUdeA2kzHZ9Uw9
Opa6r5C62rEN0x3vT10PL1UK8EWXf56vzaKGIzEc54S9adeUyRcOw1zhn6E4SAE6RMrnDpvMdG7i
CUDmyU6fvUoeCg1kSzusfPrS7M4ed6Ws4INs2n4UK++WZPXO6uP9UJKn9Xrg0pachSjf7zPwG4gf
lXLTGSriY/ajaOtNCkaTAMTC8d1Tn5NnN/t5fccsxN856YAA05+UPd76oCxpiP2KbVE0Ozfz21BP
1Ws5MQAVILK5ZfEaJmlhyeaItqFJXGL2NotsV4rwbFnrV/4dlVBZrEm7SxPzbOC08vK/jLPHdp1F
sGmCLY+tSryRSfbUltkzlDReZdcfmpH4u1pDP4YazqnLfkMfe482eGS3UHXhr9fnd+Fj5+wG8AbE
mE3KRzWw3Vj6kyX8NgcCJjHavcc1EKTtWtdiaajzv3/JzQGGLmIwobB3PL7Rcu//SCvIebvjEzfU
vu/oWtlhKXWecxcyX6E3Gg9+hBsvUmgElsPPwdLh+D0XMhgaGP0k5Qb9UsBnoRP4rci8G+gcP9Z8
/F3mNGKJ+KyAmYVDBS/Ss3DZvxXI5lQxKxmsVDcU1SQQg4xKbvIK+h8g6z2co0Fa24/XV3Uhjs/l
/D0sZu4khh/xdnjShvmN59O5MXD9ry8t5CxlG4xc2bxlqL85xskHDoAycVIIpEZBHqbYe1jFAyxc
r3OWBOM+KwyFCnA8Fua2gQ4aPNwNe+XsLcTLuWx/P4yg1SRTHCV4xok0fY7TBHYv8N6CweLKjbe0
ErNkaMpymQ7tGEdeW+3ORn1s8KZAYrOvfMTSU8yeBZAx7YF+gEdNBLsNNPQbH4bOb71LTizuHyum
H8FNLUJzhA13X66psC+FrTkhobAEPMVUD6JAofdxE6twGKpNiqJb4dX9dkiS37VnGkhFCyc0Rq1P
jqP/NMLKg6z+x7LpnLkwuuk0dsC5Rx2qJX6QEaLuqgnPcJjJFnQ75UK9o+fXy5UMfakCN4cZx1kx
mbkuGFRG0/vKLrZdo4DhKvZeailUNovozF9P8w46xdlu9Rj8XcsLL4O55j1I5FJ0WQZWbAf/MHQs
7vwUttq1NdWhku0DytGnljq/80mE3GA/rDIRG5Ttmm1mxIFPpyOf1Lbmekfoj5yyOEwEVLmhho6K
ASj+IN5A0Xzbe8rYQjf6prH4Vqg4KLwGWsc5IrPvGh9D3aiVY3EZ0QUnyfOZ/HIZxJR4LVU2TBZM
o99zr/+mmJBHv0eFNZCGvAET1tkCIABBhgYBEv5a3S2p0gM8wtM9paYbenF1M5z9oBMzsd7xkgEa
H0TsVG0qxtQJ1Np0wwGqPXRt3h0rAA5DmB1mm5Zk47HgE0wBQFFKAzNJxZ4IaIBeD48LKcscKl4P
EyjvtWARLy34jJwh1aDRwtRy0/VxaA8cAtFetPoEWYjGc84JQiT0Pjxcq7nY0Z69k1jtSYrHHcDH
Oz24G2+kKwnmQvnlL5Diy6IlBSZ5ymskY7kLaaJzPSIwzKNvyYNNspWAtjSI/d+d0VHb0lhkPxoK
djjfKkOZHpQxbNJJvnS+dXN9lZamzfrvMDSzarsmGKa2xqPHna1t0D12G6CF4Nvn7rbOyJpS6tJY
s0uA6ZS0CZBJUZ3BPtUFwv406Yem93bAfcs9MN1mCPORWmz6cvzRe2DW9NwJJznQl84ZaOiqx6Fw
QPgYWejINWvShZ81ZxskaVWXXc5YRGzjFhq4Oojb9qbtqo/z1kn99nG1lrR0JmbH3bHjYijR0I3g
hRBCXf8bmvbP551UGOOjbcQH3+/Ae1q7FJeGO9/GXzZq4cDUnZ5T+JQ7n6057tKWHEjc73BjiMAt
s3Nuu1+Nz3+LVRfi89/yxJfx2snjad4ii+CozIb22f6gK2owsQfYgpnwBmO6MQMKIAF0dtSG0uSb
cOuz2AiqOgAAx2B0uOm3xgMFwCMPca02k9lNoWtAvM1z9H0uzXhzrkZO7glyxSk4wB3gdKV56GOf
hTFLf2k3344J9tgkVQCowTYtp2fLkWXAY2hnwk/9w3cJntyjSkLIV8N9RtXbPE1vpUuBe5maPU2m
LgDLAiG3loe6Zo9NCxCBBUUY/DNcaIUlbwkpstD02Nv1c7hw3P8mGF+mDkYMLZBLGY08G106g0CD
R9UvANgcOtAB6654uj7O0mafnXfR1tXktBTEJOAzozpnRpifjYYykjibJAG2y0dx4gZCfXzl2C+k
fnMgdom2rbBJRTCi+xu9pCenSjarkoKX5w1CNf/d4lbXZzGHEgSe4M6Dr3weOu3jZCsrzEHOCyZO
1fb6zC11c/5mQ1+WKKsbYEDYZEXtOMk955N+lwPI99y30+3kxHpjccQltw0GyqAc9OLAOyxgql3Z
Iucgcel0zTJczxJpY8WWFY2N+t3jfWE65Nawxcvqi2apMzcHmPPJRTILCYrI6vTOG3m8710YGsgA
DiqZuS/acUM1cnYJYcLNaMOVCjh3s4vvnZztoAe/ho28vKpwq/vvqjZTnEiVpFaUKxJDs8i6y2P9
Las/OjRwAulLe21Rz9fphUmdI8atQUL6J41JVKuws0Nei6CLFXyUVPoSxxISMuBmxnQ3dSWEWrzd
OOTgOeZrapVLlds5nly10KnpnMSKTLfdjjL+hrc67FljUFatMPMdcNA51CzSNBi1f5zq4julaD80
TmhCDuz6zl7YWHPiTR5DMThzlBVJkHlQ6HnAhO8KkLjRUevXmqFLg8xeyzotmY90jESuBQMZJy2s
5zLrs23Teu4JWjndSnK28Fae82m0xajmAhOamiZyf3iR5EmyVqZaimWz6Anr3JI4ICcCcuM8EN2c
HEHfGaSt/20hZgmSrPzUHx2NUJnDaKdpXviY/kG37+T2K5WXhf3G5qD8lpn1ACMrN6o4djxyv9Ap
0r1GfukJtnOS8WBoUwS9b79N5lk1KA8VhAuAGt/m+UrOeXkrsDloH2g2MnZT40ad1MdicEMqFBTV
ujvEzOsTeTl+AAL+3/ghxNRAJXSENIdQrxSZou6mm95Aj8BhxaPr9ytfsnAnMP+8Ub7cCSW8bvAu
LNyo75jOUcJyml0GQbeQ0eonnnLtMzPOnAPRTEHWep+qLcXOiYvRD4gER+PfPnd2tnJUot3BzLGo
ULuFbmRk4umIVKWNaAuvbSdZqXhdZjl7bA6PH2WnSyIkBrLNMNXVH924t4aH9w/L6md7yn/pzH80
eA7C4BhqyEwFdZXB+bWMiNedOp08EYMern/15cPI5vh5oNA8BbyTFdEO8FeSGr/JRPdQ4Ln+5y8n
z2wOiy+bPjVjLu1IT/JGUkDci+HUq6ek+qQe+ZV0Y7SKTLwctNgcyW7riRVmXzmRjYd8ADe4I5XT
w/XvWDgLc/h611kTKiWlg9Je/qibZju4w5vpqG3stp+riq1LJ2EOXXdZo2AS0TnR6EHhT0Kr9cw0
pDGg0MQbNqwH4tIU49bt9YbZ5AEKjwoOz+7b9a9cWK0544b6gBBDVteL/MrbDeXZqAzaLQnqvRXQ
2UGsKKz1mo8J4vQr++NyJs3mmHm/B4nIBBcjEhV90tT9sGL/B5p4T5DebwInpsdzU+361y1s9Tkg
nsF8y0oM7UUyK1Tg0vbeMfVbBv2I639/oXoKCZj/xrHB8FEwhOhhVHv+RgP2HxvO1kPwiK1pozMc
Y4IG17SjhOyvD7lwCczl+qnPIB7ICBxw3OFZenqbIzAQ03/wi3rlsluaNeu/HwW/eH8aBIZgY9xt
4Oj1fi5LovXQrizL0jfM7uspAwAmjjEAPb+n46Q4SbsNgTN2Yb68MsZC0ZPNZfp7G9lhklGsfQLE
CaF0a9FtWw+Pdu4VYUd+FZCQreASWeY9ebEREcPeqaLW9W+ZgrtPfbbhrtHvIZCOtW81IAlb2jgf
RUWCM45o01D9Yxwqc+uSToNu0b/oXG/62g7wxwKApq4v+ELVGJXo/y6H08GTCirzODB1RUIqZRMU
KoHSHYX/tkI0sD1xkjWa1D3qubkmdG9mZM396K/uyf9n+myO/i6UCd8+p0U9MunrfU/qNwk5FAa5
YXdoA5HgNh6J0kfYWZlBDxvVA4Q0QtztO+pRcz8N7XfWDLusdwLXLDZlmRw7zBO3Mjht+Z2E2kn5
OhlruKeFgDYH1uUWDEad2KNRlbbWq52CWIDW79FrCCq0o0r1TVJMP9oCFioTwBFr222ho8G88zXy
JaOhXtKAWmCxaGp7cjJAvhETus283cMd4LYXbf6eItajPihPSux7PMUYfHxHR67cV0uxaI5rz+Em
j05R60U2Z/TQym+kMd8M0DGgG7qdYkLCpBp0kDDxIGNFVs7Z4vacpXL2WQggoR1K0lCibzUI8d6g
tyguIJa7t6DPHrRkQAhZD24KAjvqvtfPxcI94s1Cb1YmWlNPofJDxF4gRSVKniDj/lRWw28XAgT/
iEhi3vkN/GVp3TSBJKtXoLGbmc9eI7tAMP5zBKKu9+y9BPY4WM3xl75qFnvbrrT4OEEAB2pN9k1t
ArorXOirubiWI6/i9iuZrCEYe8E31+dxIYea2yXkZsorAhOYyKzHduvCsv2mhlDFyl9fPBez6gso
cpPlMtON9ECgTFjRYPI19My7+wZw5Nyv7w0Oux1C4Qgpnu12cqBpJ8cg5fLm+gcu7dA58J1rqXRH
8BNgyhGiMGIGVuscJ0Y/FQpPuIxYmGfxT9YWJw2sYCfLlZEX7rk58L0zbFqhgYkHWw8FHDMHQJzz
5t41ECntwpv+cZhZ6IH/AvzZMhBhhWG8xKWFmp61TxPnCLnqlSk8b/ULl8Ac8u7CqQC65gO4tni0
F71/iONkx2oOWJz1MkCgIiQ9/RCpuWv7PYWwKDsarr0W2RYOxRz4rqsmUV05uVFqVFnYdnQfi3gn
c7GHo0dTytBh9ZNp5LcdrfYNLhfitt8JgZUDLoB0mw7WLyg1buvCX9nVS5fM+Sx9iQitP+WolaAa
nPX06Kf2o5ranXGOsK3zopPiu+ON31bLiwvITjbHw7tma1mNKL1o4Pkz4Za/hW5iHxiWrKLegdBx
7kH8sHC7UynT0Ou+uw5/GxyQAQYPPl6pIeHQIWl28of6o4RU47aQ3kaN1rvrszqMO/VJJuePSOBi
3tnVNwO3+7HpGxDEKVdb1zbWbouliZuFt5QTs8gyh0YxDFNgXmhDJn+APnBxPym1rYQ5osnaQJba
W7klLlsCe2yOgxdnHSDWV5i7yg3GO+rds9/SZ+hclBvbrF5K6ztF+kcju4khV1988wY7mrrhkeXZ
FDTpdOvUq5o5C8dojntHdwAQfBD0o0SYrwgFRy7JFvAhsH6MvT0Z+0zSI4yio2octpOXPlfteIc3
xspkLMz+HP/uwICEuIWB5zJxqwCS8rs2tXCAkt9jmb6XZdsFMJoNVsPGwrmdA+ENC91emHy4Ud2Z
9QbseIhrGF61xUPdDA0ILjmiOo0g61yPUkvDncPwl1MZJxxOXBAXiyyklciK6/DMH2nc4nkasr2t
plubrL0sl6ZylvUA1R0TiHS4kVENB286h71zm77iT7lh4Sbr/7RSfr/+XUuZ3RzkPlVnKJ3fQ7yq
8F9H8oEprHt2zIEJiFH2dizQU+z0dfXJsXBvzVHrreuiZUNLFyozxm+dZR+5gEJgOe3+tXDjzuJA
68QVSyGycUpMmwM0VUNwPoUqwcv1GVt4wc7NC5Qtc51JfzixRnr3MFc30CHPLNQVfHd01qSdlxKL
uegymZBoo0oKLWlfw1Rk6HdZkpzg7Xmf1Bn8BpEp2j0/WsrdACtwyCFhe/37FmpTc2MESqAvpT3H
Ogm7jOJSbI2+PyRu80oTZz3vXZjFOTodvYWcjlINJ7OHbAAih3ADYZvqjz7rGlz/kqW9PUepGzRO
ie3kNtxzb1vZR53t7y2ZHAB82yRttVeNjaVL7lz/6R9HnKVLZi45TWOsmiDQ71VQtaH61FXdS9oa
h4p7oMJ0KE6Z9wSa6NfHvOyY5LE5cr2aoIbhj50F9/cGwn03Y+eGaLYEg1T7Sj8VFtcbwyJbAUG+
wFFRP77J4btL1S9l/hpGiEujCg4Sj1L7HKIjQY8MfX/9ty0c9jngvRwEg2tOTE9atndJgrwib/km
rl2E6cfrQywEyzmKPVOWbctysE6e/JjORU0iPxz4l6H3G+pUnQA7f9DjiiPN0vfY/70FMj8maMcL
D3T/7sUrnA8z4xH8Mm9R1lrDny2d/LmUvlk0wIgVrnvSgNwEhIu7xC0ea9ltXHe8MZ30LRXjne2T
JkztaTNU48pqLY48q5156KCpxOX0VB9dDZB5P0aQAI5AKN/WDrLDxvnpIyD0/XhCQWZl1KVIMHvE
adfI8toj9gmKHh9cprvWRgJhrD0vFv78HEXeFKmpK9qOJ/C8K1yl5dlJkQKbsubSdM7LLzxf5ohu
2scG8+NmPHktdmHsgDuOPnG7UqFb2HFzWLZZDk48jsV06ibrhoyQhxryPt97IpVBX8XtzfVTtJDe
zFHZnV3nZELqdEIsOFWSvo6piYAhb+sW5jCkei/WPEnOkfDSdM2eN5nZqkS6wj750y5OYDgGhdPB
vC+9Hln0Gk1yadHn51TSWNoltU6pisdNTPs3CgwZSGjtStdtaYBZjjGAgjkU6HOduOQ7MZx1QPJj
ztyVe2Rp1WcHkYEkW45xA5H7fgjjkX26rfsprOYmNurV/sJ5Mi6txOzg+d3o2JTZ1kl51iEvyyPq
/wGD3KDOCCoq067PnaMNBz3G2yNP9E4a5NxErVeC6f84u65eO3Gu/YuQDNgY3wK7w+klOTcoZUKv
pplf/z070iclvIeNlJsZTWZmAy7Ly2s9ZWUlLHHaQjXcRp/GusDd+2Xswj3B/FORRiAKc6DFndtL
e2Wqlkjsojc5m0GhuEQTPZIBGbwF6bD+57/9+vXj/rgXDEXNs6gc+UWPzQeYvz+PrNvm8K2sgyUU
uUxma+4jblwkCg9mY7/JUXeFwV6H1Lv9/ivRawnRjXkFP4Vqxk6x6tbRxwpatzn9t9C+BOVGuTnb
muyNSz8NF70bjz2EgmZtI2atTexyk8NuJp9UNV2YYSV7yF7LixbXoZdMU3+8PTprj1hs8wL+PA0E
2xHbIZkkADGPmvswa7cK+2uDv9jmAqnuAMj3DHHg4WchBZTSN9OItd212N2hUURqRCrnV7LZlRU9
ZWH5BsF74DOjqnJ5z6eNDbaySJfMAwL7LBgf40nC5F5nS5yytfWz4THojOb+nyZiCVyfEysHf09B
ESYVz5PSDjFaaZshYu0LFpu442qGV4DEr/cFSl+duOfVCMBPdoKtwe0PWOvFL4XM57zP2tnEM8zS
CN28eJGwu6RxCYV8GKvBE9k6JnnyUeVf7UI4BvjJVtm8bjx85Xj/jS38I0qFcQYIGZGjH6Eg40V6
0NCrH/2utr8zZM7k0qggnJRD0UWpGYwCepib0PGLPsP3we6Ohj1Me6uBCvPtF1pZnEtQsoZ6qlEr
Mvqw7AFuSwtPXK8LH41U+WiFqQ68H603ls5aVruE8Wpm2Au7jCf8fLcrEvFYo48EjCom+q4Le+jU
hOp7otX7ZCYX+NG93f7GldjxeyH8Mea0lVUOv19MuAawA5i/bqX07/A/2EhB1uZ0ETyGxhRhXfSD
T3orINlJ0P4unFrLEVn00pdTEJvv//Yli1BSEKHbdWYPvmWXXpu09+UsfAjQ/NtiWAJcE9MezDDT
1GWAsSrsteyDBPNtZ+X6a9XNr5mWxhtTsrYUlhhWYFFEFTfSuBTQmB0MVwcjCwn1vrAmtybJnlv2
L0Max7TKgzTaFPW5TsknmdYS0BqNbZXOqN1dICyFDRZGEOHjTmiGl8osoGSuoSBL7UfewsZVDWep
5Rsp1srleIlktUs9nvUhnKDdFudfuAXRX7uzK1B/4BUNayMYAjp8iLWnDu6ODz3pZvsfJ/W6K/5Y
/SmLM+Ayp9JPUvbNTgFTEZYYTp1M2YFO9E7vqsfbq3NlHyy14k3QBHQYlZZ+iHaDNGDcDT3o0ENW
0+86UebQ6ph+lu1m0/G66j+bzEXawUMhylkllS8UFKcgAlU2O1oE7dUUIf/SVd/DaTwW1cb9byWK
LPXhc0XRnQWr1SekCnDxNk7mXKeHOoKuxu3xW6uSLVXgKQH7Oa+i2k/L5DUtu5NOyGvcmh7A7dB2
NB+1QQZjxB+sVG1UnVcO3CX/oB7nrKf1WPvIFhJX2oYnCohhFKD3/ZteBJRo/16ABpRIU9Piuc/b
q5MRLxwLdZpabrJbP0/eIED69wOsiMxNAoleYC1789hL5uXhLDYOrc8PSL6E41oVPFirPsWP98V/
TSbe57ltHXNKriqZv6Bm2G7N/ucLDGJOf39GOVAjtVhc+qQpq95hZpZ/A4ruWz6R+WcXRjuqunRH
aG5dIgkPBK7B7joSpIQXVvpY9ZZLDcUhKjzW/e72ivx8R0N45+9XgqeeMMKuK3xArcG+mg+61npN
KD1Yc30oK/xqk+zf4N0QOfj7WaGaUfjQROE3eruPZPTFYM1Jnys3EfqX25/z+WLnS4BubPBU6UAl
+7IJnaqG0S5MvT1SkPfNKPG7TvO/QQmk1b8/g2cCICG9Q7hF4TeH+iwL9yqPXRiYDMKEuddZD/06
YSCkBrADdfBkaEm4egyIWnK4/gsCP9dYvo3jOwRpcpk72IltPF4VdU2QSqw+cvFfaow50cSu/xM0
Zy9J9W3K35qtcvGKQApf4ntJj75Xk2AxziC/Qg+N5ocUBC+ItIO5ZoOIuIdRnmOY6WGg+iEBNSJV
qdOWYBahVNq2Pt1SoVuJinwJ/x3gKFJYHBUwbboj6H7xGhX18fcgFOyNChzZBnuyrHFjx//2+vtk
CpeYYNis2yKdMpxjXdcfo9pmd1QvRh/mMS0QTvSO63Hi8RYi0Eadgz8c4tbLGn1+aEfeB10q0XqH
ocwpD7P/iGYrSILx7tS1SV54MgvDszCBHINSoziMNA+lGwPScAnTftB3rJUQk0gNYAALs8dwUsiV
xrRQXjqVdAfIptoKOJ+fn3wJOWw4vLBTUkl/iPmes9LHfkdiJJHoqZMA5qG0roQx6cC2+PYGXAlx
S5ShAffRIZ8n6VOhZ15UVjvbqjTYu2313lei9RKfp6ayiNohlb4egxk5hl+t8s3q5rtISf3URqjb
3f6QFS4YvB/+3uY9C+NaACzrX4Uhoe50ajR2Im2NyjCuMsY9Lnl30J3Bvsku5lSFTsvSA+7NuH9k
FnfQxN7iJ32eWfIltNwqe9nRmrR+3mneOKLLlEfO9bGKCxeXt1NfE3czvq097Trwf2STc0NLNaGP
5YdQiBZTfewZ9UgjD2aP+xXJA4RwNyT/xI4EruPvp01Z1fYWeDB+nbFAaSaWzPyoRPp8exZXzoMl
cLxs0jYbu6L1U00DGuQuV/JkR+xI4u+3H7A2WoszrW96FDRsPIC0qR9qbJe0DqTh5wSK2Fqzg6Dp
/ebMrJCXIKb992ANDe0mQ2n4mqzapzrcd4d3LBcvHcJDYhyjNPIiaQbSHMDf1QmEpjR4AfDJ5cmw
kSOv1Fb4UggdWhpZk8fYf2MaGO29ulqDvZrNMeV1QPvCbbL5lNjFpbbUf/pW+XH1qYsLeFygw8BY
JJE6gDddyq/Qr4MymXlmE/+otcJPab5vhBlYsK7QoyOz2cYCXVtBiwu5JgZCgbCRvohyR9iAHUXx
fdzY+4jVG6Fm5RF8kYPNc93AwJrVvgY2hZ0lF6MU/kzJPS7QGxe3lQR6CbKdUmS5DPpKPhy8XoxS
D+J6y/px7e0XizIcQfeKJqPxx7pzErNE59TnOGY2JVbXIv4i36rA3zJ7EaqgTpupcWXbw1VAL3Vb
uDS188GjJoO4H6u24u3aAxeLbRyKypB5NgWTKfudaOS+xIkG/jxIZb1W7DZtPVeSb75YW0Rri5BM
+RQ0IIjxq3HIXFbAcQVJ+0hbW9uWbl5LsZbYWcgNWFenaXxTGcWONaVvo8GB2oE1cag3l1mOQZOn
k2NnSPSSKft6OzyuVIFQ0/k7ZOUGtJXkbI9BR2wfcjRnq5q8kaBMno/I8ewgF5AlSmz+IOsWPl1x
XW4lP9fp+iTJW8pJo9VNq1JvhgBGsN8FxPTHWhxtrfeoJPtWxh99ChB7UUJOJKzONeylbn/zypGw
xNjCf9SA1sOUBxqFyRrsyRSUjSMFLdPw0hYNoBJdxd6TNn+rVHp/+5mr87uIIWLqIQgKt/uAUwt1
p8ktzcZDUuOmMJBA9TVkztzi6kgAMJXGxlNXNspSPtpIjTiJbTMPIgHZy8ge3KSLv5Qt0x0rDJ8z
PXm4/XkrWeUSOFuFHTVj7Tqk0IMlsHlseYQbk3n4t59fRJjCaGRsJ6wIhND2k5y9eehei2n4t/i+
pLJA0aJCvz+sA0i17jPKz4Cxw4jOLn5M/6hjA0LO3/uMjH2qy7yroXz7VvG5h1pSgqpB7me8OTAs
w80GzspRssS+8ooZjShpFTSceK3ePYRF/P5P87DEtRo5LLlDPpdBatkfUG+BG18uz9kmsHRlZy5x
rLGNRn9piDKow+44mO1DS8l3CAy8KCgppwOMECr9bEu5EQhWtsdSuVlNaJ4Bm1YHZLSftbbdJRSe
ponyyZj8SraqliuHyFKfGVZj4e9QF9Ap74CWfasBxGzZ0DnzYOwGdFWPIYl3/zZDi3Q3S6e8zzW9
CoYcIGAh651eEbDImnLjAWtjtsgmWuh4qzQfMWYVRV0oegKmrXGKkB+hnIWLt3f7O9ZWwmLH16bU
BLOmOkB+59m0FN6QdcEIM3WYGkICIBy9Mf+aSNJvnEZr37XIKSDo0ZVtCpSnGlrlRFw/alpbOSLm
Z6tpB9+otvQ11560iASZVYSDLlUVUNt4YSglXlddb6jOHbVkG/m7kvYtQaUQs0kaIOr7AIo6/clI
YwBnZd77oz1Qz2Z8Yw+tPWaRPyiriiBgVLRBFg8QfSFBHplOVZLjxN5vL4WVs2UpdpwDajDNndkG
XdxRJx+gE9ri6uvAFGdLdGjtI65//seVWhtmSPIanYRS5iWCjFk5pJELNtqPbV2L68L9JNlZoj9N
OkLGCI5QwbUoCagDaCQ5Mpww/o/1ZgkzGb4faZ/gT8PHGR04iFucTTveSATWPnARFsZaV/gcoJVY
TI5F/gaU1hkaF3eb0lorQY4uwoI0MXxzRWWA4tpPkvyy5YyTrT8rI/bTmT2xLfDD2pcsAgMtJj6E
sDsL2ggandWOj+JrQ7V9N5Jft9fb2i1+qWWcD3oSxTFWQzQUZ3ha36vRfoS6kGr2ueihPFNYJ9bY
vzqjd2zYGbjK7r8PFBQ3/NNGQrXCBuZLvWGFYMSMXpeBqNt2n9anmTdHrR/2vTE+Re18VoVp7+sM
fb0o3eVwgAzDZqcl0MLVpvI4mzAarburHPJR13xK4gGmvF21z3S1j9LmUCbW28Z4rcz9ElUa2uZY
DzTpA5S64D5d7mA4IyG5EU3fSnPfaJFrx9DcGF3Ogyb9yKf9XPVvFXljqGg37WlzEa5VIZY8AbPM
dFlxkMtnUMRKccSkiX07dyemTR+zAYf0MJ6fVNc6JZm35dhXDqsl6hWsLdSfjaQJBjSvoWiy03ju
Qrb2owbNqteTR61Kv43U2Diq1joDSxysEjNFTUvUAf5eOVnE431C+B1tTl0TOZrO9h3q5mhaCPii
DdZHMgyz09QidLCAEHisAc0QKzQ8o/85ZcLeOLPX7jhL4GwfmlVm19c82uQHW5fntk5fiuSu1XYM
WqalVh2S4X3S7OfbK28F7c/NRVib6ogmTdo0gWlI6xhO/NiMw0GH+TRe5QEDsWsF/9oocx9VcX1S
phr9TGc/DMiSU8gN0DYIx/sk26fF1SCi3qmpCI//+HKLkMhRB7EkugrAo5xHM0i/m/a3VoLTbBoB
NcGvnBpo4dJGd4D4+AUpbA+aNHsRzr6RuQO8sfOT1e/hKRgYZKu/vRZWllrKKp44s8epCWwdAoNO
XBhHQbSXrKreS1IezKndy8Y2fgheQV0wnN86065ccJSCjA0PsURFkRXj1etQ3RWEhTsdZxUZpOVq
mf2gg/rXoayeNHG6URhbCy6LvKxigCxp2tAGAqJFs13u0zQ+mXqxo439lPakcTbP6LVtvEjMTJlp
U9SNSGXG0R9H42JZMM8i3VGzQXovs59Jr57HbqMRs/K0JeIX3Bcx6CVOTK53aBQwZDbTIcobXG5J
f0B345waVu1dY+tG6r5W61mif8s07tupxiNro97FIYVnl/U6It0duXpH2SmH7X3t9nFOHD6DmZ5r
tTjc3g0rx/ZSGTkUnZkWQ4qyqYDNphXeF2N6V+nleTP4r43n9cl/5HC6NpQi4Ynms4jDvU6ztFMj
o8ijdv0x9xyXlax3wkqTuOGZG2nV2jOvKesfzwQQE7CQoYUNcgg35qx1esRfNj7bk3mYNAlk4fie
bvMu1863JYY4HAxBweS3/ViPd3msQ2YU+vjVcIEP2n0EaQFh9t8U8IpV+TU2zd3U299vz9/aly6C
GYsLFMbmCThTs98NEhuiZ/k9NEfOUyhaJy/NN5UZr3W1Zfm7kvX/9iH6Y2hNUQNJO6LOrlL1FWY7
j4UJII7YOkKvJ8Qn6fhvS4I/fn6csfkyaKj4imiHAq5MctpB77yuv9QTPLky+gJNUMf+L4fPNqxi
kbJkcCSh6Zxs3JvWvm8RbOyKV0TXeuGHWWXvO1NFh0L2yFrk3G/subU8YQlGTkxAWHWm8qA1ox9a
F++n2CwDJeCsYnMvpal79coesnYn6v4MdwkPuC2axAeSZNB/F7YANS3MwdNj1dbAf/7d1lLjI2uH
WhpjUgd6aRxseZhDJ2yKL4yPDyRML1PfHsu8pG5jaD8jqsWOVJov9ORcad6ckY1UZeUOvoRQa9yE
Ko415zgGYfPSFuxYqsqAcWgLJEBC3XSm5cajVlba78n5Y6W1EH8dVF3mQZ6TA++GZ1h4vt7elGsJ
1xJH3RnclJBqyINONZp9pgaLU7ceSn7slTFCMT1vDnpcJI9Nmc17zSL2PreHjSvKSkhf4qjjisy4
dMHopO7Sp0jAsTaKwxM840PYMppbgPoVXQG+hEfbiQmUlVYVQUQAwyhG65CUxk7YXYgWu77veJE7
NjtiKeHaYU2Gbw8FdA0yyNPnaBwosUs0OXh1PYVeW7RbTYQVvRVw8v6O/dUIqn1dobY+xl3/Ckww
rC9BQ/S6tHqm4O1oiTacIJw3OknOsc14ydUpoePjFNcvI9+CW6zkR7+Pij+WV9HnGRSH0FewIuBy
5uxg29qlz5QEwUueAVKjkAlSu40F9/nu5b8ziz+ehmACfRdloM4/WXD7VDCTxp40LfprrHnnFoK9
WU11JqDoOBUvoGiBCfpWhQFMv436+fZbrL3EInR2YlSJVsg8GKzov1irX03e7mtjA465liUtIdgD
em/woqnzQNeaB0OD7ncv1c9kZgcS2u4457sCZuCciV1rhL5gwwY+eWU/LfHYpLB6PdKjMjCnqxra
bB950ZwNjO2mCOLKKb7EXtfRMI92l5ZBMQ/PiQbOA2TeIXMGhTAosIPsnHn5FtBobYMs8dZdQoZG
jGYRxDk+BcgYs3NJX3oZiY9mzw68RCpGje91rY5lJY+TTo59vskcXtkYS9HgsRIRCG5hEYx9+SMF
MW1XGU24oz1rXW0cc0gEjSUHjLRwRdaesG1yJ0kBm06a5o6B2edW7KKE6Y7QOo+yMvXieetSszbV
17Pij20EvIKeQy6lCCYtc5Khe7dMXXMiLf8l5q0K+tozFvEJBrbKDCE9jyRUe2mR9pYoRkBvxTWF
toE1WRviRS0utdM5gqR9FRgzXEpmCbnH3o73BWedpyflBB8wAQQ6YD23N/7v28L/Zm3W8gJTz0OT
2Gkyo7thn2CJizKpNsAlivHvQ100AZ8Y31d9eLJEm39MGQBhNkyDSeZafIRhZcofazJ5RqyfNQtw
kdYGhDPVv1aUHNl89Xxo+YsGsVonS2niDoNdHYocVecB+On97Y/4PHpZy5uQUHMXJ6LCN1D1UQzt
JZnoL2mzjVN57eevy+GPpVVSyx4jSPcGFcm+QUiyN+NvzcRPt1/+87zJWjIkczJDCNGI5yAxQ3FW
rGOOPda1C0RhCJmU8K0vxcbiWrnsQAxz8SXoAdZShnMwtfGu7L5cNcUTUEaSOLnLR3UICwEpKBE5
dSn9CC6fm6Ipq49e7B1SRDRKDD4HcVMk7gxf+Z2uvdgyuZRzfzd2zS+tNZq9aUNIFgLkpm4+kcas
Nm6VK2kdXOX//vIOlsUt/NDnIO0Bd83CC2QwlVdHZv9khntBsn00CWQQBNbYzLa3Uq3fBdvPttei
1jJqOq/5YM4BRO9yL+khR5uPrWMQogP6XD4nCKoO0hfm9m25K7LYAZdydhICBK5F+9dEiX2oq0Oq
bLKv0s4jrToPhPszSV9COuvO2KKxqyH1fowS7dmU4wXeNIVTD/Xoqd56Qx/GdiNbkke71cydUjnX
HTQuZtSYylNmyHKX1sQsvFgvHTTt8Rc5bw37dXg/+fzl6Zh1QPk0TY1ZJ+kxFmBbQfq7QyF7pBdW
jU9M6OdZyWdDkK/XQhgKdLd31cpRCff5vydcg2uIiqEBA/fE4h6A//oezpPvczG2e0XlRwIvwx1r
JHxeqv2s56fGeoTouWtn0r39BitWfLBl+vsNKmbTArmOCjBBQWRH5wRGbiUdnLmbH22T3Y/FOZE7
ElcPIorep4GDdi2/aXm0a6FYfB0lgOM1FFPJDzn8Z4xb7MjPUxZryWiKshQuQ800BahmOwVtJK6L
1aWGGe5+0KLDnGhvOjOeTDa+3h6KlfaPtfSVjPSpq+AuQiDbTT2eIPpT4MUTyndXwzACIkFMKKxi
CutYT/Z7MU9+lNYuypDXKvLtl1iJs8ube2S0sRzymqDC/xOSHVA6bt6zEceSVT+qYdrdfsrKWfE/
t2A4D2ZSIcJqeuZ3YXrs7KFxQmlsfMVaHF3efcFHt1th5/A64JV9Vn06OMmMEoPVf5tjuqeFXoPw
x3pfRtD1m5j0+PSEKuH77e9bgYhby/sxo/VgMVsZQTPljSt6uDmIyoOY84EIx052pICkqNngzE+U
Yybp91Rj3tC1Hwnsu+G6rD1tvMg1gn4SWpZ35dpsLW3oRviFGPVBjeSOKR4kOvUgx3KpiHbWqgiz
SwkGCAtt27FhZfssb89zk3OVVj3sO1R0hnlutDem6MB48dwVv8Ysdfrom8DFeqvYsfK8pbtFRGcT
olLdFLTyajWjIk9E5WM6Zj/SMp49gCa/t0Z0hDD+97Ge6KmbjfueD24b2RyGfPCKtxr2PFPL03Xj
PYvqQ8TozqA5eNgKUr7EAGwqmgrpcDN8qSoNJgZIPcGOieCbWFe4XRxCI/MaQ57M/FSUR1H0xaEV
swdmqfiaUAkkCQhbWBYVwDepK/vBy+C45BBcYG3L9lhnepU1ezx8y/lWsWRlQy+pi6FsBqKJENWJ
id8pAatws3dQUzwOSX3e9Nn+PCG3luxFYlkJblim4ac62EATSC8HAwhZZpuHMRXOpgjz53cLa0lZ
7CCGLRlkLf2oiXajVF5FYFKOjhFhW0fi57GJLSmLkiai7ERs+lZVQ2MQxsHyoFU16NDsIeUw85Hq
sbWmp2u1W4f24dUe5EHr0i9VWaAWom2k05+vZ6h0/n0uNkZSIv/XDD8Rz+ih70g6uChq5AOSlukE
aLC7aRC49sXXpfNH5n41myFFRw2/K+JLbJFHYcwOHePD7Rj0+QpkS26jrgpLTIPSfanUW8ZieNpA
QV9LLjXmTsvpxh1tJeayJWFR2mkMFcPI+v81iCaJB0UFkOQgORVP9xDdtIAKKO4z7RUV0RC62Zs6
mGtDuLgyTHFigYYQWz7UANHj18dD26Q/0YXd3R7DlcycLemLhaxCwtPEAueodWM2eIYd38kyhVfe
PcqPoTygLvjYRht3oLU5u2aqfyyJWo91uFSmlq/Jd+zlWWZ+1usOpTFUldutU/paN/vfwwlZ7N9P
mUK9KAm03HzWiQ8s+H53Xd4QqPZBawwIMYAbMOHJFw+nqUVFfmMsPz8T2ZJUWIjZ0G1VY7K6w2Tz
3/Rx7Q1DCLU1bfhozMHrislV2ZeNB15H7ZPvXJIKc1xYVItt4POG1S5qpjaChu4W8eTS5CPh07PR
5P7UQhmwyk8wqmX2Fgb0ugA/e/QijCQKYidaF3F/SsoDvEcGN7XjrQn8PBqzpbVIFqeV1KOI+c1A
n3O7fCZSepZIdkO2xQBde//FBUWIyCpw/WU+HLL+G2xcuqnZbgSmlYIrmD9/r7+yEo2lG4L5xoQf
LpLJG6IHtNoOORP7miPljzIQhU2QcC1AAUHLtjdkQ9ZGbhkvhA7GA6ocflII1xilbxsaaKTm8yaD
ZOX8WDLCtH5Ga1+jzJ9I7M1tfwZl6ErjvsQNhfOXnn7TCYrKlXd7ja8EjCX5a6xLwWJdWb5ejz8m
QEfQ738v88mTVeGpcH/7KSs9GWYvIgYMm/VGDQPziy7Z5wYStFheROwN/X7OvxTkkEyP7dg8QWBs
REc8Cc+1fG/j4TA3DCQtTkwPWenGN68E/aX/iAkanjWKHEOsO4j6c+vABeH2h64s+yU914r6CtB8
/DQyK2gOhxWBcdDWQbmyNJZMXHSW2yofsOwhw0idDJBnmNhoA7zNQE83O7tx6r6tPJbQvR7L+mTA
hOHJ0PiFhEbdumEn2sQB0zb1unLqdmNTKbcWqeFGOi8OVZLTjVFYO/WWRB2WT3Pc18bsg5l8sWN+
qqcehAWivjWkfEHF4GDR8Lnth7tN/PfKQl5ydDQYZIKdExNfhdVjWWc+BNLh+65g9KhO0GbYONBX
5mApeN/kVQrLl3zyW9zgZ8OdHmF0eqd07aGTMyhr4GlsAlRWh3ERbVKjb1q4qE7Akod+mBtneAU3
uH6ikNE9pxCiQlu6csYCRVVSAGF/ew2voAAYvw7xH0mEAbtIEPJm289Gvgvz4lADThaN30Gj2wHS
migoIBDiMJq5TRiBFqj56dh9BVl9N9D+FxFTIFvz6fbbrMzrkrQNcHWnxUAagB1eoqKp7mB/tI8M
8yPvsgdzS2Robd8uThQAUo0Gnn3CH0qbwhtwyu/IQNnGolmpk7IlWbOH1F5tRsz2CYqiRVgkuVNa
yUGV8IfOZnSpMzoeSqPY4/46e1AtRXHBGE+ZlHdZASN6E4ALDVIOaU+N80j0ryUYU6xvnsxqKu8U
Nwy3YTAPjlo7ww0AiGqtHnwcguPOMjt2zsCqfGiisTmlM/lZt91D0RnFo0a18S00offT4wb+JMI8
hIsRf4L2XerhsmhuxIMVU3i2ZHuxYrLgOA8wUIfMV85P01DuDGjEkUNEUS3l2U7EMKt+tssH0/yu
dQqQ5Nhpwasq7mGu67SzcC383WjIGb3NAhcQ3KlS8xgVjQeOh9OatgcIk9S30DYrJlXMMv7eBFyD
6DId8coi+s7KVyguOXqlHWv9K+DICpc6iE04GCsuD3q4T6b7cTxppnoqydsk3nmb4tS6L6OXOMrc
DK1SqG/AqN6Z6/eh6N1JxDC/2Ct7ctOGbNVkr92GT5LGJS2tj6c2UwXeGeRjF4NbpHc2ctPYfrKb
YzW+482hc+J0M5jVfegQ9EagMOnoMF+htrWXoKk2011SQksIDC38o1DaLq+mjfdbi2dLKE9oSBSo
DZP7aZfh98MQlBm26yh7aeL5JCMNJhdZ+pQXPwpxvB0+1jb2YhohZd9bZW2bPtoBzNFKNMu71PJu
//hKNrg06EkSo+pa1VOfQQ8sl81rUVd+pvRTtqX3u3Lc/A+fmCV1Xeu6gqyJAD6li98o2P9oZEye
hfpGFka/ekx0o6E8efubVkqwbMkrbtu2TCK7mf2hUNFrOvBT0VrhKUnn//Kxib+yKYmuSrBQjIEs
z76nVuP1RIPgCKQzbr/DyrguKcYGwJeK9/Psq4SGhwjAjbqw8gMcMLBABN28UK4sjiXF8ioDpmuz
Doxi/tzy0g0hnd3XiZtV4QFVmivbINuXpX4Ir7dZ1CDazlHi8fZHrnRQ2JJ2aWf6DDULiAFWTedY
BppIugvde9xnr+WOtji2/U8ctxGFFxl76kCsjjNYwwR9WrqIHQg27tW3q5vQ6Nya/JWRX/I12dzB
DZV0oW9H5EuDLO40DZmbcna4Vk1RW/iFXDNxYbVL91nSelY0nikhDwq4UuAgaBnklLbnLhJbppRr
V4clxVPWvIebMwRL5+oFwzFUd9czY7Dy3RU7O9bZDteUkQGBHGsOGaqXOST7CWCvrI7uUkRejJUu
nm5P2trVc8kAjVI9USrUhK/BOzXhtTeEj/k4u5S+g0qyh1uNHs0eK7jDEVlvP/Q3TeOTuL4khGo6
3MXCkgL6OXz0c+TpJfhfduKVkOGU8Ts34DRC31OWulRZaPn8qGBrXsydi4Dfsi8iSxysZQXs0fCB
qK5nX65nEAYFFSiIW+ETcAPDUp8H+5DhY67nRDk7poKdWX6//SEr0WzplpIXVjTxmoT+YAyvuvEA
4POI7UaS8kGT+g7EF2cTsPtb5fmzQbsekn9ksQOj0i6ZDP0JoldF89SqL+GQeNetrA2aV48aTOKy
3TzkuwlouwLGRhgkbPsCuA94HpD4A7M5RPMlNaAqaQd9H8NZ8h1hF0XrtPixMbkrh/bScCU1CG1j
oCN85Dop3DwiesdS4jTtz+xaM5a1o/O7dBzvG6hmqbS8qkngHVKzRiO13ekodCDnuG4LQLwx21eE
LmJIxPnJQosDU6zUE8ERnwOYjAVAgUiGxo2PbXH7C1ai6NLSpUwhgNaHEhe9yRnnMvnZ5iHZGJ2V
q/rSToXHIsZSFe2l0Kr3wkge25BCY3jc2Fkrr76kvJpyjgoDfZ1Ln6CvJyN2ajJj67q+MrFL/5S4
uxboG1ZdohBmE5nWOkYGZg4cvyhBLdZM7mOL7+h0iqv4NJo13zHtB8u3rFyvlcJP1j9d3OIi1cdo
Z7bQ7cnG1xmNZgon1zj5P87OpTlSXNvCv4gIJIEEUyDffpbLdrkmCtcLJJB4I+DX3+Ue9clb6Yzo
0Tnd0XYaUoitvdf6lnfwKCcbFS3ig073+RK4tC2ep6hUoMP7niH+Ea9pLv0NyduTMHe1VuBGbEPC
9rbQYKHYfXcNUXmpmjw3yFZxXi65P9YnBjcnymuwiaagbTcIYST+dGz74cfQIqR51OxaBXvhMHoe
l9KXPdcEYe/HuCGZF7Q3uiY7W9ZId7MpGf0ry/JSDXZujrXLOk01tvVTWSmxC2qBcESzn1Gjt6ve
jTXfjaN+K/T3kg0lCAHKO7WlmK8Aki5+m/R/t07eMd4gkIscYf1JVvCeZ4PgQDcmbYTcpGq4aT9a
x6DseQd7LWnk0nI96xAuSvEcpJP2FJZhmbqq8E+9U/rU9nVx00DP/TAHSEEr3HqNsHKh1jk3zIqy
MqPDjT5hsLq4d533e10NL1y2758/FRcu6dzmamwhQYbtplMMf3PbdKdAgEAq1D3G0SfeIiDx2l5z
6ZM+/v2/3nVrLjQjtQI/rnoJ2sygNbLS4DUK3W20jC+AYaSfX9IFzmJ47lxVNXeIOfb8YxxFX7z4
FKvhUGq1BfvkIFyJVkWwgYr0VkQSQKAfjdG7pei3rh8eXN386V1B0zCvgOwZ/C6L5aPC8bJZBeJ2
IZPOv4yOonirUk/VBXYs7kGwOZeJqOiWDf1DbYvnz6/kwpvl3BIrCZsru3w8ygbuL9G4dBDN69VK
+sKb5dzZynAiaiS4mMcCFsA48J7FWF55sVxYt+ceVjb4tl6F9I+oG5LJH44QUYlmOur4Gmjpgmw2
ZB+vtH+tpxKApyKQuDmrkSmoGgjLSVjwRWl2w34MAALkGQv7zervAgpKxDdd59nQMNDUYF4gNuOY
AHLI9Gj4024mAYHFs8iDFK4LaUx2NTDswnZ87k31xqaj1ZqXJ0/wHzrsdpLUXxnAFWkIeB+gVNca
WJeer7PNqaqcHYcIIuBiuQsEMKaVTCaEcOZyBh6Q7q8um0vf7ZlTwYJb1WP3b08TnLx9G++Riu4v
5WmMrhGeLnzCuYtU4wUS6WCYTpEjG+7HxwmNhRZi2KD9byqx8Fx07UJ0EGzcTqcw9EB+FO82jCH2
uDLivvTeP9dDlwhdH+zSTyfTd1lRIp6QPi02qlK7dt+aNdjgDf1Q4Ooatft8r7iwzs6DZLQ3LyF3
kX/0Q8g3VtiCsLu1fb8H2vZu6eS1RJMLSsLwXC2tHEWXCgij4xDuqQJ36wPjlvZ2O6lXYOAT360J
7XEv9zV55dizrsbBXFoWH/vYv554tH5jE5UhCrghR7KU+RqU5Nan/bfyGhPx0k0821PqLphQTuDa
/I4lHniPtf5GlfcqqvhwVc90YVc/F0LPednHYY+CTOvme8ean5EqflZUXll7F/aBcxOobyydKsL8
I05cYESPBZzQ4w1lP7tKba+mCl1c4We7QAcXhm4lvgzIuu9L6yUR6DIj39h+u8A05raufSU4CX6+
ui81os61o9jZkIhKsbzhMRAkQ/KrZEtWtAfZdw5BCzlgvw9LpHY9DDlzU99hno+cjJcmfOtmkQb5
Dxb6GzlXqYgEHDpXao0L3YJzsalWlEsvN+TY5V+EuB+mceezKhtrdxeW8/fpwyFW6msRtReW57ny
VA3TNMQ5VE7IlDh04uNAwd03a+f7aP7y+Y2+9L2eq0tL4dEK8ZbFqSJF2pcD0gdr5Dna+9kXIPKy
6FAu7E8bQ9TJuvlKn/HCk32uJLV1R0oH+seRuO6lWcPXnqyZcT500deQv5c+4mzziIqqQzqP5EdP
1MFWgOyHKQ3wFG7tVVo3bNp+fgMvfc7ZFjLkzl+NQFli7IsbukNsQDbPl1c8FP/tA84OPrJXpW57
LAJufn0EVMjJbAeTb64Cfy+tsrNCQmCQOdqmr08UO+FjLs2brKFLH5r6wS7Nd3dNDXmh/PxnBf5r
OweDlJkKMdUn5G79kF73vJLgigTmwhZ77nZsJpgdPaXUCasZRGQfgxwrX1t+5dB06defHWWMVnWA
+bM65UrXiV6XQ/NxAm1yfWUPv3Brzk0b+WC8JV8H78gW9Urz+hRU1wLPLrwezl0ZYBGasbDOOzZL
9L0cWI++Y/9zrKpjXSiT2BmoSzTvP1+rF5aS/3ED//UVq6oAThHQ+SPOGYdcC3cYF9jOoj1UIvE9
HYYrn3PhoTv3U/QIu+FFNBUn5/V3ue8wGG4fIRu+131zrcN96Ts5e7BHOYeBCJr8ZGkxZ2NjIZvJ
12vtjEtfy9lTHcXDWNNBzadBhbsBOb6voQPPqOzu8+jH4g4k7+bU5MNrMaGR1LVHxsMm69lSP8Ba
w9Im93A6lIj/tcGcNMNVpsTH5f2lRXeuvoZ0l8I4jA4ESJVPrl3eAgHGqpq2QRdu3Rw8usK0APgW
m5G6J+O7XaEA/bs27bn0qJ2VGXUZkkWGXnlq5+5JRRHI4qCfwI3/XxZocC7IRrMdU3nSVSdA1L8H
Y73sBjgN07ny7pqo2Pjy2+ef8/fLCM4V134fRXUNx8LRKAd/XT0QZP12WlAMuCf2n56C4DxSpvKk
qcxs12PVhhychBEkDNsnEOCkV8NdL13IxxP4ryc6wpg6iFZmT6tbvlfa3KplOPxHrj3y/v73t5ce
hZPVsAlJnnk2Ve2JFs02EG1KJQzrkm9ieB+ud2f/vj0F59EwhenAKsr77lTQ7teoqwjmWTyE2eKC
l7jxXxZPe+8FkLAbcPCa/YD0ZMSQFC5xizbpkDdma8Vw04jZT32P43y6AEWcfL5kLv1xZ/sNsne8
toCR6wibd9JUI4hbOFgBlg3j5kPr3JV32d+3zuA8V4YumNl1CkeewtjN8EGjebMV/Nus2n9+HRc6
tUjg+N8vdQ0Ed2OJl0BJ869VIZ5MgJu0LAQIVMPg6Fi2ktqfVC+/Eb21EUWUff7Jly7tbO+IMbBa
F8/pk+R51q9sE4ZA9lmIvf1rMs2/b9vBufp6YWoJA4diLBrXxOlbFOWLvq0xG+vsD2cfP7+QfzqX
/38TDs6zOMQQ6nl2lT1VajQZn0yVAkbxyuoA3MNqIchCX9rEz9WPvK19mVSI1eGihvaIAszJdH3T
UXuvhqbKgibERLpb+LvzHPzHYnkf62ZKPcbbLXXUlwh2AFCEqahLy6ng73M3YEJCusJi8mgHZK4v
GPg1Uf7sfAHKN6PNc++7PqN+iHZpTU9soV229uG109/fT1lB9PFK/temY+gsbFM1SCOCg21DVLSn
3MO4bdnhhYx4KoPJehl5sPF6Lr6yeC5sdOf6c1aMSAnFVnfE2BAuq49n0BMd2HJXDlrh31+s0C79
70UBxrMMkGrXJ+WVfp/SEEBzlv8AAOAn8ltHoIeJ6Jt08EQUpnYSGIV17csUe3QTqrVM8kLcmnmB
LM204lsnMe8gRb4lxN77UfjSlbZMEbXc3nbApvimrL40NvziRfhqqil/DgftZbSKiE7ABwi/usK7
ZRXxT9COm6wk032RT35WImJtlxPYC2JVP0Ux5Fp5wR98r4WUryunrGMd8rdhYxtSMlXdxrKAvLB8
hHcJ0EgYLsLutqOxRi5nPx9Ehb5HUUxHUAx+fv5wXHgEz7VAfYcsdpLP0dGvoi3Ojd299Nh3oA6m
tFJ2W7jFT0jhP3z+aReW4rnsx0YxMpfaGXJFNu0b4JsaazAONS3c3CHtIsRV3dOIt3uiJnvlNHBp
KZ69FVnkh7EsYnXiWtzBt5byQfy62qC+MMgLztX83cQ8AVmMfyyLtB5vivLdsNfJPrLwIIubNfKT
RYssCG6vOpou3MRzQf8YtW5mE1pUkAlgAjsNT97gpYV8RbukUD+DUuw+/7YutI2Cc00/6ji/I7mw
J+XvZjccmqb7ChjlTgDJErfiHbzIo3bHUk4J92miOIAPDXseUQMurUT646Lecyhhx9adQhlvGdRX
ZXeNTXDpiz17QVk9SxVNnsZJOyHyG+mTuX+7cuUfv+Mvr4xzlb/r/R6RwDG6jLL7KuFzSascCcRD
2X/zq34HwsNxnSmI/SiCoOCALrweoLmQEZB79I/Gi7kOvHut8aoGzyXzkV6WyNxDfCm/ouH+h3nx
tz/x44n+17buyYbnNseQqIuBI/+1yH7j8XsIXLAs6lwko/ta25spgu4frs/8hCFd0pBjCXOdCWEQ
kPjH+YX2E/5nObakeoH59kjH4vD5Pfz7iS8415gXBXXM7xQ9xqN801P8FpXz6+e/+sITcK4YB2fD
l2QeLU5VGiW0XwGqFW2GsnI7SjCYgq36VYv6Sx1fs61fupizTQSBzNR6kofHwMlvrVc/ASp8pdty
oc46V44vueiJ4Et0dJLcs3l60IH4Hvdll7Ql+U8DxeBclrsOTbTOaOocsd82UAfbMgvr7m0JJdmb
jur/doQSZ8dwyxyvPSzLEwTvVeIB3pfUVEZJOa4P0zVVyKX7dVYQm2IJWg3vwrELZlAtdYgiWPF7
vYo17ap+8/kSu/SFn20uSw1Z9ViQ6DisYEcbTAf3vomveeIv0D2Cc/sMs6DJ4AVPPtQ0cTNBIA+A
imv7NPAP/iB6wN/B6oNnr5Qx+BI6/fj/V92Bl176Z8VTNJCqjfxFHGkA1DaJdrJmblNJM2c1mAvt
tv5v6ubg/5lpGuKVc+Hzo4byMEFe4pqRli5fRav/8BgG8UGHCKAJDHog6vvnX92FsM/gPOKGrWvL
wDkUxxrxY+HLGvrrNiBCPLkq9hNMMe6tp/JDhXDatEAozWCLw0LNkEytLB8C28GL2ZPlKapccGdy
su90R/Z6BgwX0XR92tCyf+Stdpm/dkECRoVENHw45pmsKrYNde++CCp9GBsisYXA2X8mJi53YNbE
6Yi080Nc+ICjzGp6gZ/4Ssl94cR7LjaGcgkgb5jpjg6QzmxUBdtPQAalszSwFQ3Nd4uS/0rVeMHR
HZyriMdxIbkaSXCU63TqlDYvwh/mo60nfqcQAZJQtTwSxr8E2Ic3YO7WW9dEy7EvmEgCKr8sAmGv
rfWvPVEXdoVz3VbeQiZlRLkcI9Ler2uMyb0XnOLpVl0b3V64v+eKrTGGCxVws+UYowDwIIdOAvLx
1Aj5zX5wKRbvx+fr90Jdc26lIR7GKx9V63EktjugQN6sUTunOb+q/rj0CWf79EBDNat5DI9kdfM2
6jFtBorS24iq6K+0ZC99xNkuDWM4Caa2DI8hM80dQn3Zbdl8oJps11051/+j4fxLBXQu7vfJWg7a
WX5c83olW9YulGR1EOkubTqLBknVmbSGbS5ZWFg/5TjoBtkwhxQ0X1KPa0r7ruOJQQAxvNEYwNIu
DA4ch59XFc7517KEFaD2bF8nLeCiCc6bX5w/Pvm15TfVWsAcB7tmIhQbt93Y+xn1HH1QWuiUd8W4
1wNoRLrq3dcKbJcDwF0owfzc8pOYzfOqA/AHi7rcmSlfOhBL2UR2YF8tu5Z59rlitQcITujtVZHz
JBJtsA8Fwyu1Uv1rTjW58ta+MLSEveR/K8nahx3Awnt/VMzEXxrkzLWFa1OLUS9IS3Oedk0NhP4w
Qx/ow1pWJTygzbVPv7BSzvX2rJs6hdRxfkRcQpTScSqyzptwW2n1na5wnGD/VptwxcuiqOM0tFTu
Abzu9tC2xviCY0wWbnu16P3nj9+lE925Fp/3wPOupSBHWbUbX6lMBZXe1KAiZW2t1lS5HmNw+ESI
A9K1jr1Nzbr2Xaor6/qCNis4F9EXS69bGzcYtiLY3j/kbfllriHvLbp4SoeVB0ntySeLgGzV5/zW
TMpl0k4PnY8UAWr9J+T3Jb1aDwC98J/YcV/zET9U0uJ3sBjg+McJwYHRHpMBnkrXHbsxODlf4yhR
XCOXXtotz7aYoo9n10ejO3I3nYAi2I1BeRf4yDFEiMlW5+rat/WxofxlE/inQfSvY5AdSlupVq5H
JEO9Um/CydSMj72rMeJvXuSLz6xOGmPHXVB1yLmst58vkwsXeC7qJ0W7FOtgcGJqXvJ2tqkrI+DA
4CVKTEzHjZv6/MpHsegff9/frvJsO11hEqgUVRBw+LyAzq7A2FR1ae0zL6BIpIKZ58vqkObzS+HU
CgaeXvW8Vuh4O89H+EJEQwkfPAigukng0rOaP+QxCp0q7XqCZy4dwDnCQXrFOidliqlHFbzAWL2Y
AP4jqLD/5GMb5zOKUjRr7zQvw/wnrKwlmsNzPrUgozer0faOKldtuiWmu3wJQm/T+7V/h2PNqPYA
NYtoUzAkxw+y7XZonUPfsUBBntsFpzZ02Hy0I4swc4iKPUJCgV0mHhALsAfKOrypNBsfifIllBSr
wiBhlCViTmLyB+TA9ZecIPOsxkEnrR8Pr1LM8q7OK/5m4nm8bwvrbwvB161bpdF/ln5Bllc180re
d3E3fDNRBO57UYcVDDFj3ymS9HiDmaMAMt1DRAcKi1iVXdYbXyfmI1E5X8opyroxNBsxsPZGEVX8
UnXbwKFTPTXlGtzEuAYUtzDfplVPZMa9UqelHs2jgLIGfteuFdsGX+eDr3w+3cWVnBFVEtrwHuGv
8t6TQu2r0YAFOypCoU1DMvl+LWegk73a4zV6qvE3T3eYIoqc04wZ+gxSpf9TBvQPX0qkZGrVoc6M
8hogscpXqbeiJRHPVZiZBseKLhjGLTBgfbmJlCfVXoga/pipb16avqLYk6tiVqeuwLLeuwJJmfcx
FLtyV0yudXvdyZk9t3XTio1XW/z8uITznMLGhx7qJLjZt4ojiruAUAUORw1H+6FxOaJSG0eEhwBa
4DD0i8wj5GuIvoQsY0NA9NND6lmwS25IhB9FS/0j7aPL/Qdlch+jJOQYbWVeG+DqR+RkeRkGvzWq
eSjqi3s7j91WYb3fVEvntiNrkH5cg2WZ2V6hsdpTYTNbma55FGVU+duwRzbi1mIazLc6nONOZo1Z
cWpO0Oqtm3vUR2N0G7ayLV5s23L/vo7IOvBE4h3pp7awJfhw09hW3g6dRrrCwmddGRx5YMdqS5ce
5Ebqwef1Pg2TWh88aSG4Uhz5Gt/otJSO3LAanvA2oWicIxOmmSZ7Q6lfsZt5aRr1U605UTdE9fhP
De5J+AhWAXyZC76McFuo0PIt60HX2zsruygFQhLCr6TxqzpMp36Jo1tpRZy/iSBn3VauIbP3UY0f
yFZTe0CBYSI9yEc5gdG/hduAu23RNoH6XWISCitxEUxTft8wLMRdNE4TP9Z1o8HiaozCYL3J4Vm4
HUAnmh7KaMw3yGqVDmV+3k4i6WPn+GvFGGsQvxOWzSMGWKHaKD/C4xmMpGH71QZi/oOIUm96hLVd
tTeYx3v5gZkeS5YUH0EvAy+a4TeLkcx3G/m6HN7KLp4himCh8p5zEzSDAwJUzNFmbjSDJlm4Rr7g
p+z40LTh6ovEMS+yd0r4/bjTw8LHTWB6cCsqEcwjFHJY1ycxGk9sWsqX5pWj2xTi/IZ8jQNwDX68
Q8pWjEwplg9gt2ht2m/+GlFzuwRNn5N06lp/zJOWD4wfhB4G+6uT2lGb1sTRnSZVWO+rGf7bUwOt
N9nzIkYxC/vFXK2HOTYTeqgl3lYqG/w5+NhdR4BAXu3K62HbjG3Dbih2oyXc1KqW+girZiVfp4Dz
8tlwG3MkF1gnA5zEqrWVdxX2CnOYcU36sYNxqd7IWPZwuVkZVm9WLr04FsC3bFVXoIdYOfz3mV3X
Wm44pLfto6R17+MATEqK0wKZFgeZt538au/HWs12u8ZRb2+WCl/MnccDNQxg9IyG7/AignGFxApG
AlePzv4WAOzwPa0b6gN1bZAZ2ne867KmLyvya+0mb9wZEg8zchg6MS0JL0IPMekEjHcMY+p2fK8p
xsYPiIUAhTvBTqNyD0W93+bHnnA00Poq1sjzWkmNF1QcGiV/5Fw574toCRmPtuXFvAtgCYxuCMY1
0U9dU0Keh5J6yBMCUkF+Y6QDndEgO2zAMRaL9M+E+kIcCgzuWx8DLUqCH4FPh27P1sCDm8VOs01C
TLfb32KaJsjL2ASkC+ybqifbWsGRcFsOPp9vXMtwGkC+Tx6V7+MwyvgO6Ut98QYLDJngixCul8/R
oqS31dJRvqVimfMbxWrjpS1bSFhkhgbsVA2e83ZlN7bhyaFnrd4h1aMYNhA3Ed1nUtHYWVD40Cr+
CWYLTtz4IFPCaIyHo19SGUAk4hKKoAtfbOAcC8sbReFcBuU4z/n0a4XEqXzXNtTD+wC4qkhCACSX
56iGbuUrqydX/h4rBTENVNMeH8MtVwxNns0wNASIkQK77CPVnt8Xe1BFisilEOsM7X4s2pnle4SQ
qeW3gQIfrwcVskBulrXGcTuJKt6Ec8JXo0KeiUL5IaoR2njI3oxaJRMby0DgbSslkqgT3g2IMd6o
eIFzPkOuSVgHOzFOw/jWK9/N4c6trVJTsgRoTH/XY9iCQ8HHqR03ZpF+gOy+xeYTh7OBeDBCDUTN
O1lFdV/CIM55TjLF48izR8ilRvZIJ8OdS9kc8/Zdo8ZsmoSVpEAySTEwsHcCRSqzJlUEH+oxnCcI
3bJoGqwo0hgyQVhyrVc2ZeIZpsPDGnlLuReeJdOf0G+42DnIp5tdgeMzGJQr76AUF0ajYJoVoIdq
S2oh8ypZzMTthmvkYO4q7kr65snC9h9ZP8EfNEYt+S3MxErAaUmJG4jYuWqAJZd6c+gnvCQ62AFp
lEenOKf+vO+9MJoX4M8JO0ZNYaHQc86UW4mDmf9sWZmvGx57MtS7nAKpfrP03kR+Rob6+yAggd5F
Id7fm9yqPpzSeFrLHCGXPqG39bzMfZXKtaeYxLdOPuQmt9ETMdPUvvczWw7eB0k6dyNPq2b8sC+o
fNgBgGy671BWQi2MS2Z9dOjK2CEurbAAX28iFukY8bmRH9uDQ2WJXUNpNSbxDINFFJIYPjZUVS6w
u6UcKP1CEKmZe1sm/HY+Gl4r/eiRPiSnIKQU5RoeXbLUqWA2Ln7kHmu7faTEkURBfSjo4BvssHH9
EVDujfCwraXKtFhodAhJj0mmjXsLf7iHRo76US4SPpJ1KrziiMqas29DhzfXva5LQ7/IZvXLwzRE
WIB8Lj865miLDmYHtF6LvyQqg3VE9nE5l8gBDftj0Bv1a7YKL0Mt131eh+6PEH0x9omb7NQ8MI7w
qRvRFAgrZ9DhhPfLPHfxE9LukKzQjLNRMBZVRchOomLLsgXnoa9/xwTYzC0mXX70FoxidE8h2l7R
k8xNJ39q/K2od0oh1uK7HASyY9LZrAW/X02s6xqNiWrwcWU+t0kBAPhJsT6Aw5x3/TR/qCx8wJpq
H/aaQwQ58VbPdYsoDTnBxkHLSfTYK+ZS30s+5h4qSqAgW470MRUbiCg2U4Tp+9cQ4sSJwFFuOu9p
rFvVuA2JUQA1+6rS6KaLCK/qQcgoLtIuth5DcbaG4pe0LmJtyqcGrF0+uVAd6AyoQUIdUtZWE+gn
oQ0cj7hCu86AldeBioC0Gn2DXN7ONgUiACLT3lFZVjVJRg7yCN7P4L73+OK8XK+3pifFWKe6WZYE
/96DOq0KC5xH8YLA9ofJrcT8M++VzdgCENuvUC7eI18Due2ML5DIgDJ9WLGj0W5F8ypA0DVWLUFi
i264O8DwXndgIJjFvyNDG4U2kXEY5zecRxBjQXJSR+MGv7jag1QezV8L0cRuvm1j0rTw58lFZEiD
rvxHFArK36xLucAO4oG3I76MSGTjW9vxMXrs4qZwu34U8iaIhh4q4zDfoeTKywbm5jIGP1ehLLlf
UQaaTUOxrupN54dl3x6msA6bFhX1R0OrIJN3q0bdTrAG6kH8cETTF4cgh984nGIz28aLqXkyUTmP
WQNd5K+Fo8+B8JF8O/Q+XWQKMw6IECk2HzYtG+3gg2x3wYj+QHvIQWRpNziOx2WUBSMz7mvRFLkb
stYwZF/CxLtGTG2DsaPjQxj3aNGBIua9qdZFEm1VnAyilC1WldELTsbRgKicJrd1Ch3bAt2I9gBq
hkYB3cYgzIrADkhiGeLhtpiZ/95D+FM06aw9TWVGpwbA/MRoWHy+tQTwpcxjsx3LpFydRNdldhos
qEGikh0R9OhXdNPPuWy+R6qJ3KbEExF+iXARoAK2woXVh7h+yHTbLGMC3AHajcbj05o2IMUQiuNu
U03vNQsJ2S0RRcRnKmav816wyRre4ezqlctmLYhGEkLc0TkIkfrZ5eOOl0VY3C5zx9jejXE0guFo
c1skQ24wxOhXTDvDpz7UZXdjbAAY44Givn/rJTx3oitrvB7RI8AAqypTnIAasoncGGaW5YxmXenP
bxBrejuQq4J7Oy6el3kz/hndRva7NYI220G3+hZrhZ+CqIxJRobFS4epYQfDlukrIgHqp1HACYJQ
TvQ0MkvLYEgIBjRL4jMi6vgrD4L52IL/85vpnrmsrlwJsAKIkHMe88dowhELJQnQngTHwp3CTivB
zQAvonflQ8867PCzXNlR1aY74enqSQr0DhBbbbweysg3kIusA6pvN+1Df0CBMnegDC2RSWFd6Xa6
mUDrCNd+37NQ7kQuwXxX2KCQIoaQTFOHt4SgYUOKRqNgg3AsCmR3AhnG3yAOlCRtpcs0oszBNNvX
u2kKmrd+6rFp1RXNtBTw8Elsu575SKaJ3Gs3xCWOZQEKpwFH7rXq/U2hsWeMSKdIywFUwqgOYvS8
0fAACemFFROCXyUs8tgo5AZj2YDiHnhyO5R+hxNTPRwAwv45QA2GqjHHgc0I/D2qLmcAYXqJ+59T
0qcGcQgngD4pTgGgwLUtJ89Nhe0jQK7VW1XDyNYGHX/gyHh91kzLg8k7ZFYiaR77CZidzGt5agCi
3iyKrShEOZwX0HGgbCri1ts7NYzZ0mqUdJzb4fu46ChpZKxh9iLiq+4VuvWc5dtIUrMvGxSBiTYz
dKWhZ+QJp2rUdvDf7Npp4Ccq4rpJQmwNuxxzKeBjGBuKzSyDyJzsGM4/grZDAYzDbfDQlrXC8V/M
ze8ybP19H3jLlwD27h20FADkcLvipuUqzHLgvGCCbpufdnLRaeS8f8rnhmLlU4XJAgeTv8Bi2LZh
Pp9wPEbbXudms8YMC72DBLdS3bKmSzy4rfFaRGb4EMv8ziuj7nXM8m+1K3lCJ8+YDStI/VJZCZVn
CW0bPyq/LrfKDHzMSFDZpzDPm8cmqMJ3SRr1Z8pn76FzHIUZ7NvPa+157JZxhIZPnZUHR4vYS2Zg
K7IqKFADLOWIAF5MRN4H7IPtnq9oc2Xw18qdDuXs0qCp/CJdlVz2MiZ5sQGZHnAO4ZeaZE1dw1Ya
9dPSoXWEZJKsxOtrI1e5kLfezHgvI+ls8U8kEOvwQsPBiRPSsTwF5pjx+g1O6+Bc9mtc3LFV5LeM
cKRXOzTy0EQyy0/fX8wb/z+OzmS3cVwLw08kQDOlrWQ7duak0klVbYRUBlITqVminv5+ubsGGo2O
bYk85x+3nnxo+pN3fjtWRNbKBTyBe9I5TiIZfhEYb4JsmIOx+S7Kqu5y8omTe1n5W3yQsMs/SeD7
+Cg9Rsxpr6ggn33ayLSX9PIeaqir73fGX3msp1A+hH6q08MuSWbkr2e+yBOu+vc4pjIH+5g5IZ8c
vgvc7TuY50qQaRIokZH0l0Y5TwdEUuOaucp9vwwfAjzzW06wotsdhBc1OmsGZ43I3I8QRA4iTZN8
HkXXHvqgCvoLxXDpcmzboCfw2ydPjrax6En5/RjfOcOUfLqi1CqP64GB1iOq8o/bhYKnGD++e/Qp
4/n5tDMLfpPY6S8z3vhW7GnxZfohiDIvcaSfxyvd3Jma9eJfzxtbZm6pnp15WUb3d2nW+Z5DwXsf
4IG+BnioxzWZbZq5VPu1R2fdp7t1TePrVUn1ETdT9I+RTdAW3BLUxyWyODd2VeZbFcxvmd+FtjpI
5qT7ZR8VSUpbkN54cvQ5zKfRf64npjeaa36GUsJ65I3PBKLyvtL+eCq2cdcn0qgWc4k906JU+oFA
BP8zSA5/oqrMNC2gRtOrJg/8xoi3MpFhc5DRjPTWxyz6f20F+TlT5NayzQgoqvfHcROcbEnI+fe4
73Ph/N6Y6q6jgeDUelZjTOnuBuKKuaROoXjW6ZffVdS/uOGWRJgmC5k+7dCPZxAPdjMORbcAGEoa
c9tPrtvnQlvnLIqe80KZPvbflOzSh93fzIvxSjbwXUzFkIdCgX1MfUHNJ9fBNva/mjjcP6apms+b
m4zh0bGtfg4Inf9L66G4MkMylTdzHzD+RX1Yj2e7luVrvJcEZLvss09E7Mqvaq+b+hxW3j7nwwa0
d4pbLMAZZX3tnwZV7kM6Lvq+E+jojkVk1HAEs4iXXLODyGsJKj+f+S/Sax/RDU3QwourQxgPBDfs
btnj9EjcoTvGMUpYGlCEYudAd0Hh4RAGTz+dfBjsykT1JHfp/cFt0eSS6e0sxYk2SK4sE5pE36yy
Wt/LaByRPNkGPiPuw+TKDQfUcywnDOHhuKKLXUriSgFnpToo3zr7sQw2aa7LveFNraGb/Qvfm4yp
GJyqS0nu7fWqJ8+9+Hx1785Mt0XeMJhQiUsw4qlwu9FeRF2b8KLTEBXwbJb6UcSlr7O53jUvBDdb
3F8AD1R9HAQA2ZmwigXR9NwmN4XaUMf6veAa0vGyeA/MXnZiS1gmlSfL5pascNUCO9cHP/evX5g0
PctJ1m9h6aruKZ085TwJ6/k2Z0A325UzdnI61VZ4j/Oiq/d62lmko9ICZ2rGJLgVL/Q+MAIwgQRJ
NErM8F2vc3cYgvkudMNoYqddqDQr+1I8dJWz/BumuQzOUW3orPIcgBV3Xbom4wdr3qOlCg5inysS
RhML+apjJoOBxcyckpSqgQGLg8jqkuiiHR31HYhEEl9Z2PYLHEhbfQTd4D4vg2zZhYaive3cue0f
hQrcCxDko2rW4MGT7n7tsXbTzmQNJB09iQKwUbcquNLjhsdQl7P806WNrTJySZdLG09VmPsl3SS7
vypW5r2Njm4/Dgz4Zr3twipkS183TVDqFkn3yhFe99bTJZsemHoHg5razN0VsdQ1V/LMYpZ1tZ8c
DUAlxUHGq8TzEqrujtD5aspGJsufDKV2elaaWBdOlxXxpNfsnyqYU0LTVIogqPOXYTqmKT7+66jn
6AflTZguolKPkvnJYVijkgTfTTYR1KwOlMqahb6SNK3OdewmcQ46GpAEG6p2pYkuLtN8lW50iMc1
hvOwsTVZXILYkHL0E30ahDqlftDZcidMyo8tqOuFHaN0l1PlDoZUqWFj5qHO5RT7Oq0yJw0CkOau
ky5Cd9NOl113tj9oY1WSNc1C8nfbIwM7NqBPFzEH8QO4dXSomkDeJ0XIc+KX4jWefPAq8mXijICb
on2VzjTSSbOlDaNelXpDvpmwQkwI3fjzUWhCytZ0ln1GQ+J0FWi9u1k7BgSwRRFOWEJocUnMLP1q
bOFZlnR4JtDa/o3cOYoOooVAyNeBkfs4lyUngZ9Eifuo5Ba/NPtek+BVdPWzUy82vO+TZrMs66uk
nAVqwh6jwtlAR9tId4heQXFzXjyhs7ErSieDSrPPRvZ2PoDpcw/4M/hfNnVuhwlLNuJdpqrW33vQ
kbrHegla4HaGLwlZk7wphoAgba1DvWRVoZz9sY9lUV8NxqEhKZQTiYEsuI/FLAt1jDV2u0OJFAwP
uEhrtIlFL59REKGst4S7vMCsDV+dJ2xyZJaqzhHJ71fc89xMsm+vW3Cx7RSwNf4wC4t6KFeeqWyQ
toluVL+q8dqWIqZtrgJnOM8ybbdjU9nmnX664ihNUf5ew3j5E7Se/bQsNtcA8Dx1ZP69bI3nB4yq
CfKKuujDh5nVhm70ASWBDcKepI0BqxrbTSOC60YFzvjimXCKr+LWNB3K9rSkOdIU670Oq7i9gcDS
6V+77ZTMLAPTNwfG0H4hGLcfw658eVrdxXupJOyYLHvyU7lLbmaiJj9ZeCKKeveiZEKHjPma4oGn
QCabZ44toWkQwzF9Ym1h7G0UA/wtuLhfEvLy/CIKDy0p1SRVjSFeYt8qZop++kzNNi53soAjPOqY
hL86jP1L0gfD7bQSdaXcZO9yYDlFW6EVLEQ96seL4YcGIDUeK6gYueCY5ko8vls4ADsAl2KKwD55
JdrN/1REhTvZ4kDOTGW1fC81eDFHPXHtRpbFq236TfB4jcIcpDMsHDxrP91FzlZ+t2HKEEwKoIgy
yExYFiHLldpk3ZP8MSX1r81RkJzYBf/buNq4jEdS/SK9hRDBfaKvqTr0nq0TmE+tHPe4dL4hKRCu
rOKM4aALmAwDgtmPge9KirxnfVoD/veeS+n3WBowv7TmkmkheUg5pqMTWLjD3CSWkrhXkLXnuk7Z
xOReQr0PbnHXlYaRd6m36X2p6v5QDFHEreI0hBgm/n4qSiIC4axkkZslJTNH6OVVbPNMXfjAGYIX
VdytrejOgSXsEm4H3S4bGHw3pFmum2gABChk8GdssMhiy5dPKAeSw0RV52HrovVtdmgW8qGcn3vh
NA9tVJc5MKc5K1FQFNIHiDDdBHMxaJh3NReDSxcRAAJ3obxqgrnmDSoL1pJECj9vW+Q8Q7vTCDVY
zCHxqt49r9c34N8UygEf3w9tAg9RMPfmHtTW2R/BANxBlndzoP0MSPQnQXMa76JtCAcyJunNwipJ
mUFL14FrowNt8VMebSI6t6bYzqEHGau1tbcsGxZhfuM8LpFTnqu4iSip/ml+d9r9CnF/cztRd3Ek
QvZD46jK+U+xCXVDUWazqb01s6akZynd0se6itzXtTT+AWLSfQDUbe67svU+eNiDwx4qkwfBUhSH
zbiwHJJMJxMoxLB6L45FvVTvgQQzDFpXnsfSUwch95FT3HHe0SIVAJrlOx0S7VW8FslpSbb257kI
PwVC/Fkd9wB48FDFonlSopxOINLQosW2HYJBzFScW+FQ+bD8mxcHaKaa90tvwk8G7i8yy+NnHLf2
QIyze79VcFYrOP2LK11xBe3rH0paui5JOjj349q/x53pjnWvYFcknpJwhNpjBaFHjvs8fAFZIDqz
HmqifAp1QmXXc5Hb6ssPJ3MGh4yfmmF6GUVTvjZuHDb5zAxw1auxyPairrGQT8mzRyof3RzgEVSk
p21Wo73ySeWxbWYn4SK38j4Eqhy+zyU67OjQ0K8oS9ojEUX1kKNkIYpzjZY1V6gnFJc9wvhDXw/l
od9IL9qc8o9f4R55V6sOtvraE66Ow6MUxslntauWfq5p5iKsYwc+5rG3lStv23n0A+dkY+rTQKWm
Se4RL0AbLW8Lold9Zmyz2y+g1MpAVtkhTP9T4xJ+RLU16sFVm+iPho6d4ZsCmp1owW2tscKrUfX+
3Z7uyfSelL1rrvm6q+Yj8lESQHMPnXrw+zoObvehrQ+hXFr/zQbeTht17bXQjcG0qv45xWw+cO0t
Hrek2/Te+l86D6r/Spw17m2mu9Ib/iQz/4Jpg6TMNZtQ56h8ph8dTNd66d95apihQ5HIe+jP2jsO
iy7+74+rjr6Yphe1zmQtIC8bnGOx9JXNAXUFo2U4TSubpJ7wiWdRZ3z1bvs6hPMqaI5o7ktZ9K8s
lFRiZA3HTUu93G5f3Q2f01NaJqs6kRnnuXna9N0doIqPnKEu6u57cYpJv3RVZPWzh414yNOSi387
DGIlCL7kZa1uzdj16BE98lfZO6GxQqr0Uq0f9DRhOdzkDlqb1RbAOm9Wb4BqINjS6Os0DUJ7i7y0
kL8nx9jkgWnLLV/tGu1dts9ht76Wuudh8nGkMrYFdvX/QLwm3mMNyCK/VTLp71ngozsGBrFteVgi
N2GbNSAMFzPMXpCDNO3OI6PPJI9jopyXdOUpwYcY1oqEelZSUReZ7CNcWtKZcf8l01SCG0/RsoVt
nqhk3n5NCnLmUI6onpxMGJSt3jEyE/mRp9gt3PnbWztKC4/weean46ZRcs7GGI8y6dHeRM1B4Tnz
7zpy9PqVAiklfmadYRs08xhhsFvec62DKXM9lZB/49bJt6ByYMTxjAeJc2k7NSbtoSJ5UF83PpKj
H3dpOhWE2Uetd0bvM9jLODhjaw5ibJPmftyGLb0Sqkq6/rIKTzIWySTe/4bL3MqcGLnWIEKbYZoO
bZuK9T8FtBU8bbNru/6wjWKOi2xaooHxN/b26N4pmXMhrX0UGm7IN7RkmGmGtcscR263oxeIoL1h
J2XbzbRPDuFnZKMoIkB6icsd+Y8yQBbkMAlphhNWADCw2ZVxc9fDhzUfEFh6fxs5sKLvyptciMm4
bNaSgJHEicKWWUGglYPbqvnsBE22ZeIddy/Wmt1JTc6EOnX3HNCGq5YfUzYXzhMWuLPWxt9/u3Ih
2zoYp6SsnyEL7GruE9cXrXtI9rLf/8WejLf3hmxuIng2Gzf/NhCBmXaQIJDq1CXl1nf56Ed7fyd3
CGxM2zGe1w14oL3a5ZIGz90eMJqid5qo2hw1MmZ35yNkU1Ihcc9WJGXf4P21OPL2NclySCY7UOsK
THbnRaxm5sRdKkgWKOaI/cQGnBN8023T/eNlrsI7d/JL0u3WYKUSB7sdb3/dBypfvDHBDzil31K5
5fvC/LNN8FwqwstXB8gL5FUXyr15LuKR63p32+GRwySuLpBbbfSrTsq5eFjdZpnunM5d7DWBY9PJ
IzGL2iSN8KbicWM2WfrkU6VVjX86qHpeUclYwcjYT85ry5lNpeS0NPOxbLXXHJAlBUcvdumMLkIA
nfdI7nH3F8WX/9kH205D5gyBCqy9JrQOQFKzc0BtBFdFPCC48kzaPCddmTptttEaHBP04PrDHVBj
81shspkfqBMHD4QYFf2dMmVSnmzA+3vsUkjgLJi3vaNMRPkiel3NtAbH1HO3Ednstj9YY9bdZAs2
3T2vKvDXRwfVS3SCYiarugpsZBlItv6m9/t5ywsKRdSZsEq8Sa6yVNfz8jjXofG3555QlfDNXWN3
e3d1gjbfzizkgKOLfd18bxkYjkkS/LN4qbmaVhRrgYzFJSUG9AQiuNe5XzfRlCW+y6sEkEEUWFcK
EOzUj6M85R6jSoVmbJj9XYnprHkA/JeipvGdzcVpKK+pmscxTPr4YWTaZWhR07zBFlbtdV2XYr/E
uK4vo9njjyilj+uIYMP9Ta3S8kvyy445Qnh7C8odowYV7vA8oBEQnzHY/L+i4G05UxKy6oMfhSCD
wmUUvAjY9/AaUcLyFJYhyVVtq5MimyN3uV9rp6pvqloZpo2gnd/DLg22e3dLu79wedtnWwgir9Ku
UKi85zCE1ZP1gWVAu/maFkuS43lUBAyEkTgDM/KPM5MwVBM/FrVau0OVQpOQJCfb5YpiuK069OUK
DOH+vMjGT2FDbDf8Veu0Y3OCTueuWDoMo0no1z9+UPPVQBR+mhVXxa89jPq/1kGT/lQ1dV/cDEPt
DDeudRaKvWHIhyPCyb07pHpsGUzWQGmabMk5zHUJiHLCclU5zzH6DiL993r4ByX3ozP+getx7G5m
BtGnQBzKjoLloYCJkVWQr+WPiziyQWqyxEuCmgs1cosHAFwcVPiw+nr89iYlvaNCysKw5aYzHao6
sq135XSD4/92TWH6V94qsWZeawG41t6tm4cUGHvI+OFa8TWmXf2v9Ezv8QztszqJfe3iGzRkXNXl
iHclTute5Lvj+WcEStWYzQpgYRpN97TEfg+4OSBVKB+lb0L5DFAVPwPB1pKOSXYKd64W+kcn5wkT
JipxL+Z8wPA+j5z9ztw4z5Kz6yksNilyIZYoOcabqpGdit4Jy5sVQ3XzVoed5riUyonOKwuYOJPD
Kt2ToMrYPaHwKueDdFckKq1N8LBEskfjI5rKtb96/u02ELpiQs4lEerEjsdyGUibCKTs/RdiEEK9
XTV+uweHGvPco5yMmx5DVEk8V1SOY5OzqQWeXf0U4UoWLUaYB2VrVfxtaEaJbgGEliLJ465IwgwQ
ae+PQR+L6C6RjMYPbb0Ol9aUQQgJPfScS3OVjtdTYtcX3NP0/jiRPypM5S2sg4HivGrtLC+i5aQ/
L3Ye1wzYNC4hODiHbjo77v7NT3JF/ctwKyFq11gbEJJ3AJW/o3024XFNu5A/Y1mXgZy6kk8Rl216
iedC/8KdIF7cNE7f/J4nOZ+81XW+7dbRTjBFuvjyp2D4m7iLMKcNBotY6qLb5LHZgY5zSsC6+MPn
7CMNZU4Ju3hO1jjaj0urxv6VVnvyyhvSPopPzZgh3vYuWqgA9Zsbh1HneaRqAw1KPfB7NUVk4Rjm
WWSuE1YjwLGwI0/93OhePYa9btyHxUOHetsUk0OHAIoWbk5t7zuHsQp1dlXX9/2k4FRQfuIwalXT
HCPhqJ9U5Wmnx8X1ZPCi0c1djDfF8lG3g8pXtoSsY5nGfhrF6XnQ6DsX7fS/AzzuadYQf/LQeYQA
PEacinQVVpP5w2YiEQD0IVOXAcTRd3XbDM1Rm9VS+l7VlcrdJNw4xLSfFhmaR58zKlH7n9h6Jke2
TP0wcnn/sRlHVz61SzWQjSGMqi6DamhKgeXvtmy3AfCSXYLoeYunEu21j8DvSjH9Y9UUhd3RvoBV
/mIjSc2xH/zlHvdLdCe7or+kzAsILcj7CJ5RtGzhgWVrHF/3xkdeKda4bV7KrnD1sZQbih3Us1v1
FmtlJ7Rb3RKVt8j1KqDgpZ+Kb8iDavrD2hP7Hm3zrg1PTPu7k3POtL8d3SbUVKdmWlaSTpOKG6nh
XuZw9oM0RvYIl9VdLWifFgPO3BoIR2fmqaVUfpq6fC4dbz1TWOi/a12l/AWlj9hwSDr0RHm5R6l/
tBxvDd2J2xQ8rMRuucTlrEv8uLVx3Zz7gZav3xstu+srJNXUg33yDbZ1piKR7jJzgXEhdcMIXNYu
2ivOJt136PCknso3bhDyTcsVBeuV/sFBiLOoZAK8Kkm0vGEPoP26RQnsffQrUsGzCCv9vaK15ibx
Nm+7eFopkIUI4dCtmvs4uAnidWQeLmq2zg9e/tAeFW2GyZGke3bYsGn95dQWlY5fw1QP5BEwCKxx
rmOsq7xNK4hRVXTtFT4ZNr10BY26TxGSpnz3frnzUssh+IedAIwg8aelJj9fpQSvj1KBsXi1Gx6j
Ltz8//DvTl54tWJJ8X8PQ1WuRAcgtb0per9tX3anQiNFmE+83kCwoR+v3WioP5tpTrDtjly5v/2x
A+Qnyq0P3+IGPQIQaRAuR1s3jAEZwlem1HIS0X4CKS+m676e7OdYtiRDZZwBvN8CdTECgaqQ6oIo
pXFeYPcRQ1qAtvVJJJ1jzmEdVcHJl4K/0AtXIC60aGuVW0RbF76wcf2H24l3TAO+QkV3XO3/mVqJ
MOepHIMHkt4sH8BHg9LNuWzi+t1L+Ey5NLO7vbKgr8dx0u4q4TDE7hzCtez67aDmgbHZmQv5X0ui
Ef59bxCBPIBjp2UeNKYTqOSJuJh+AeLMLRin6RrcNzKyD7U3tG/W8ZpnF73AhTi96CpYTXszLJgY
MkMOzo0eXP9Ulnsa5+RWLM88ZdudFq7zWIDDLpeiKipKkyvCVDKt0pQyIoShxwohEuO8EXI78M/N
va2W7m3EGIfbova0QGfhkh5Z1LE9c/os+1WKaOa/sqeLtC774IMlLiifdl5moi6axbrTYZjZZO44
F/CIMJvdbiSrl98slGHFDdgrEh372kF0F05p9NW2Ydz/J3y7+LeNanZo/p7E4S8coCDLS6T3T3CJ
LTgPcZLyEcaIbeYQxsZ8cAa47kMBTYbOUPsCpUsazvijozhYmw89GRH+QBXBEB+h2RIb0zcPcO67
Kwk5TK6tJ8mRpW/8UvHV9a/jtqQ1OkLtaYROYBO1fwx9By9W0LRIA303KaI9G9y0cP8EATyUZNKZ
kwTcitOOCnjZIHvJibpzdT5KtwD+5UdFP5fbAHnjbTr3Q4RsEfiQNu6QAuHLFjIe8S0mt+1gTHHn
DUFTHFe9yddg1uodQw4AY6iiVRyGwUYAZmkYJvMr/Feob/rUUZ+yVvF/O0sdD5Yno4r70UUarHdw
NopEx6zZl10gRk7Sc7KW0VeNOJldfRz/8/FMdKd2FMTQYEpdvqTq0pOK97E72zINUUhpVd/N/Tzf
92aaW2qObDI8632uHdQGpVRpVqhuUMcl1fWHA3s63mslk/EYhqm9ioWzkvNsGvqlqh95N4NKK0+2
KEtU+66j83iLk08EPuFzX3TlrTIC6ilRPisFfyws/75P9jTMPloP7Alu9wJhxrjnSOECf5IqXWWy
WYLiPJuuLe4DZ3d/bHaTDlDyusZx7kIyAfUfs47lg9Za2Gy2cfQS0WIUsBy5SXVLyNUW360jqPCX
rAUGm10TCDf86GdgRiDvrkOgxPbkV9EOD+Bs+52DhoERhs6n8zhGxWOzo2n71bIpPYbhskLeYmg6
FNG47bd+VdbilMAv/uXum7zc15uyZYbAdH9zpyj9qbQZkLwmNljAWOfyx1SKEX5mzv4zpr3mxSqG
r1i65KmlKXC5s6zqTa2jfoEsgTGKCv88Q6999GW0/9q2KL719bj/s2XVnEgFrW6FK+L3mALNH9gX
ZVc5VB/kQ3U6b/zIXi8y2m4dFFFjPg8cW5Bqw+8WJTk7QTeL+xZL3m1hYpF53MpYwmqwSeFP3Z+0
jB14jGZ/RT22PezQPpfGEZi22oJibIL0ohtnM+W91yysJHvhcKCTUxFSzbL7AmmvnE+95+OEVs70
F0GP87CqEmoTCdwNjr4+PeIk0p9oUtwcqwIw6bg6L4lah2dju+2dOEJ8MLgEHjexkZqE7HkKtv6X
u/TwKq4Y5itUv/I6WYbhYhwfWatTMx0Qk+sevWj5YCHEBjGq6hY5DvYbf/NuJfXOf1BsdoRnbSmL
ydaihiiKyVx2Gblnf9X2TsxR9R4trXkzEjWjwy/yoZbSfOsmxkWwTc7LhlzjOVXFelsv23wJYd9v
g6Cio8oGzgWUhclm5TXLamoS7pK4Tm/l8iOlGguvQcLl4a+jMZe5pxsOIhopk0s9LWEhXHuErOIy
RwnLyVluiB3SClIIk3UEQT3H3TPRKtuC9iZxSCcih/PJ91GWRatDi+hUrr/bpQXrAlVQ6cEugzqP
apvYR4icz4eKaXsJwvLQidav89lF7Zdt/ugy+wAtcgmm8NJTN8yIr0Qv70aHapZ4KEyTu7X3PtbC
uVCwUlwXySb+bE5Iz0WbRHeAz9M/WzkzbLlbva6eAO6eV/8WZJsu0GWfb3Ag6EOREj8kiWm77man
PDiV3F7ho/RtlbhbNjFQ/di+vKuArYH4z+2EM+VdIGw8T3u6nNkigvek76abcY/ME2gNsFcwIrMk
4zl3OkGBWbG44XkKSucKUWKNJtxNTxvut5/2pf1j97D4VLhw3+JJD//k4ntPcJI4TVcYos5plivq
taY473mMkH0O84Hh1B9zq8X+yvOLWqA3yX8FxEJ98BdXfltS6Y8gsCwLkIX3Hu8crNlcuFNWpa6+
G20deXkUhB5286jf4ETd9tqiD2eDqTb/jnHEve5gmrhzNgeyjfPoQAo9OV0AnNGrsgOdWf0sy0wD
O+FRXgE6/J3MG39GfcE6a39NztwlNNjZ5i2JQ+AvsI9jKkZESoK57BExDus0G5pzsV3ank0A+ZLQ
LPOPGwnmv5VxfcDsNH/E1PH+Rhg/gjaTpBwlYX3XSQIJ09HG5qkllOSgVNf+HvWKpTS1ZEZkagqT
e9tgSMXK1CDl8Kf6vqsDtDMoeq6aqKqu57ZgcCqoood8IUmr7EJiAJd1uHIAvdtjC6v0si0BsaAW
exEqeKeB2lkT0v264I1d4K8m8g7D5zRzOc4xPnw/8jSMUBz4ubeiaj1XdkAdqWYf6g+77GHl8jzE
LHPoNub2Kqxs9O6jhrofEfEf/ETDa/Ozxtwi69AcFKBwjlmYxIpu2l5d1D1kl9FrPeMaCqdL5G6o
ePuR1Ug5ujyt0NAYigF6xTVGtODJrPHwJPfdnnuvJbcwGNSMnKT3vutqb8kNSF2E1K2D4CsNGf5R
w/TpVw+kJTP747nKvaCcbvxwru9kG03iBlaN6J9mBLg+ow22yEoQdVQZxjZdZCtz9jlY5uSuV0Nx
BIWDxx86onjpO/uHoQgGDwnOdHTHfvqvwPzmveEhT582z8KQy76cmypjxsJ8hQtgPol28i7tgEYC
r918sovEbKP6tpjzhcCl676R5FKb1Ojt2sMUbpmXPE2W9OYNQCvd/kiBMHsBYU3LQcTN/sZYWuSt
Ip3xqk4256808fjFUBGdbRya0x417hHfgnnx98R72YPF++oMtoFoTgrupR2uZQ0a+VcNi6/QVfjh
LavCdPSCCn0ni3RE7xeWKZCPlWTIlBXxGqp7BQCanL9TigsKZE/U//VrG17aqXTeazp99NliPb3B
1WNuoK3Ly+r2w10kHY26LjX9be0sPBv0It0ry2dLo2285Y0CCyDAUmEeGdc0A3bYvsO4HI9sIRF/
k0vGJR1wJVbfCEIE2eQvIo0KCkRC/x4Phb5ix+kwgvT2NPkppZyOXDp1JEXL/FpMX6xZ1cy8UVVg
7m2pzT9dOvrRSWPnHIl+f+mR3WC8AwXY8ymduwqTQQVEFMfpyZ/r5mnf1+DkrXv0GCGj+4oxhuAc
390fFWxdnyfyUo4zgP8jWXDlbV3Y9fVHi3DPLmX+EyJcfjeK6QMjy/45eCMq3WkxM/raXTfXYBc2
DwhxuXYQXj/9uLvwGzg8FPlPWcPdNra4GCZ//1BuEDwLNK6XIkjax8rf53/BEKwBqvm4Npz2YLxI
LIG3glXXoK8U6Y6ZCDwOwlDMxel/nJ3XctxYmq1fZaLu0bM3PE5M9UV6Qya9EW8QJEXCY8O7pz9f
6vSZUWUrxYmKqOgOiWIaANv9/1rfMge/OyChArsGJYq4bLOOqSLSlbaRpASuenA7zIpLVprxKmgI
g13WRS7vbMEykWAsfBtaE03H4NEBPAhMMPFr5EsK/HJEnuuVSvskJTVbmlWbTh+RlspV3Zite+V2
EkFHo6XtRRUgeN+RYSUe69qfmmVoiRLtVVM48TYMaO4rqnFBk5BeESN+iOIwZUZDKZfdDXnuyWU9
huoSiab2oBdU/1ZeTo73inOa1hKvOwJTxcVhfS9C31brscSiMAtd1u8ZcUqZeEykbct11WWUsMaU
mwDJoOsmzkFpnmOHHVrN39VjN3AQLFgGYgw5lvTHOSDwvrxA3jTm1HcqfCwzQHOdhdkiJBQVe4Yz
4vbRjHhibTw6uaqmsbaaM5b6S0YndN6kvuxuWQSd5r7vXU7jk9J788YhDneYJaXGyM2Fa+yd8Yeu
F7zXFZobN73IfC2FwsRGOq4PVl3GQ0MwuZxWIBLQ4g5VZLoLrSg7Ta0Mi9hk1L96TIXYEUXBPw3U
2IrFGDqi/4Yq+tiniYJY4zBfKBeeBHSOC1KmO+Mxp5Dv3dMUSxQzY5qMT0VI6Su6LOzaoJmcl8Qf
iQy62riup5EzM/2wxLoEU6H382rqS0RpHmro7nYgilvD5YDqIPOFWRBIbpl1dUn/wnWR+WdWFSDg
cZA9zawgr6Z90XpGfjtVSJ6uhC1Q3c7xeU3VteFCvkRealnevcgFYclDZ7bDRakV46sFbvGIZFdJ
u1IhDSZvVvnoiNhQO5bdzVr0GRQ4bNkv9FqjMpRNtbzzsCtf2oOLMP5YETDmNpiGh8az3acxm+w1
XRpw/RwebqrBQAc/xLCqxuSqrY4lD8cy30q6ji8B1oFdW5rmcjQdSg4FchZ6nKP8xj5PY+0AFxLh
ebuWGRU1ZSHzstwKHUDf2NnSyhL2z3rst+g3vPRyDAv3niXCW1PhYpWKEhZinUzWCI32czAmzB6l
xbbniNKUcwcKws7Uh+GTnrKcx1WLPqH2c52+o51e550bXk8AkPddogidSREW13WcWrOYzAFzgR5E
J19ZGy8ppSVoI49Gr1nUx/W3yqdoNAsLK3w16gIfbk6o6zQ04yLI7OJxKAXCa7MbnpAmVA+2rlFE
T61cvnilQUHR6BFCsPFp78FXgp3m+EYW3xAMPBuq7w86yajPysDSNedACaA1ccd9VLZkDKZF/5LA
ianmIaPCoLnJW02YyC8mp0L7JbPssWHELazQTguULa1zgz1QvmvRQGkuHsz7SY+yy0Q4Mdm7xdA+
ZSOCW1wSam1xyr5wObdu6hKV6mzEXPFcGHp8W/Zjheyac/PKZDrgVIczd5ZYYXgvNBW85MR+sWuv
WxPK8hAuUs+Qd4WoO41KZpeuqkDD+ZAb5VUSJUw2I7byb+YQY3qghBnclW5d7gZ7mhZdPtjfdU1Q
IEGQ7BKeiw9qKmtj19PRuKylrj8bZjpc5w7SUIFfAwy4RfkXa4SPWgBh/E1Q4QzEiBYvW7uK4V3o
wbXHRzzUzlR/YnrD6mYAIKhGnIT4/VwayE0Q7O3CpTpthNrwTKmhOjSpyjchR8MFoIH4sUGp/hB0
0l6A9BtXdhBkOHuROAJGp8JaLVNNP2KmVVcfIsAj9gEhOGlKM01OWnGr943+EveCwO4yRK+xwLNc
iRUJmxPx44O8zxIaMT3PybASjlF032hd2XKjowQpVrj6m2fljs84nhDbGfi9yhmZkJSsrSNdPsmV
3S0FR8P4IJrCCi7D4xFl7sdluaiJL57mnV9QCcrDrFjlBtLedTtV/XpiFmd/m7by2J32vBfbDbRw
pXk9anlFde3YcDPVtJGio5o+gp04FIDRNmYeuisl0IjtfK3Bc4q+5Rb+Cd6J0SjYAHhO1E3gkHNj
5dUc8rpIq+hLUOrigNG0TNEt+yqKYNosa7JkU/VHAduRe7CqstSmAOaZSTtnXmsXHf6zTVH33Vs0
IvQfrAaBCq0QQ/JQeybeBJgG0OQp5JeaKhH6GXH/hpQAXpBOPYgNBTIPDuNmTAWTvRnqXriEOAj9
sII1UcVyRusC2VnGnkjrKpCTEFqmTVl0yDg5Ku34XAjwuvGobhd4R/NBFkvf8dOtjY5zB7Om3xsh
hsQhROZWi4H1QOeAwBNWqFAsEWAgLvUBo72jxOprzH9N+dBBrfyeshy9hUbkLTPdyK4qSopPFcff
5TD247yVVb7OhYONLokLLV+MaaDdxZZXfIyZni2DxqP102mVmutOZcydyUXbiEaxMrEg+iV9Hi3/
ngGkeJh8hzak1dgl25IJxalvoeFNQlktQ7dDZePrGkIT+7kmEJEumCsPpUwSdMCxta4p+69Yj/zr
2hnHB0+Z+dLX4/iBxq1732ZYeujZR1m26mquH535cKL2XqvbAqgVIx27zEfP4WWl1SbSKSyS75OV
TEiDXFXMHZRqnAzlsEDC2GWoMasgnndxp+0EHb9F1Qu2wDTBJcHOuoJ/F2DQcXXEjmtwYkrf9n6G
60AfDC2aN/zFsUGK733ROWiIth3V8A0Ux/TGiKgeAVWK55wEMAR4BZqvQQvY3bbQg17bSUe24tGz
j3LHABioAwWZaEFcsTiPT9FoVbdaiXceoxeHt1wW+Hk8Ix7WEAI9ueJYNAWks+ZWyJNdyUsKs8e2
PB2OC4t17xFoQFOtirYOm42n7OxZ9O503GtO5nE2r3R1g9LAvaBi3cSPQdGAaWyMmHYY8Qf0Nwrn
m6nqKWPewcE0jyJVbCYbuzDHUKzkvWUwOU+qHW5jVKTOIsyEPi2MSVT1xsrRoyGHkq6N7kI05oKd
VX2fjm1M5taRnrJuyglIGfgwJ1jbIu9IpE/tNHvQSqOL53UUVEeFEWjG97T34e6x7anQwDogiPy7
bqQRJebjWEQcDIw84ww9ekNmgsSh5PreRXGZfTaZg0YhsMFCbcfjq+9KdxTahvKFli3Qpw9URl23
wpPSQOOoLsDSSv0F77VDakHu5FZx6+UiNMO5SR2i26Vm3ztrEk28bE7vJKKlyTJrz8NGOgj2o96p
NsAT8lvwQt5tVcjuvumLQV9Wzoh0iE3ukF1qTdb2ewqR8U1OBODT1NljOqeF1Ecrw856f5XSbNuo
wiz2UZ5gMqGWFtAbAySzGxia8zAp3ceoqfDPmJwC3yPdH/2dodiyf4vBG9n4PHQLUkgwjq8jotZy
blV9/Yp0HSBc13Ju29Os8521iBKLsEuEt5dBIqPXAWvVnaGN5lPDgYJ2P+IdJOFWGJm7FkTECJy4
BaIEKK5y71IR9OVd7Cvyz4813IzJqHC9vQ8pYUmiJV49F5PJsIQYhzcBsUxzqwYhV3ozicMIYuGy
bpSFrgXNRrPGCkZ3JKV++YAcI2YZSAKffUnYfxYW6HlqHlY0z1qr3ca+tNpZ30MowyoffW9t6p2z
qXP719a04jv88f2VR9k/WZQW1Te+rFksRl2RUSuNJJ/RMy0eW7Bq684J7X3mA8JIXcP6bAtMgOQ2
9D3TtCbUKuP1Dl7jOvo6nZr6IJEpD8vBRvMTe3odL0OfI9rc1GMcuR4C9tzLjJWLiNfaoa3h3zIb
KbEoiE8saPDTdZ+5dB2RG1GgXhtNbi3aEkU6dB02rwxtA5ZJkTFFeeWAy6CRyn0LJ5w/M3zhw7oC
VnZhmdO4HRLEDvQKAqqXHN1nYIi719IpehgBSeP129YbyTrk+Layqji/QsgFQQh9DpFl8ZBflFXa
H9IsKXe274eHXMU+SqDGeHAyTSa7mK7SumsLoR3cpvTWRuxBYtKseynUuDV907r0oSZ7u4SdCQyc
sd848VDb13npe/UlnD82MgAaYkdXi3IcgGLRDXII7KAn3ZWFf43FabocawYm3Va1qmmPwzhDcQFD
JtthuDU53+VI40PwOJcR7fVizroiX2CAszf2ozD78BFZo4kYqpfAJFraO6J45nmZOt84B8glbSC4
0yhOrqgmjUh/pC+CudSaVi4DI6akaRhhctGjgVwrHQ6eKK36ecCaL7Yxiyl7ybZYtIW0NmbfVgW6
+LRxF8pJNDAyqb3Ed/KUWthobVk+ZXohDxJkFdCVqV/n3mTdt5Go37PBra4rG0ANY0PdmdNk3IUh
TDOWTUGpjigaJ5qVFEuhJiQxnzNFmLkMW7eyUP5m78AYxr1RD/3Skhx1Zgwmyaw6Gjr1NeHDOhvB
ixyQIXbOHPWru8u6cqCLAdSRrZ87VPeePmQrtkOUGoqkr9+IrRMXo30k6DT9eGdJldrzumBF65ym
W9fJVGzrwfTuJi23r8B1WHcc6LWLqmjMvcRvQSGdG53vREN5t6QQlKxhPTgCtGKS0vR1OHAPueNE
F2aaFq9lBUrbRLHDkTMY6CIBUlrjGGTlHysst4aBCXaKmn4TBo2/d3O/X7hMeu8WKSX3rk1aZ0CJ
ex0bfkPXH3f3PMw6VuR+xDcax95Gj1HoiMJPsaqEsfpWWyXeAlqlqARRPK9pMjD6fOEUIy1X0QUb
VyXlvVPpyYPAQj7DbqdB6iswG9a45BcYLrVi1tVdtFU1fuYpF/UtMEfrwpUlCMeg18t522vMlOTN
65xrG5EfYtdokMZZlMz8CbF7GHfQgIhsRP1q+s1+iMEQ5oXh7VKgMQ8VVXa6t4ERXgWFLS+G1umf
61J8Hycjepa2DG+dJkyubDssF4HO2U8kbbpxdWzhRl/VK9dVNnRj1y82BQ2RNS009q2Q4o7zFn1N
JJrBix+CK1s2nKvhasbYP9D/YSc6Dkoj6b4JOVpPfd1qK20w40vKC9i5ZZsuHQOBaKDc7gj2DsV3
Fl7n3dawO4w8qVcUNSRGFKvtD6FWEYmkkTfRTk28BGchcegoihrlBmh4wi4TjjYCyW2qA8oaVx4J
ATEoiAgu+lscK724iFmsQjxTvVXWB7vHCJDOQJtlvT6rNMfyDyJMFPWDtPGc9hYpaGTGc6AtGU0C
jj1Mhwxnz81QpMI0Y3ShW8quOUVNtJ3Jgmmw93F6nuoDPaIkZSbQORVcsb7iwZ4pO0UJejlRJYq1
1QQIJWD3Swb5yp3Q5N1qCOHUx+8hsmdSBqx/SxmwDSxChrGjTIWGsVIA4oPe1R9+//Jn0qbpZf+V
7FyhtLW7pDR34cDsG+n21qsPRg4Kpn1lxDQLHrqQKoS80WLxKb12bxGXmRrh97DxvggqOfMdzZOc
Eo500knTXO68PgYFigd8VafNVxGE52jN5gm82tCCBOcUVu849x44/VyilVxk8bgDPnDrl9M+s9t3
joY36TgsgsHN52gjpi/g1eeo88e//wk+nCSZHYEq1XealhhzLWx2Ei/FzB1u+e/39/AMHts8/v1P
bwE1JHP6sdB3POTfCru5tUW3RLgy+/3Ln7s7J2Bhp4CZSDVu2KnMNa4QMJRbwCTtF5kEZ4JazJPn
Gw0SLlckJLuEesGVad40k3PBeXnVZ2BChvGDck26IJy6X//+65y5WsbJA+8acMwaWXc7v07KJeoV
a8n24kWgevsCxnzmlhsnjzN2MpkEUSh3iMa/12ikICKPgEC65PXLfI4zN+VHkN1P91wrf3CXK31n
tvZLZNdrpdK/x+U3Tp7Y0Y9bHZWrDlUPzU0c4crh1szUVxnw527AyeNq9yKLdR3nkcr8t9b37yDv
bhzm5i+e1zPYbeN4yX6+NDJrVJJU1u6YX2TWtFsT8/vYZo9TJJ6hLHZfvM+5W2D89X0CzaepUCX6
LqjbK+piT+yJv0CWH5+UX7C8Df2vL11JhSgsdopdPgq3Xaih1Uk/0Z2HvHW6lW24OlUmb/qsh7y7
+nvD4mSUmwCWLVNVxc6WyWdnhfgahLUWevTFPHjurpyM86FsKzrcETFSYHX8DjEuUiD4HjS9l6DB
l7//FudSc/ST0X3UscW1zIsdgY57N2sWdlzPZYQIhsqB28RYx+J14bOrzKNtmyYrfD64/2v5+vsP
cObh1k/GvmFgh9dpeu/QW0Egl5RJqHloqFC+mFzOzJf6yWKGc8mNLXGk0IjkChT2NiqCS3BNy14p
Cn0huXikVpjW9e+/z5knUT+ZDLKygJMTWQUvrdjo3XApF5Ritn1eb5JW3pWZ+cW0cy5jQj+ZF9B+
mJVnOO2uibtrN75DDjg3lNwa/WXhaWvNWFGQoRnz94bvj9C0n6aJ0mimknW+2+Xsd0mc/lY7zRdZ
WucegpOZQe9xPMa6qPYZ/WjNbHaD5V7Ts//2+3ty7uVPZgeIAB7+9aDdZ4Fyrnrcg2nt5DeoZn7/
+mfWrx9Zfz9dGS/xEuyuEYnUxrArinCL2oUjgoe++ovAxXNbMv1kNsCJk6WJNbZ7GyPo3FcyWUbs
qZcezVEfnqmVuSvbpd9eu/6caPn+NvW0Jzsslr//ivLMd5Qn8wRyE+R3etjtYejaF3RAqIpwGpT+
dnAbf9VzuFpBElCLEWjjDC004pIYn3/S9BeYZG4CG+4WvsobbKFPX3ym45f/xawvT+YO7HmFTkRS
t2+wlS8Ho3/vDJ0n3h4OU3wjJaUt4mNmkSzAIzjx370UJzOKihF5YpAiE1q9x/CO7styaNkYORuU
W+uhHO9Fvx1K/RFmfbpAMcR+IN2qpAkIIfCTYxHze8159osN4bkp/Mct++nxG4Asd5on2z2iV7lK
ciu4IX5oSf+1nvt5CReAIuW2nzqsSF303AZ3Rb0tavseYqT2xRA4M8R+hFr99BngiteDJhVwvpEC
HsLxeof8Rq5cB7fq72/3ubc42aYQyVLY7eAj4p8ya5dWdbio6brA46ysLy7lubc4mYe8StAzs7V+
b3XCY0Uau41u5fFe1v5Xe91zs/aPEf7TlcqIpECahXi/cNQLbq986bkjKENDUINzozdkYVStlu5E
zGX5xRp4bvCe7FWM0qLeb3LpcNGpRe3QbJZRW+2JNUGgJZru7+1Zfnznn76bw7hAfmX1PAUQt1J0
cI9JlH04GqBHAbZ4ZYxt9cXjcGZdFycTkvTMwvRsrqOdrrOumtug+hyX/Yq4jTAfO/WaMKPfP3nn
Rpg4mWjq3olMjIvjPnS2raxxzE13ok4OdLW+l8dGUaJXS63V903pPIVGvYlSNm1VFHwxun7sxn4x
04mTKQf+nxhKarP7Lqu+T3aM+ZNmlFwXcbvHvrNpgLha5ab2tQ+/+jwyUURJMkCAZjzJmvs0Hb6J
TN5SUNwiyr4MqnhBrbmZZSPdR2K35kd9psaAolBIoDtS/MOo7C/SOM898uL4WP70WHgeO2NQk/1+
0vEnI+fPNXsfCIGg2EPI5jyLQl3FegRlqzU/vrhnx8X9V5fsOMZ/etNU67S6hFizj7Xwk91FOE/V
dNX15WqcqMptOwNbHyIMwzWOAQPmAjL7V0lt51ZLcTJXdboZVjQqJSyCGzG85yREGeYt/VGiAdQK
MRWx7EqMqJOAMIlHZ7RWtbpsE/8mM7ZfXIDj4P7VBTiZzGLAaqWJRnJP8fzCRfHR3Eee8UTWySYQ
NRhcf+G7+mvc4jCnp/vVzT43Lo/346frDiS5aFzUa3uMO+XeyxIIbT5yRzuAfBpB7scr/y2ibjlP
HJuU8TG5HmBxpzF9ycn198KulnIiWMB38mBHd/MFtml2GYb1Fzv0M5OhOJkM61H0SQ5WAbYt5IkG
HM4MdtPWC0A3VF8cDo8Tw6+u/cl2LZdBbIN2IaZLAYAtMjHHLrr2euNRD3rEJNHOb+ybL270r590
wzuZCalDQryAP71XgWEuei+7GsHnT5q2NwZ09mCk5dOxSXPt4trfHcm7LimyTUFK0hef4PhY//vX
NbyT+ZFtB0S0ngGueqRZmGXpRclHM8PVn+qYt7pXR6tetdGYhSFBZQ0GuWBeKEp7TEq//wy/fuwM
72SGRHpO0Vro/Z5kgwXen0c1qaVyxKb0SWoScs8V2Fm+9fn7t/v1Q4Th9K9POVYRM1ViavZKVnBy
geuOmXsLlv5xqL/9/i1+vRmB9vTXtwh9z8NpZNV7mKQfRp/s6DY8yFL/Yq8jj1fmVzftZI7y0Dlg
uXDkXs8PmUw2nIfnlY2RV3YLhLPzINOX8JUSv19XVPdH/612jVmP5tkeYZA2T+1XJ8tz3/RkpiI3
BsQQKrw9cQLzVtVvoxDfm/CL8X7m7GR4JzOSQZyogfq433thum7N1aScPf8HEnGm5dNOH1Yjf4Po
qlVb0A6/v3vnhsTJLNNkwHMaWu57zRzVQS/ybpM08CV+/+rn7t3J/FIoK3XA5XT7iFi83I1vdV/f
dm25KWyEa+EX3+HMmHJPJpYW4wPAdOpC00QSuj1Vl0hTkQ9kpbYLwMxuShM1AWrSfD5p7hdfTf56
3TLck8lEJsBRSo/b5cL7QssyUcZQH11mXpradOuW2apAfDbTq9zmjOPfVZH1xTx25jl0T+aQ8Zgv
k1Qm23+ru9Vi7XXMDGLx0tnvb9rZb3YyaYimwhynLLlPWvqUMLQOgRtVi7A/dpIKZw+D80E07tUg
LOSdfhfvJp2z7BfvfhxNvxjv7sl8Ug39sfuu2j1kL3nl6yZw+GP4T9Ikn4JkjoUunWu76aN5BEJk
pgPxoQOISHhEJnaAw/SvMOn/fB/+T/Chrv/fe9b//C/+/K5QFeIJbU7++M/1hzq8Zh/1fx1/67//
1V9/55/3KuO/03/yl9/gdf/1vovX5vUvf1jmKHHGm/ajGm8/6jZtfrw6n/D4L/+3P/yPjx+vcj8W
H3/+gSkwb46vFkQq/+NfP9p+//MP3Wb4/+fPr/+vHx6/459/vETZ2+tb//Fvv/LxWjd//mEY/xA2
CFAHVrInXF1w5/qP40906x+64ZjAzj1pO6YruHeEkjThn39o0vqHfaRqeLrpAdGxHMZLrdofP9P1
f5i6KYVrUZuh8a4bf/z/D/eX2/M/t+s/8ja7VlHe1H/+4f5okvzPo2PZjiM9FFbScT1b0HE4GZql
C+jE63oxk8q22s2ocDnndwGTW+1fDoTUEfZIcrW8jP3axthpKDxJsrofcgVY3C/jmeHYchWVOA8y
xGfsugaqflFxDLkAUNFSKZHkWLtPlmeRW6gP67qI+nXpWghSfRzyroujItMQ1GML6jZ9MWF29Kx3
MzcBkxX1vaN6d9W2GLIQwQCIFcCg3ThQMGbwIuBWN8f83RAtyjVTEENuo2oxwynfxnz8Da797q4w
3QBivqHcvU5k21r3TTnLfQV+J7DACAein6UCoKMyi2cTO2NrhZAZshtuqUAG5lakU2FFApScbYim
oGZmjtdtLIllycmodA9g6eO5EYUtdoggdhYjzsByDdPVjz6NQeDCwP2NnL5WvlybSLu27DXqZleJ
xL6IWmm9Aq6j1TS4OMSEeZeXUtv25B2uGwtVNu1uEJdZnq7CVGwiJ8ZSjboLyZIc81WFAXyBFb6b
aTpm7GHq3jOEKjfHwJmrcgQtR7/JO9hmD6gYJdQS+CcnXLLTGBVkexXkL8BzReWgKexa5FtfT15T
bBtiWbZShPWVLAG8DlCPQLNY9rwdEmS7RgNHFXnQoswDed+5Pu6Uosub96rH7NGjR3mess7cj6Aq
XtKKAnYWo/kMuX5bFwM6NzBqxNKOdJR7QF2LBZoPIMo+oFmQrxctisBZmGTYTXq/Wh0jw0oMjz3Z
TJ4A4N/EBOHME09ADi266b6PMmyNjYL5GzvWDeGPWM4LWJKD0VrLIiySPVQfMRONZa4DFNbZzNaH
em7VqfOu3EE9u5h4Nqj7s/mEFnELgj++jzsEi9mE04/dP/70jLDQMNAptfjkdRoeTDxEyfnBBWVM
mBa4zVlfNF62JEVMW7WhNInUFNrehgRdE45R/6gGWXLtIx99Hfu+W4+WRogT8m/maIAeG6OEqTM3
yAGCE10R4omN7cKgVbTVYRrzXLvJHrGSRaxXNM18E0OiQYgSZmXtTY4g/DD5+TOoytqjl8p8oRpv
WGMy8V5VXpcPmhmadzw4E0+KkyxqsmNujsDV1VAr3MBOU78Hk4nMNwZAUSXwW6wqesoz01mTstQS
TgUdDlwJehPCui76Ug7z2kfKV2iThJdBaiagcdTSFtbLmSDRji0F4Q+fZV+Waw8L1N6Jx5sAci24
hzy6ya1h3Q0ajfXQW1eZ2oDyzA5DZe+KJqsuPFNsmr7M75xJL9Y8BgecMnfAKMg3rGqotdWmx4i9
qPLieMG6F3xl2uWkgluzM98mK8B7H5vVmjBiEGBoeO6k5jnHrFR5cCv57Aym/QhkMV4RBtMeBf6b
zsleSZcSKz1X8jCkqTGPtendINrtre/Sq8T37pVS62KU2QLP7QLl8lU4TQ+ZV6/pqt9k7fja68Hz
2DkPfkYcbq5lkCJzC5kZMDCbzRfMA8uuPk3TCvbo9p9x1L9jdQuOriUfv3zw5uvllSvIEYssh2Dv
KXVmE+buDx8vuBc6h1pl5T4dtCdCE9HgYC7Nsd/WdrTPhmhLfNMzZAHnmn3BuIyi8okcRehO5qww
ACipIrwOj66hwtFWeS52WpsXK1OXF7ZLiifpOrPGKFYa1qsl4jmmC8eZl3Vh3gE8r9dAtJkaHTlF
9wMwzM8CHvZKc4I7kgkVBftx76Zcv7D3sRlBZg/A+M3GHNqDM4HeGJEOL008pLPcoOkxte7Szb6b
BtYKoySzmTnjEhaPgknqpTu8x/oO8/HBC8gQKTRAcV3hTZsqtS4cAAi4dNP32Bs+ILutLU0nC9MM
L7243GHvxnF2lKY5VvgeNGzAyuDe7fKNLTjmheawjFz/0iD3g10ba0pTOR++z0Eize2bsO/vs9Tb
D4wMJP14XVqN8dRG8VVGEhvWAqIvnFC/6XVjKbz+OpW295kEIR6xpLFX6IPgP4HkhY8NyN1OgrnD
C6ymMhvmtqHWTuTh7Z+AlTbmRGaYRe5i2eVioU/OPh46fPvh9EBiCFkAkBtYbfOMRaup78KyajF2
TC9tLbulH7vph4sQ8tbTuGlGxe/OgX4OszpumrXUs/IdIxeI52owZ36aUHOsO7iAfFNSA7VyrRzN
dRYB9d543ztl4920DpbEAmSHwDyFRpZwTY+s6HEaOCt2Eb72Mu3Tt7bporui5H8XlcjTFgJq2/XI
2FS8Kh37pg19RSXVg5HdABxqvRJ/6yTynZ7WPrzLkhwXZOxw7JML/LnOzAQqsUg8M5rbVpmvuNkW
OsFyrWsMOI3uB0q0MlnZY+UsZTMMr6VAYLSIG0MsBWAV5mj8Uhjl0AMNO7yujragMNQN95nNMkiI
VYDqRSc5gZqJjYMS0sTRFtQl0zIroHX2vcxWcW5AoySnOYBUHrXq1YLgXFbBQvfUgpUFeX3yTZQY
lEJAANCJzCeIzc2WC3MtaiiHwBM8MNLz0CqXfZQsId4DsyRSmroY8zY2TTxmHVHekdyLdHwruvHC
tvCl+4O4KWJ432FhX0sZEQQqWFkbn3Lb1JV8xzKaEUWYfbqCmptDztvMljllf0cD99NDOF60Y4/O
NE1fY3uEr+vbEDNJRWMzBMKjwh6f6/cVybdcJYOo0kmhe+61t5E8gCtb1dU684xnpShytrUXUPvJ
g7lm9JwUlQ00CA8emDUc6QZ5hk5AlI9WAY8RGQ6clKfUTAIPMeI4wUwZOxLCCNagTYLeVhDlt0jM
oL9MtCDcS7dPNhDD4Udh/sKxloNj9/wJ94mtobxUUbQs+sa/UKbrH8wqRQd1jMHuywymUOc1d51j
vThhWa7KHLfc2DWfJRmcZclHETySWtZ3W7Zh9guaCACq+PiPWMUetVDorWSl1rUz8RgdSUTDE4il
ckU4WrCsghKk2NjsPc1+tsysXmKTjO+zjAFfKeLR3FDBJrBhESDAjN7a0o92HKNHQrCcugAjXCEw
j0mscXSbzU1DMgrEqHxc2qFOXjfuK73wZpbDTdXI7OACYNm1N0nA/VjGmqZlS70fElJ/82DUyht4
/QV2LIPAOnNhmsVU7eEJGzYJiXIATheNJeZsaFpQaWdGogaXDm6YjVCyjl7MaGyXWqgZ1SJDIZ5d
wu9BBURUoIQfGI3iRsRSE3MYTnW1ypBtpNdaALr6pTbEsKXbhOZ3UWEZUo9hXMdibiAGDQ+yECIC
I0IG4EeRBz0mHCM0/GLnpU7frMFP9t9VE+CGWtgg+HCGCS8fnkRlB58DuD3k7UNUIfhlFOEAxkGW
Rjuj9WtvgTiBPgcaaXtPZEZYvlGEbgHca5YhN1M0hTSGlDZFDwXb2t2xkYi3gpkMD2YZRhs/Nur5
JGpzlzacUmoOG3JfVx2F65yUcf/Frn17Hwl3cHFSQFKoDr2ZJfW+SnBR1hHUckIMo2Vt9nm7H8cu
GnZtlGJLqwwXwn2oWYpYRS/ju7ZmxIKvcjiHE2/xCpswKbs5cMYywApnJ/2FnAqgmMXRyH2wbABp
d4VO2sHWEH527yWW9ebFBLaz7km3WJCAG7fwq0ts27C367ydtebU8GLI4fVrSGvYsbsu5vnqB1yS
s4Yg2xeClGxroWysVHPi4qS5Gduo0J/xRGrODo4XNrM+/7/Uncly5EiWZX+lf0BTAMWkWLYBNpLG
0emk+wZCnzDPgwL69XUsskq6M0RqkbuqXKSkZATpThqgw3v3nSOhYDr02kqGJUdK9Kd0HVbxArvd
6Aggrxpfmtzvw3c0RCzVTrChfLPIHtyIeJOFLMqfNVyaPm8nTNdsaiDWZZqLuMHnLY5N2zYNmz9d
8mvApJ9zwQ+VVXus7FMVS1H6dENZM4ZfzjJp9p1M6IAticnR0kmgrQ5JmH51p8b+hLrMCQB09fCm
8gqWD5tCrU8JYgNrsi2C8FuQr1f43/TnVgThv5SzMH9sYRxaIBfYNpeVHSqT7c4sRfsgJra/Iy+X
ry+MpxJKXJUoYMUMavkqaOB3MRMra/Nk9Rr6b8OchrVzCFoTou7GIMJOik6ATPt+XpIPsqD+S86w
3Tmvai+abrvNAMqOe+ySR8OylrEPpnBfFBuyYOd2sZNyPoO2sZ4CEKtPxGMWEOchn+vQJTUWDEv2
30Kd2E/h6rrfkix748bE82nPzG9Ct00ow/PaMYIY1h9gDYtHO1/gwtMFxG/cDBNsaBsR4i7bVusz
RJC1xZaynN3YBVN46jmFMwPdTSKGChWMFxi4YPozQwqlXxsG0OTYk/1eJ+RnvX2bVkqGCbw4YZsq
7ghJf/HX9BNAn3/N23A49IkdRrNyH4xcyEvwATTpfJUFKNkiK55HlI4Z0/rFpQ7mteIWa1ePTBH+
YXp0RJ7QluFhQ0Maace3933vrrtlkUDg8BTPn8J15+iv4sy/VZ+65j+Hdmz/TH+vPv1Lueqx+928
TsPv39P1s/v7v/k/sE7l3TKq/32dinPd//nyqfPq/y9U/fU1/1mocv9xi0yBwmY6i8Fbj8LwPwtV
lLBgTPg+JSz8msy7UWv/z0IVtSiL/9gh48+uArPz/+pU0v4H34d/CGLTZS6GjN6/Uab6W3k1kI4X
UO0CwWk5Ht8x+FsZ11VeKRWgzl0VLqP9A6aITbHElCGGwc7JkGYWWTgEzCgU6GVIXaQuGHam3ArA
KNEoAA0finrwvH+2pv6t5+l/3ZNya9b/90/K/22mz+HnlP/8/JdH5fZF/3xUbEVr4p/PBkOp/O//
Klv61j88K3RDHh7fxt9w+5L/Klsq7x+WZ9u3zxBiuhPyz/6d58GS4b/2SXzbo3DpUiZ1fOn6SoV/
75dsVoloUJFchWdSjdBSYJVDdlc243DOkEh7VSNXXV3XNYfCLhipNT0xiWdjkhZ9UTJo3II6whaf
9CV3y33L2WsU8KPSbt2iCtow98dgK9BOP4ApdKGYeEirvIGZznZyjsRajbu+jq4HdX1voKUBZ2sc
H1sbXQA8Y3rnIuFVu8GdOUwOWkzuI2c2e712CcCgnQmtzD4Vt2G7X9Y4YYimBxluPyd3URRB04kQ
UQFQpNujXxjksVsrU7ds5FNadBHRbsFUd9IpZZ02jqg2jh0Xa08RdYhPuMesGU0yRvVpBR6oqJr7
ihliyFzTPOaXMa861eyEn/ftzxGE2vRu2jV54cMLY5q+c5DFha1ldk1G4PHv5QjT3lZpGruZDkEg
p1vY77NAdN1zuHjdG39C8wmQtHuAw07BdCicDJg0TYf25CEVu4y2cTjNhj4gJ7aV5RdUin662+rM
f2J+yGu5XVAeLe5dI/Jj6fhq+ZhC5NXUf3A2jL6L529gs8gpDqDDcBgnRsndhkcM9RYXSxv5Iec4
ah0U3rlNDCVxmRO/LAhqK7WMCHSzzqJyGcQu0Ys7XqZsaN91nW3xBIYCio+pg7s1nAm8CQOc4qDH
OkEWBI8kaXE672Fy4ngtvHEyx1VQ4JevAyM05dfRMKj6Z5zh5CCgEwL42ZpiFoSiuaZxb4FQjAYn
kPLso4At+KSdNLxjyK4vf1izWx/xzFH1ZFr/tCFZvSNv0kfp6pOmmTl8sb5t0E6yBuEO50nxOGsv
j0ep6gh+OlT6TVAMDHX5ZDY96J1VZvV31S/ZYW0lgkCctAz9um2K9VXcSLArUfoxdlaQivC5k0MZ
bM55rebhnSNAS/eP6/V0YzhzBFGjfgp9zkEgWCn3GFLsM8C9YVr/MGvfTXvPafVCFS8oIyNhc1Jz
xheLA1VuPdIuRqlwvTXZuJ3GLZXYIJy1jirqx/Y9EACxz0w95NcFyAQPDEu2dYeeYnPu8iEYfC5M
IhUraNIx5N6ESEtN3b7mZMiQUr60X/22bpbP2sbHzciAOSV687LLLDLbRI3UifzNGwyWoVmTCzS1
UdxTkXDHE2ShxeWZGBMcGAC+v9ZB7WdPN658fANF78fAGW9TWKbb9527/NZe67yHJq+JEE7iY5lJ
90QyQfDGsaWtroCvqtewcw1p3rmxAR5Cym+5g/BwzpLSAYjp8bHM6OvcDVnjYsGYE7eh3QFubif6
wCtirV1kViEn7BsWqUkN/IECizgj7c5+no06Ga27/bLmPu/+DIrm6nZ4I58ta9YEgugipz99xxne
K6eoujuABGo9pQJYJ2iTQJT7Ocsd1KAmMyd9q25i9hYSuK+bV9dFqfzFpnn53i9p+zZtUr9v5RbG
Zb14VswikUYOI6CM2KctuvQIXL6qoZp7JHxKK7kYeNFHQ53raWEIwD6m8+jjh8N3XO0EkNZoLoS6
b7u1uEqOFBM8iXC4jmh13xVpBQCH1M7LKUYiWsa4YRzDA4EgIKCsvgBK8tdDOy/BdURu08durRrm
rqXTcz/agiRaqKEzWDYjyWiSKkXVAnYdAowrDxM4APl9cM0S7r0NFNOeCZM2jJZRdI8wdCaXkDWl
AFGvBi9fejNHeR53jDBfigCi+OJ9TRTLNyVrsxC22jZpk+eU47URdrjs1jVZvW9yaAsoRmk4x0Rm
Ybh47Wpzi6qmJbkXyVq/tv423uNmW19bjIeHirEyWtKVZ79AgwKfJtLka5PQkP/D/VcBe4QkM4EH
BNLYsN5uZo/WtUpicsdAwWqzeVzDWsZFkbo1S2uSr2Pt5H3kbqHVY19kidlRiBjbAxAAmkKBZxf+
STb0HcY8976Tnci6iD9DE2miuxHivy36U5OtXQxOgY/PaeiMKW8RbhNh6HKAk2H3BO3LG5+/+NMq
7sxtpJkLS5NfBOVuquwJicOos5L22fc6Giqh404xqjfruVWKchSYO/eZ0hwruSJb+i3wGv3WJ45k
uJuZdPObgRTvI2NdupnJVouPuaqONBMsIEyMrTICHzjlvgAvTB1m4iFhQnMsHjuv6iym5orsms7E
qNnhFh3uF9jTHSQO0ziUrQj6nMY2gABOtx5aK185tSCyxtsfMdXsvkyWpydZAqY4jYvFeHLrYMO+
AU9NZxMy8TK166VdsL2PcMKoC4AzRZzwJexnd2fTyeRSB3yroqUz+UPUjAq3E3813K9H7VituQSB
px+hcCrQqJWg9r76HvdLBbqSi2N3C+RvJK80K5+TZbEN0+7gWJY5zBNLhKQNC6/R7esZowoeM/if
9nJR47hKflfCT8/pbGXUDRnbtX7o1raQETY1G3SUwPjbDuzxNlx863Z1HEGpEyCwN5a/AvCmgbcf
p1XOmafwHO9zqWmhHrN23jBt2XWIXGRtCvvkNAPDccC2+d2QfMawmzerqN7Cqqaq3wtrHqNJJ9D7
CspdB4+P7EFoQDZj1G29zw/V0LPD1Vc2Z3wzKaLggF/CkS0XdCzlRYSC3AMZEW/5mMIqpbuWTB53
6VJm43DpGaufzp1nbLljitz92dhmSE9pEA5dGxXbtLzMZa2rq2WF5VMTsuztHNl066mxHJhxLU2K
Z5l1nRd54I0oLWPqfJe853Y0gugs38CuW18gW/JXo4kUvuEz5+m9zeq+ZFmuvtMNEqBE8rC7Jgvq
q8eMpSqq3ElrKJBFoehNmBIlh5TLU69NzWZcagfgTVAG+Tu9gvQHKlLXj5Jpbmh8lEnq3s9CzhRR
8KlMmEIHj32qt/x5F6bC+cV3CneGmfnmRbU3qOwapJxKmCF1P1o9WFAhSouiV9xZusFxIS2z4oxy
Nhq6lofLARReSV3acfwd5jIa7iI0BblZdrnv4KERuA5juoqDtsRavyz0eaudX6tVvxL31b8Qt20f
G2j1aYcJAflfafcU8oJbMYFKRug/L6LXAIoyu1vfNvBt3X70mNE9OJ0pIO8gMKoOhR5wwTKDBJ2E
otBp4KV6BswlP1ca0gnyFYljDkc7wTVXMfRFjxPCZexpCr147N2ekXkrYAkHn774e8Rr0uGcWzAz
OPhr3ezBIIXt3QCElv6GY8wNUzhTXmmPTJloChCFr79ss1v+GgGoU9FfKxGPI5S0qAKmZSJcPx1H
cD2p10VOkEURi5Z5XFrU4w94p7uSVgShj4cN5D7KYPSAcMBHNVzbiponZ10krFecCu3nPJQQ9FJ+
/CxCZJ3+WMohnZ48fBDJZfI664gUKXkZeHq8Y+vR8PnsJ8SbaVzPqtmjV7R6DB+z6Z8r4xsWSbOW
wo4WqfrQRx/heG+90QhCpTdkd6OXBipaILQihgjXlVL6UNM9R4itfySN8ODjhDg3I6TYsMtReodv
EzoBENF2I+89jlwOufGUcXsf0lKxt/WSjbEoer8Hf6lTRXvlVmhPU88t91Sb8hNosnC9VPmsj4nj
dQFigKQum4gAhnm5TZMUu0YYde4bG94zh/qKAyViJevQu6z4fBy4CJKqABkheqkp4jMf8ievShoU
+kZ5p+eBYCoMu/ShmGcn/+bTb3Z20m3kulce87pPZWcC95Aq3WeXoJHqRw00jpKwlySXoMJcAM5m
6lJcfKufU88rsu8O+m1xx7brdGz7QzA+KYZ9fyMxAn7D4Xm+IhPJhjM9sWC+s4xIP1d6p1QUB/+5
ppiYH5rWzSCxwLi/cu2ExMl3n/BgjnCn6JhwEThXBgT/vdSqse+2ou6ceB5b8auT2exc1Jxa5Q+3
Gprll5UmUIfB/DikAdpcc+LUfg1fW280sJfqbiGGfvGrLOOglqY/gtLrcWiPtffuMLfl7gtLZF9F
YGBJAjqrn/0lD77yM1ukPDvWg13ehTgmu3q8CZlrFMO7Pmmnt8WaZHLFJAblhFUpR4shhtq5At7y
tgN11qr/Sp0OqTBZNwzoPmmi8oVoSz1cavTcbdy1OKlurj0E7Oc11ZZ11SvPw75bocITf+s535EF
yT6coh3To0t58ouL/NqCfiaYavQHVSwPEvDFd+avEZguSyYnMBSz2fCbQ7VZY9FCzvmtb0y9t9Uv
6USTD7Hp/nnLkR5I+jKbwPpqK/AQ9eLP59rKTffV7WHbDL6cvjnsT+q5GNAe7BblaZ5pX1nxXJQg
mRL7FkYiQpIPx1ZjXQR47vRi16jOjYhr1Y+rn5anYGjUMfcEfVc3C44D9survSZ5ZCWl/VVYdc1T
CcuNpnPTjyw6M830YuEIF3tBHc63Crr35Bu6dvshN1CMlOc65ggCmh5k6a8ohmidWCnc6SC8ctad
AfMvWbqb/aplEGTb7uko3Qw4zCHQn/NmyfRBSwwg6tXgB1FCmgy0PIsxvf3Qa6t3LIF1c+0AxJgI
Tm+2ncLacLhQvkdbK6lHqE4dwZtp1mDDHdctjgnK+XMtVPmz5cwfJ0kK1dZqEuuhWAkw0Lv2H1dt
91cSUw0XiLUOuJBvlJvJNtTJp7IBq3JcTsfH1td2BKInby5e664PmsGy+VvrbClTykTYZbUF2Z1S
43I3V6P5ZYj4BvuJdMVDlbrLcSXLX0QVjY8xUg11n5jkinnBnaRIPWV5SIopXKfXci3oqklKzvRz
G0PAa2LM4JfxsuGNSD1qQLAkmQvVx0JCOKDJe8MOlb7OGQx54C40x40BG0zsAPsJ0eIGYqvY7Feh
Xftrvok0SgcjzL5qs+nYKrnADtNY4uKllxzKZGHQaDZ8ooz2YFyFJkgQZ0JZK/0q5RQ8+Jqga78W
C63sTD9uRPKO4TLkYYwSGN8PzSl1nrIV4aChdnA/y9lL8Du49ICUJyn+c4mwIQ0Pi0MfIAfz2Y2E
msYMC+yHhwK0OFqqG0BQ5pz96Rtyin3iUq2S3w19ow+AMdw5mW6tLyEI7heGO2mrTWz+kAxHsEGP
rZ1uKVG0Cp+SnCzrYmrHAmu81t1PlG9u8DGJBadiMSvfvRcpYFOuqvJacmtdX9jRvO/E4ayzQkuV
79wprz+aEFbmZbCHPJK5F5Krc4eGLOpQvuJ07P19ua0Qx2hU3Si6uQaxgnWcX7aG13NmbqT9MMzn
9zviXMlTamac4QALufGEbCSckNnxTyZc8ICHvFz7UbtbdYfwZ1rOzRaIIC6kWD691XOuji+Sow2U
8sElb/3T0Eytji01pRu5MSWSsaTv2LHgv80SXlJEi3Rldh6s1YTXxUQVDoxXMDsYfNHtoISkyTY+
cCQODuz3oX1sUanvWFjT+i/JUcrJ1F2HZ4vcY4/GZRD5a1U0PDn2JLRHR6kHWcwljQDmORub6TGb
qSbMPt2a19wOu8jmEXM+yeISrFxyJXdeAXfvYjebenUszj68LcVRgus9u2mQPHtCqScLZyrt0nau
/RO5gDKePJsJSA/HFoUDie5ka8s3gansVNczcTqTcuk9zDpwNvbloP9eJ6qyv05+oOVdN1IGZrFw
mTpKHT2dZ5aqv8zAlCOiDhsXfxTsuCN7ZfgKnlyguiyqFhg8eO1n1DnFd5F4rLe3csN1SCou/yGZ
BHSjU0giwvLFchJlBfKq10p840jV1GfK982vjs0sroCVwUKTA7d1IYZL5spVwJ+nCsnJIWyTSw+T
E0p2ndlXMJuLt++9ttPVzrWrZngLJjBPj4TZVvMHfef6pNiVtofCbFTD/IbynK6d5oHsSba84/Ts
tgiMvBtvgSX6/eBBNy5iU/saNCfE8PEhKBz6mQRAUElOXt28OaD/YMA669wgQ286WGVBNW4q6nLh
U/OV/kCPvLa+06pAJN8NVr0eMncExLKrMBSFz2a0iaSIJHSDp7ZzpymuN8ZU05JLLrGYzPu65X7w
4EjbY0KFidZu58OHbyJijc29X3cqw4QwJ5FDlfJXQZWljFXA/fegZ2PBLynC8J5DfnfyZdpsh5wq
9SOv8vZWJ8yXkzChEjDkGpicAlYb58hKq4PdtQg2G5W5lOIY/mRtXNI9+Rj3Yw38En3UfFsF/ZEO
PF6BNscpmJXq1HUaZNZKHWo9E0vVfL9MVx99Sgtztwg1PTlym96ySlto8AzzPmfl4KeIsOblX+ps
Idu3bvMSxoOxwRINQ+0v95B86TcvlvW9Gsvc3U+o4Mgtw0DXb5ut5u9Lp+iNMgKLdsAZoclXFofV
wdkut9kb6km9nt8AkbJm0lVFu0LaUp1y3y0JShI8gBQ+cr5/TkoRgvMCQ14+u1VI+U2kkNF2a9ir
zyKj3ILca8pTVoGqe5Rlp4/gsprvhjTsvfDrLS4yMe/J0TpgxbOQ+tLiA8C/6e5PoHFWQkPUwktu
TEH5a+5reaCYlhGso4muHCSGzYwtY2lm7+wPtve4tKH1vRz0cs/P1T1mjhSnJTPeXdHizDo2mS3m
o78J73ejWkDhOHk3Ylh+d8QRmP7OR+W+lT0ypGuztuSmR70l70VdNc9pI4pTMk0oJZC0jBd7hBAU
pUzat+Q1DAMiLQOzA8f3nIKCU0kyNMOaqZ9OZSCLl2I8O5Rnz70fcNjO0RTBotyKr0jKTCOjEBdD
cbB9036XFON5jYLWfh4SWJkXSpqti0lKecWuBO0C/6DJbRXXUzGeJrXYfcwwdWlFMguNc5hkJ6tj
hSBwpA4gRyeuROay+SOd52xvu/gdk83x3xsfmXm0ooui9IcN734unD74TaGxZoR+vdnahLQS1HoI
mq7sv6XZZa0Oj3rlzOuItXtI+4pZCsqxqT70mz9RTxCOoXWA54xWi+h55aBpPuP3mSTRjGbRe2M6
H0JCOknK7UpWT6Ds549kk+mXvM/8nGUroxEBY1T5MQRjOT+52VzEauHQt0amc2uqa1WW50+LrYNn
L2O/eHA7XMu7AZeA9Yd1L/kw3uy3Fz8o1JXYjHyiws5H4NTiBDzfhblrO4x9tQSpL15Ow/9bkFXq
c2Zk95pUbbD3yrL/ALNbEpEJFSdUIxZ1YuRPk6Ll4AkymCiPt7NGrZsTCw3JqnJE0WcT+9p241+M
PaOq5wr1VXMRvapB6/ud+nR4ve195ZEBojVlrTH6yPLguVT9aTQB1e1GAe13yRtYHWbqfVQCZanY
W4j7q6jdNFapkX99fZ2CtDzWUnkXok3jpzHQGXlLnZmYgi9UHBJnOnmhCAk9+CInCJu0dUwPY/ye
3biTvd4TKkuhH8vBJnM2FWcVmhsAUQ/boVOO+D07G+UU8pZUtfKBogzX7LnfNfCvETtId/sBm1Xd
59YoqPWKbn20l8r9maLeOZlezC+sK2uskTQmh2QRyb0nwbvuA5o3GXzmnnSYaSgUIFic0QxVW1e8
GN0UwX5x9CgP/WBRJjDVWkSrsqq3geRTXI9O+McqJuslbb32vUoBQxfFEnbv+WRjJWlrUQPfXGvv
eVRCtiwgtvVncP3tSuncaS/OIjl3+802rayGldue+jAt64iLjumicKPyRjg+XAfOEVn6hC6F2FO1
heN6l41Llp05y0yPDlZQ9aWRjtM/eXY3Ib3n//KfXKXCI+UORx23HCfJC4MD+m5yPbnsUpXAKFbp
0kSFC158t84kxuOBtgu50GlI0uOkeFlYhBPaXT65p4PFeIXzLQvXPthj17XzXUGapItbWziMMlV2
YcdUPKfZiShV+HdDbtUmosI3QjOlkEkgyd06z71qzsg/E6P6/KEaFiZR4DI7Vsx9WDFI0vAgsuSV
2Xvo9iMNGLHMr05XLAyCVMKPuVBy68pd0fJ8bzSGSLtAxwWpC+0HxRVnXiicse8MC6BH4q7ZzqMm
Z2JVt/CVqcsVntwxrJSg2Fr9rSDcB7Qdpw8A5psbj+T+UfP2vxoSOSR0+PMhMS/NMETBJFKe5FL+
CMmko4jP+uCDr51fstLpwLFQe6W3NH8aOcl3CxfTF1Xc2lQuVD1MsA7+k0h2jnE5IZFfujCqbKqv
RIs0AoGgyfpnz4XCD5Zylj6NOr/9IsrOf/aHdmkuZeHWTWzMGJCf7AndcIbE29yESgSnLgF8d0zq
bmGuAVv6/C0ZwX1/d1OA178NRryNhSjg+g/DsmgOPRjj6tkJtSKtmoU2hroMYsyvoQm7JTLJ7Ko9
aJkCaDwdPLqZHq0OiKxh8pM6FeUyDiz6E8R2GJxafp072w30NSFOnT1shELJCtFm4AadzezwztjY
ewWQs/rmj73/KSewzPuQ0YtTK5LhR7vRQ9m5xdyNtwmX0mDPpUyenrmHO5e5kHMeeb6kydFICApr
OQXXCnxqdgvveSO36aV9pN9g3bRkVEW+sNEEeOSZ6aoQrji3qRiqGvMbyYPEXG5CmSOJ19Un796F
tCkLxqZJbaK1Xq5S5n54tqkwAiItx1ttnbrHG9oMnlKTLvOftZNGXsalabMLH6p7R7PBJhFeY1CI
x3IyLvFhr7a/rP7Srhfd9v1tV97abwmdeeqkfxXcb39TuMa+nKfDqvWsX5uWyV8yG9tHV2MJu9ty
JgAuFavFAtYm1/Y5JItw9nuBWrNQ1Cmw9ujyB8V1sSe6LSEst510j/7cllcDz3zlctTpuJyn4PYp
cJcfKNreoWNh2suvRKTKjLdaBR7Alap397NFjjTn1InaF7/Na8Kw+vjFw1Cs9kicc3EdhK2rs+0L
2EfrYiNFsq07OrLd+zaVeOCwqODXju2yt6+2HuyXEh3DchtuYXrJ3zbPj0W2jrE1uLqMrLWp3qYV
dY8h3px4cUV3CC9f6aUfUOL7O47iNM4AbhUYmRUGkjepNvOJAN7w/pBY+Mq+l2DqokNR4zluXcvY
Jw43lrbIYVKL/kirOssPaAV7/9Fwu+JmH4yoKIoWtwlTrAmily7g6HdKUmo6jBuF9WK+j6NxPBw8
eY0kM53Xet5zjihCfz8mGbe4+3qWShd7d+ggXhyMTXQzPBatHybfAogsTewJAI7uj3VoBc6R2qEG
M1HtXJ6tjH3CxOk81inQ6zbPAqqVU2cuLoBecsk4p7wZ8RpkZobpUxsX9DnjzdQfpZcjWGnbJcg/
/DzZKkIAI1fQOuLN8FHfGQneWkpu1oyY9AtxUAQx267Oi9I6GtsCLM90URt+kyNTxhOTJtyi8miT
VqdvAwAjCZZ8DG6+GwrTB+3OHREc4ujja08Dhjgyr2ZWfIE6njK+RBaXmv2lzTr0PVHreS4+l6XT
LSnZxVQ5bBM5cN5jooiidEad1cMOjcqQE95DUzgB8iyeGk75AKbbfc4RYbqZDSW1JB4X19Oowjkt
0GCiWcYVgRp2/1SvXrY+LXid6z7q+ypJGQshlhPEq2u5KGnIQadFsVs7ymwnwd213dmbVYFmTkkH
c0hmpooynKq3aT5llKzXaHaXMr8rYeJlj6wcE+dpWru0A+upLGxsVvXYahjpJXMDu1TYfSt3Eqr6
2B3CZtJteSEd27XwyPNpCX63bjAEbzaZ+vSei2xfE+r1szQuC/xdmJKGwNz1CSbkm/JJ2RPvH/Xl
r60o6mmvRqdq9jT7Wdwaj+jIuetTxpYppGFcDKdBa+Ly8L+ObQWu4PdAaKcmCj1zmW5PYei3Tuxu
3obdN1u9WxyoRSPt6T3NKx1c/LWsPdzfWlATpE2chhwkMlK2G1c5fNDOKQvybLwjQDZBjvG5FHN0
Jj+S/xoKemO3w3ozMmwDN6SW3hH9Lb7cl7HsUtu8hozseEeiNPTiOSlNrnXMqMY4nMaJmAy7lIEE
BFOBIe0SITYslmhS7gRGS2DWAj9PfCs4072Y2lMQpkihJr+1nP1QViA0GO4oKUeRat7U0RpylEhH
1gZtjafB4iWKEWLSDsYyJfRvWjDVkB7IqYr0wM/nDWdGTq3xWet8tf4UKhHUtnkruh99Kmis/MH1
N9EBdpvGpYnFYflGMXZk3jJwH3Sw7Cgfe+ygIlqpb4jfw9rDXlPagRVekS8ZDiIDdEJJmFIwTTnq
esDBt2p+cCqPvzEU52y9LGrzGTfCO0nc2Nhl+BQ6YcM2yvSj8PBEoJVtX/ugaMM/gkmx7ZQNndXe
V3nNCdVLJoYt0ZhmUGT82qLZ5VPNwvBRjkLSSvWG4M9YE2/fsQ6ibZQUl8cSGzTJ5l0PzHy+LnhI
vljIlkMGJeyw+lGs1tQetmkjxYmbwlA8YZyFmE1qY19dSSJ8mZkmSKZ9Sai+eCgp1svD0tMo2M8B
YyNHBn+6cE82bE4/2opD0NlFCiS+33oE/nlkww6+sTx2U6R01ZVfEzRmw8PIAL6od3DD0yVSVYeF
OqzXEQeobGTbHeactY7dYmZW6naZUBJ2dZp3MHelygySnNRyY1y4m2CrNNn6qXCmy2/MGQ3ePYUo
Ds+7EDQK5TzXR1fZcHkQ69G2u9F4EeLlwlSsWAGNZLqCYUgX1SLvU83UxCw0frNf10ClBBa1qTkE
xk6rfj9z7A0v1HJuniXOx+aDyTrbvfQigX9Plmrow7hbtm49k9OR/XVB46D+8N8bFy3L1e30oAK6
UPWZ0giXs7W1C43IZuOJ5OqTqOKsixp4O7Nya3IgnFgiJG+ZYarnhlsCayIOTEp9Yl24VTgVDk7T
JPxqHoB5NOG7j9FyI/btL9t40UHq1JeR6EJyBFXeiSd8D753CizLwVNZgP1l7sHtW8UZK8xIEDxN
PRtmZFx8MRR1NjkkZ1+nbX2oiIfXr13TNc4L6wehiiN9dlO/FGWdVTEjGMi5d8D+6+0+FWqxOHsv
eb1Fdo1RBhnXJG5UicxKf/tdP5cvrMgtnajOHZN4YK2R98gzevdAobKcsL5gtTuZlArTZzAkHFUO
Jf6A8pGHXPdvZu3C6pBu2h3WlznLJve+svUEGJ6rP4VHH7TpbfAq2OqPDflrzg5UbKm5mBlx68Gd
ZGn/cYOV2eCdNalnj06A39FjeQzSRY5ETAqPv+RjsdWJO0acWYngn+tgmdeDP03WgNAQavaCHc1G
8sNt3psTnqcZvQ2N021jUI8ySLb0JLgYHHvcjOJzYgJF8f7+ZObKLMvjMrdr9VMmAZdCylB5O/lR
tXDud+5tVXpMNjNQhDy57+chkqVV6J3N4B9S2yWd6UVJu7TFvipqd3pxsbp38qhv7flXWbaqO2Uz
OylZHCZkZbZrwqEpvvmLSbpur3JNWhOOWrZgFywt+jzrbXqhd66pZ8/uA7eoGu20nRHceGrJ9QE/
K4luwa3huAxFiz08/Uik3HS576Z6S2npLyND1+GyBGo9jP/B0Zltx4lrYfiJWItBQnBbc5XLs53Y
vmGl7YR5FCDQ05+vzm26E9tlkPb+RzHxRWMEdc8FLohwo3LfhWPB575dcIC9S+Gt3mawOvjJTDZ8
4gIUz7WThebWKjZep77DTCXxPDXbZnCxyDu4lxDs1oKDHVUEFqRjEsnI7oeoDli1axDAcY911G1p
Myjn7CXxg4EYgGQs67/jDOz3iJbLN5+3BuSY+6dPhUrpXmLP28Q2CesjksmJh9aWePtYaV2xXnFw
iYelbvPDkPQr5onRQdSZlwjmXC+Z2Ssd6pE2jieGp0bTiJxEPRz6QAPAyTZ2eFjQhdWE047jFviw
3dGNhv69Kox9EeQEPmYa2goqpi8+B5Lgj/kchBcZ3MzASzwEZ086zmcYCv465WGcE+T5/6LgUO3y
MHP/MG6Koy7JOfH4bWzduZPrduEmOkwtpF/YSEGSgax2ji0svI7Og6dmrufHLHMcChbs5MYbp0xC
iMVVPuA4anZ+YIP7eE1diGMw6DO9CfWruyxYT2jCePFxWG1mS1zNFqiWlm9oCQR+nBC/GjbjvSrs
9KGQEW/xCDZHVXfpruujfGsSQz9p7MkROdvQvbI04bpmucggZeMmudZe78Tbzu/UFsCx+sAhDK2s
qHJ1VRquj1A7tCXboRKnrEyyH61NRcIAz/jttMz870rYgXLuiPyvPlxpjuL/R9yJNZm3QuYP0RQU
X3U6oWzxBi3fEcyiyxBryHQwT8F5CJuIsIwsufphAMTopAhTfNIL+A0PwttyvnaILdsJCU0ypgOi
yUHvsq6o95Os/FPxf20usHoM8L9U/oZLwX0IFtZOTJeJesp8+pW2bWmGN3eU6Hb5hrP7oFzohohz
HsR0qOgcLMFlzh5qki2J8E0AKarwIBOQQTdmNAx2Fzvr+hDi7N3CvdVHP3WzvdeMSHG4VHwejX7B
Qn0rZ0XoE4lTY3qqKNcohW1TyLljDZ4IKwzUTa2tVdssKHM29QU5vMxmge4W0ORIRJX4BMoiiVoX
lHZFlryPwQEsnIQHTmCK/LygyXhcVdNc1jhjWi/m0IJPomIdr2Q31qBtZf1aOZD2IAaRlTvVy+oO
OyTbLtZQYspYGbcGchegMqvReIXlNLHVlJCzeN8WhASYIu2BGB2eDEI39B6mUDYPIJLBnfEFLEW5
9tHO8bvI2bHMVzvUhME5D0p9mt1yoAUXcPaccPacpxFnnbLleM56UMmqqae7nD/8QDzbvOYTy2lk
CbWcR1BhdoYoO+V1YB57U+bXJMrie9cmBtlXHJcP3mzAoN0wVC9ZHSMpC6QjTu3cOpdELeI/F4Sn
5HgJVSfOVDcVLg7wxr63iVO9ueXYvvvNGl/8ZfD3VLJAjBL+QKOLI2E1kjmT2ZVWoV+qMgyZFvtu
Onr22gGdXCdT6Bb6xvOuJs+6+xw5y0fU08KEn7UMyCQJI297MzhEJ0HRLDWclSwv2Ad4C72ppj2v
GhEURVwymeBx39SLl10H5Cz5YaxIxFjmaJouAsXLlsEvbzYRtVIPJYzeRxMg5l+UJBACzOcwrKRw
7Gzs9/52HptPnufyLk90um4Lpo394MS0lVeJuhUYFuHDyOWEthOek1sCTuoURng1AEbH5A0o2l4n
NvSP0RXVBVZ72LeISdNN0IIOpj5q4iyp5qe4i+yuKgK51cC0BxkU6kEwol5jOq52gjArvOseg/OT
NiMhAonti9dWReaJwku2kET66cHjzPm7omXtCBplt+qRyv1h/orXU+Pj9m+L1HmhYG88RZFiud3U
oS62tl/y3wX37CfmxxzXX+kQqCiwNROdExuW6ipc8t1sxhkqP5Tf3UCVQNYNAqyEwQWkRfexfwpg
Part2umZoAVIgWZHJVP8xOJk2Adk/a7RCt8FXRC/TZFPC7AGyzpOypr20SJz8TYmFst7mjTuQ4rN
BYKii589MKSzuwzm3EIkdBuQ+8g7rHTnHlPw5r8IMKV8IjlhfAWB1M4hzfsp3k3MroZ3NAW+tCtx
KVQnVzN+RMoIpWfncxZK58L9XwxvQ1EHMd59t2/PhUaou+8UlbMKHaa/aavFY43Is4yvOkvfv9F5
4UPlCx2g2/L0f7OIvfebIiLCGGOzc5tk9T5Py6Y+uj1RwMfUT1z7UY+0OYNJLvz9Ex98Ragy+SfT
T7pkPrRalcMDwuyj9nEXH2dIodz8PK5opfeOiCtt4Dtasr8wYGi6w4gVmA0AZVyUz4kL93Db8L0k
VORrr6yRiZvGwR3XnRGcxqpGaJCsk2E4ctCraMTdVb5zRYfjjfLfPJ38bRsjf2diXEYwM/qi82vE
N4cUAZ6QesxbX/FvhOQ100pJUdEdE1icbLopDJ7kQvDLMyEawiWeIxqiM6EEmWCB5Cy8cAsutHdO
KEAShY1g16dRzPTkmAX98kRV3NZJ5VD9yhwvyRDWIZ8/4JwlcqMcKYXbKPY/tIhxrD9FTvIgxdyB
PDhF3o0/5GVMZNc0/Xjh7HL+uIwa/W6VEz+90zL8EFBT8nL1HCIbDNPlhIgzpYdNFEJlp2Qx9gLY
T9J4fTOMWCrIxGc39n3/O8pyFA3WONQLZoPjA446EYQs9xQjsAKkze8m9JlUWBXipjxc/KTvSZI0
Wr1lgo/hKH1qPf/V81w6SAf4/JlVe479UzzqXn2B1ZoDYAai11qpOOMq6aryl14rBLcx5bc9OeCN
PKRofPtvPDXdyG2NffulwyafXyFfpgaUYdHK29VLq9rzOmaYmvbuNJLutpUrfkSqiuvhjaXUzzB9
lM3Fi6nqRpvuevopW5ox9jZdYlokVT33/6+xqFWw61acCnR9DcCVpaImMrEw6CsIGsVuJIX4eXxi
BnGo0Zw1J9TONS0pORvSZUS3oXPzlDT4KxL8bt2+JGU9eYQddQ5yHMrvIaAQttGuW/9J7czOanMw
FHKYJE2y5dK80L23bNexoAKN2FUdU8mbt4dpcsvl6gC+JvAXZZXvMZtp8x1LifM3KZL6rltEoZ7p
RUv+IkA2xTkc636BseOCvtnjMF+0afpda6H54WwJjLe44UnIsPhbYL2+QK6F4WmM3fWK+vevq1XE
QVWoPGg+7TLgoQP+krU5hOhUu20qrOJ7VrBeHHy9k7kPSKzabJvxAabfvRVSHydH6WDamQJmFhXh
WutTsFLehsG9lXSMblnpYvc0CVZZEqlrKoLrWiQOMhh/XtiDsVAhzSqjuMqfGhJT/WMd27H+cMZu
hYXrh9iWh3lR+fqVu65Qm5KxvdvWtT/j1vJ7IgJK1Y5/rYrxsfp1QyQNBwiCHLBzi2AnWx2On2AC
iyE7VLPtDUPz3RFXRr1HyU0MupCO0nnH6xHTP5shEYh/OshHe0+5IXKfweRoWFYkYOV91mR5s8Me
XxZAlpY62KMrQGH2WIMJ33JSXcXw0Cjvl1M+1HE8blctm/964gfi8WLIpMmSnQn9Wl+kU9+yOnTh
EsuKMMCWopavVbpO63oXEhALisLYRX/rrk9AvhGnmKpZHjKNW6ulxnEQvULCMwqBgQccvJm2t84+
XATk6+/C3K6/Q607/RpMaVXsQxl5PMZML2HewXvMQ3Uuy1F8Wz4potFQnKbLXvaRM3w2A7KDjbRQ
9AOS/wBR06CiFeFSRpnzcNCma8Y9iVk1IWNOTYbco9cKw5edfNrK78epW5xnt82KULwDVhUhqWkD
+VS5AFy/BQyNA+roVbZDT+QNhrJrikp5THYUg6U0qtLi6397cQaPuW96BL/uLOFV0LM/91WdBhcW
X4/GQgWw8+zrDj1q6weuuVvIJfdeB8DwZS9Qvk6bJCmpCS6RQG3c9oZP9WZxD94AQIo6nlQQTqWu
PTt4ru44k9JtNMNNXdDpoyLs0vm7hFXclWiRgp3PwISnyRQXlSXGPQzEcRG5pLxri6x9/jN0I2fQ
XgcFkWuk3xovPixCaC5RXGnyBnysmTnTiSGdrc/3V+KLcMIfW7TYcSztmV/KIXJoNnbNj9QnKzJ/
QoAMHlLyMCjVzcKbU9XxvG26RgSXFGY6dNVIMoOiNdbdSzGN90OF7ZFDgUoyJLDJxe9k+7oijU3Y
JoflIcQ7+jGS9Ezsjd+KzTylOHkhajvzGDgkq53WgRqfXYQCdjqjt7B3ZRBgKkGLW2UYxbgmgYhB
CEhBqeO2OPZkB/FHpR3PQ5UVj2WsWcLGxc+fQPfD9k60ycyT75r8Wco46whvcdd7v0eTwhINbRpA
ic5bwD/tPjYTROqN+kSxTqCI80LDLWHva0UhtEWT52/SKiKaCj976Z6DrPWjfY0xpj80Ifz8ViUZ
MSDKz38HXlFtTTxFHjsMLXV72hZn5yG0FSFcEyq2vcgTWlMpsubM6EFct3kE1rLRkU6pFhdeNt1b
LdjisLppWudFCRWFkYhwRoDVLv5c6CZ/U1kdpdsJdw7nIBV/9kwv6+wduUzMn7XFa4AHB5VOV83Z
ux+vpI0RO9GgKsODNNzNKLgwgtp415dzPu+6ahFnwN4gOyR6bbYBvW/EhUCD/woNsSuYi6f1byZx
7N71Kp5f6sxIfVbSzm+eoTMxdJ2pOMouydqDG7NPHmo1ipPOC39hffZq8ahBUp6aMu8vvTC9fOjV
ONDFilNQZkzVZMctZ8Je47MZdXiWYSW/VawM+ATViFuKirsntmN+Xds8meqB8l3X/VZTWpxq3Jgn
XpWMFL/MMIBpQLdLvrLbnemJ9zFqloON77sBkeCpJzskO7jByvxWZw48qYOyFblMYiDW6ziTR0VY
9Z5CGelzac793zFdWG3Z4emYpP+U4tU+7+4KcHneZgI6PuMM2ubVq9E67ZJZA3gILG34NzJoY+5p
n6WhGY/dqHKzM7OG6h3TjqlpLv1i70skBKAF8XRuCZckdYpx4HWgM+JXF/QJ+BeJHIyXHe1GGxi6
+LE1OmG8xmi5mfMgfKa+BxvfsqzNvmpSdyX70pmeEqcoDrZ06ss6J8PeiBnd0URWa435cesMKSpD
YmDGh7Uq8bXw2tEvp8kC2nkzYTWyZ/CAL1ZE9ku/pmi2jrYBACe94RQsX4bKT3Yeul4Hnb+DdjME
NM8gjGnanTiYyPcflThmkYO8Kc/n8Ea/pxMIcEBZyxagp3XPAx1XxA05fYysYEq6o4X+ujhIc5i9
JwzAB9QwCJwtIYT3fl4Skl1jScS6VNB0uclcciU3/hTK9ZQjEMdvbaaIKcMX8Y7cleU0uoZSlqAE
J8u8xPnBKJ4dCVvJvuSAJndjEzc4+5NGENNo1aqND5oIxhIkXwJf0S9R1pOzHVBNXXCYtYdMTqR6
iSYuPkfXC14ljdQWhQAsxa/e8Zaz7oUXHBrYIjbD3I/HDU8HsQAyz6ofZ5rCpz6xTnWqsQC72yYg
08ant/a77vENCkyPz83albsaNTOV2JrIy75zakKqYGjPPWTuE5W5w9M4BlXyksOKPnYT/AtyhpBd
qkRwBJDfENLpzzolP4n1r93kHvJZMgdZAE1TB9+hIXXyT9O0yRU2gbesaQIVsISkIWZsIK7TWKBa
qzcjstPHqW7HAtM7UgiHfhkP1Jl4rax3m+I0JW649+CEGH4mfweZvACX3bqsXZW8CumxAI9YsxCC
kXP4j17X0SUdB6x/UwUphyrmFWcXTZgMsz5YCXFEN/C60vxNDlQyusdBE6rDsdlSkTFgtPiOHIsd
zJ3pyPZ6/UgWVh7u05ZjY9sXTgMKwshxj8O4G3YgmMnDwuzyy/QEo2zCUWZ8QAkpZVEFwuUTp05W
ZyW3JiznF5beLLpXI1mpdTsE18gfluJCoGcdH/oW7n4Tzh3uJFfUfv8bmoQq5RtLN5yXYFiaA8ah
Ghkv9GpU7JCtIlbAEeDeJzwf/QnlwfQHHUF1p9Uqb36QecLbHUu185O5pSivzxU4QSEe0HpU6SYT
PWhaurT6ZGhy/9MGdWk2wObrmf8cPAQkhBLS0AACXhQAtHdPxKX/YGIvuziBrk/OqLoPdtdmvK59
vKxn082kmCHJBRvfREoQ5mRUn4KSk+9wGW/Lat32eL1a7c7FWS9mBHl2y3+5btguukUO/4h2ScQG
pUyP6TWOcWptnGr2L4nHWPFm1OgyKIg4bckH75IcX0AJs0VtM1oIpJPFqYqG8skRrUiPdX1zWxrP
YKPycNb17zpb6T3crGMdoi6rV092P5imqLKYIEoprUC3vdPaDclCQLJa7dFwM424/jz2RxxspIoS
OVAyDNaTPsHfxXhqCAvZcWubR4bXYfjAM4LzHIFa0J4jZqfoZMWcXuzqLF9Eqq3AL26NSihOPqoV
x8/zDUQ2HwQkrrjRYHnb7ZT4lNKv4Bdk6uX23UNRwxMNx4t6MWEfe/Cz2nN3JXYGRHJhkJ8G+p6i
g2jH+Y4fkfQFNoThXxRFybtvPQ2e3KP4K6rcFxA9HpkEiDBLu6VaYVRHBSeSVEQLdCk+DaQzKTZE
9EVzcpOrZcZ+cjjmcDhs5UEKNYF7FsIdxpPMMBzTx1gmJtsFzYz4LrIuaRO6EoGmbJt8rPho/Xz4
zw+n7plQTUvmZyUAHXkUYP4rRKbPZeSFL80tBhKj4LQbm9XbO93c7TlfCjroI7S6BE9Gy5uckWNI
W4xHtHRx/3Irf8vo7smy7hhwARSgrsQNno0kwmOfrnh+d9BL/lXXsFQO3phzG2QuhjfVroC+BvYm
Bv4NND8Y6RLTY4LU7kIqWfXtECHzMWQEEXBpzQlG5QiVTY3X6ODO7u3YzMhyYOEQLYxP7hxCLXV4
WgpBkiXOC701jj/UREBb7CREwOCP0W4+ofud+Oxa7BIr/y7vveSHbqEXdlM6RWTgJdGiaqAKMnYc
vPNMTEf0GusflWhzGvqZUAHGWfJtxM0H1SJ6+MuL2JDlGqbjA2ulH2ymSBACii7yx3iL5HkCaN0M
TTUfbTuP9yhaIHfJv7N7HAHdowWDOcvVn4/9Qr4sg3ELwJf6kJd7PhfndRwlnunMolYtIhh/oJ2x
3c9jyOdasQnsXdwJH27Ku/lvdTvtfjkrkkl/tAi9vTVnKseXXO9mNfePmI6is/ZcQKRyHmO2qNSV
EF1prFHH2gXMpjHbES3368BOc9J9NrPNZE1xzEGEEfPLFVFoNwyOc6qUx1zRS/z6Bwcb3LizPZg4
9uqQ36zUkWR8Ki1PGX+Mu0UbPr4qrh+GudH3Cb/wK7ohDGZVQqIbeSYYirO1xpzWp1hNVDTWF9ZN
sccSEv3oSeJIHbQItqhwhmRvNBHHFEBUMS5AbRBw4jR4k7UMul9FlwkopYgctBJkpTpJ1WHELTNd
cS5EGOUhi5uQLnQV5OmBqD4CBFhrTLlREADVmzeMMoJQ5bcHFQ/LcJoDpaO9pxqv2k4jzd2nGii5
3VfEsyB9UbDqeGHnMO495Nwmwx/kk6QC2Syr9Ng5ves94TOd5vsJP8ljnZXsvZEB5H9ylUbBj0hS
oGqAVzt6TpoD9vGbdzYR9tWe/I9x2RZFYR/TxWj+iRAjD4bq3wtk2RtzJmJGIbKwvkPWnJurO60l
Aj0zUTVad2MUHdpIOvqae13sXQfrhgK20kd0n4z06UjAm9+IVYuvJS7nDm1hhDiWu6h7Hxz2KJe7
m6Rriy5PHw05iyQfePKIRxbwUcKQ4n3tFoSJfkETQ1J+5qZSP0EkwucqjaV/b73a5HfsAwgZud2X
epeBJQC8gj0/NGTNfEdBlT9qfp3PSNhHTN6qopwemnBZ5204CWoRiX7xg2eFFjnYB/44kM8AJj6S
MoOJYRsaNC+QF0SUWpeNrN/MjN6+2kA3zCgMU0bTZSDaFnRmOST8g3+rmvwaWHMnTvcqzSd2gcHD
ylhkYxwd1pyJD9cLEpNfakGufowSBC974vzj8zoV0TEQWffYTn1+6/giXGTHdzNiKUKcd9aNWYet
We3025S2+xdGPZ0U1RpiZW5CJrSNKqf1MSXwv9ouriUugQzk9KpCYKeHJbWEvSZBi+JUtQOMcpQp
gOwkQcJ+b+maf3YUPa/3jg1QskgeWnV0TKYvviVsul298FIFUfLtLogdOIVDre5ki2Ttnsyr2u5W
1+3VDvluRZp6NbqPVd4MOyjL5LltF/1WIinWG5kg+bprmS8iEpOsgKIrkfrRW4JfahvXRFaTAleD
m6Vg2uaLloC2q25GzgSJuyQY+AQLbx5TqrEmnED0aa9p2Z3k1BT37eKTKw6h7X9A1kfoqksmh6xA
l8xQN/bji8NGL7Zs/VF0XgtpT7BaKy64fhavq5iS+BFxBBtd12LzvaeD3LFA/U6wq2f8CHqJ4cJ9
D2XdxTiuOBSOj6hq69DRFX5W3hIUb0OjmwVetCGACDtW7DMft/y8sOWeCDBy9Zn3hpuHgwGJg+/f
eVMcPZTJvOx0rmlPGMBW+HZFG1IWi7X4GXW+Ykn3Mo6BCBQPpoL8s/45FtL2d/hFy1mw42AO4Lcy
0BPCaCfeg7pzYvR4oTTxZpzd6M6YlHyfNmtRVGDJHzUnbZSwIuYEMPx4YtYHFVWuvHf6EZUKXigt
8QhMtYXG2oARUWGxIUnKR24VB26+6dW03vOi9HspNRlF1RLvKj9G/p6703S0Dojipu4FKUJEgpfJ
AbWGvBQr87hPTca1xtiBqWIN0md8ux36Ao8hIWTvvK8SP/xjooJyOOYFfCpPxIziQCMwCscA0QcY
gdvNhKy/wkxZt9V8X6q48fcKH9Swm8HZiXzwVpNfJzaI7FgHI5B3MQN/bdoyyOdj0Dr4gYuxV9eS
/F/zhU1GBu89/qs/veQbzYa6KQ7dxCGICVqTsNYb73bhqHCP2p2qBnBc154FeNFm9caKqqyQhH2q
DQRVB0GKvJKgHQHP0Syr/JoWE3qndFQs3GidYDgyHXJvuEUzrT9rVHavAwQXxRJwGogJiX4vAe7X
pizVv2ps2uI3BISbnlA2FPX/iW+0In24kB7syWI4RKTAu5tSdkLsdDXVEfS66s+CiQJG2u90bQ8D
gi5efYGzJXJNHd+xBNuZnzWyf0JW2Ws75cPvBFYqfyLQXT0ADtlyN8xDROV7AfvVbfFjOH9rMwwe
+hw1XCAxOcngBp1rpeyyR+JZYRhVKJy9YjwNugx3hAm1ZH8gYC9QkbbCf3emGu0XXUXqDwEFt8XN
FEVafOrYWyAlV7Rt07IwUIe8GmnSwuOQL8MR4vv4mH+hqUX5RUwXR/OB3CdUorRvNwRCu8ZOp0X6
5EhVAMu/A5rkYHJ4fgCIpEmQONX2SjD0QqxXj4pqxw/f4sNNYnAZKkC2jP+8fFguXsq4yI96TuuO
ADYDLNF5xmnPMxHTy0b26RyTg4Ml9XFqVn98djyVIJIMwxzVqOZ/CXPvJnwZ9TOv8vJMFpN3Kea6
epLGKLshdlp+g/BH92jFx121EImJC4XJkug25N23KC8dfvj9dENE8hsPmlksaxdw4fwz6GJFOd7q
BQ+dhC8HOlnqUv4HwY9IKoFb2xStKB9p81WYVnyxfJFCEt+nJfrJvcVu4uLSdNfjIpgajkvtJIKQ
lq6X+2ot3F8aPT2AohAk9qXogMcTL5oiHK7L8hptEqKJ+mKl0de+qOa3IUI+jKMkNdWRDBxT7iTl
G/SiL0XzYtmXt9Jk1cMA8b1sYi+ighZhCHERaNMUosHjiFiHSOt8+svrjyvK0T7Tl4cblMCqKUrO
lM8s0Wkqe1h2jF/2vbOzWY5hLRzxUg4F3F2KeLXahjEZLhvUXCFwfESMwif2cssLq9MwfiYj2dgt
i3n3O+IbXwi7cDnhakaKSxhmCd7YzAEAFQtB/Ns50vYTUf34hyWh3Lj9uJIOlywkSCkJhJgiVztY
FsBXLysteAHEgnsYMZgV+xoa9ZZshJw8OQSeiziu8BCVQqxkaMa5OOVh5IDqnrtU5SjP3LA4NFHT
3y8e198zFqbZv4+9SlxELWqXbRyujFYcOQR3jheSt3QLef0qSKmIPPzaTYclwZF1d6AIIsoeKnTS
xUcctCGJ3wg/SbCatCKBIffMyzx69XvUMvNVMWU68Dpld1c2rS12KiTHZiVcSri/TdYu/yV165zo
TKCi05p1fakcqUbIZmJ55U12uzXVMPhPGAuC6sBQ6qAJrBQJTyLLs3WfJk53rZhl7klOgDOIA6F7
cEIkkueonpK9SgCsqgM7KCPXGJm6Ow4jyySCfCtAa53Yfa48e3PnrkHVoaMyizh5WD0vNSr7Hfll
dFeH6WLPcxKGwSFBkYhMquZZR6MbUxuXNkt8Cto4f5IS7RGxXF7z1iLJ/o6DJNr6aJ+ueaeHv4ss
Aw+t7UzGRuq691ykM/QlAdouVstlk/XIkXi6hLmfEa5fWhDLLZEjGgNnC+L8BFeDQ9AzcHIUFINP
vq2iyVE3+eSe1F+rddxDsuCIZERPXL60S6TSPvM76A32IQSdDO1td11Sl9zS3ODv6cE4/H0UxvZ3
VU71T7ka6lwaF4KDlGWJwmxgJI1vCe8wMSZ+zSEnrl3ble/kSSMg5sMn5UzyQsy08BIaTxaTeiu0
AwnamTDAryiRMt78FwgHxlGdG9jo/rlHLY9OVg3VD9kI2CUysQCGBq66HZQr7Bhpdd1/Nh7aZ5uv
9r9sVuLdiR1HXclqbKhtgajgZYENDIA9msDspYvG5t3kIuJyAlu5xaLNC+n/mIIw9HApnutczecU
BDA8rEVvnV2FI+PIxZqlnPDF9MhV3MNkpzElLFXtrZuy84qjmigrOBR94V7lXHI/OMxBRDryRDlE
LMbNf0DEJI7GGC8QQugbBpaN+mRtDJTozqRH4LeszryYI7qxoD8PqD1pPo3XxN8nDYIkoqsGrkLy
zbDKpNXYhjtN0kYGLxMU365rsj2Se3UXoANgjhYx2t7BT9HDDWO4a+secxwPg4IsS2JM3RFBqRf6
VBRxNoQdNRhuMdUwuMGlQRN5OKUOuEUo5BUR6KVZ8vm1aPoMF1uHO+e5ykZG82Rdi4M74XIPJ3fy
H4lhsP7RG2qdna2HOYMcrTB760Cjicbxhj67Z9ZI7+cMUwtxpAwRHPfW3YiOOp8nKGM7PJKviPKK
RDwdXZdBwe81FCIElxZWnWeX6EUkXE7ar3sxzm1/Z9e1ztHjOA3eNnqU1l0C10WDbhjgpB57gm/x
U6Es3KEdHingQVFaILhP/eYfzcnNQ8j19RUUOnpZHDGfhGM4l8oMIbPn+gsVwLaFphcI+x+Ktuqp
RRlN9DhKr/llZVGafTf35hU8UWUvMV4WlW/rhpaKz9R6cUu4WBTDPYReD7IxTljWZwHu8C/K01p8
CVaNf6ZasaUOxaI+Vevn2xQBSYQlfVDQS9UUPAeNHCQ/tVnsG3NycLuxQGyqXRpqq04VC1b3Hs5J
O/xUc5TSI6FMjr1B27S8RHbAdA4xxM2r4PssQtkqEocqShviQlQd/euMjH/JNCNAA6abax+1Bc8F
LKue3wADeTP3Iy6IB+nMXvKI5BAhIv3EK6TxmkfydxhV4nlxvLI9zRRInAPRIIDw1/ZV5DPCKlfE
2Be1IT2qj5OOOqd8WC9FJ6OvrieA6rvBifFfQ69CCJkZNsO3kXXcPSToLIIzWYayQVkWsQtozKCg
HA0a8+6Lta5ff7BQteUOW7L/t/d8WT+pW8oHXXRTgB6yoYnuOKAWwiIesVBuApVEl4KT916aVYfk
gCj/z+zP4SmIA0QmqmuifZCEPOV66pqtq5TxUG4Ew56AARawdokxzRCCYc8Fqqjlo59E2H+St+EX
zDlrOn9pvzeGWzkPf6M1MPqFJ8UbfhEi2JMdscTjGG0XUEAM3G35xBlBAMxgMqQfGsi+D4d0r1Uc
3/XM4SMBaB6BWNjdJnGqy6XOzlnhp/+QtKtmx0ntPzG4Tpe4teqGe8fjf2Vfdx9dsWC6KNK0P+Hw
GF80QQHHLhq6PzOhTw89ugn9GrlpjnrF8eP7cPSXfsN34UI2o4ckrIqpp/gPLN54yWEqEKpgpA2i
hn+G5pk97KhMiG1F8sdvLail+UlsHhBa3CITpLiGcqfyk5ObL2kZmBKwn0Q89Bmb08rk5F8GAamC
+Mm6sC7G9XJ3J8mbphw+w3wpaR1aTphNqIziY/Q+GfYUSSxZ1RdkiWEp5ommyTjbKSKFDQXC6FQ+
MDEUiACdWczPbj3w9G98nDXddcIE2O0avZJJI8dMH+NCzQBmLZqhHfbDPCetS2PEEhQ7eU8ynysG
8hFEsB0kawNtJpGDx1YPkuBW3fnt2Q1sI9G+dsvP2DCOX4vsfxydx3LzOBpFn4hVBJi3EhWdLecN
y/bfJglGMIDh6edotl0907JEAl+499yQAbDpVHo744P4ziN27ekuZXWHRs2W7FAdcKYz8IkEcFpP
xPoTfTpKqL4r2Ib18/yUOMCzpy2+JvvIAJUNSo0V4LsJu3S95LVbwX1F13FwyM5AHZ1x8EByS+x4
knrRx4xLF+EyT3Q1fNVF7d8prCg1S8Mm9/4zWlU2F2pS0LYhKuWZuUIhdfKECaspX6sciuOuo0pT
+0USYVNK+MT7NGkXtas74tJAUBRJ9Wtj3hPvjr8KJAwuhMLXEd9C8R6iQWAtimY2yc4wK+WFpZ9i
2pLDbyzsgAQnkj3Knesm7CVEmzUHMpK6bUtPX90G04zFOkfp+lSJPui3wWR5j0y/k3xXCBi2v4PM
Rh4QSKJkTlHa4DeBuEjTa+QpobCRMWsnFHvh3GVW7EQjNgXURhgvPVKhbFyeh7qs2xNVpbUeVxla
1ks9gPE+hGOW5tedvUhvV8cCsedUs6tv+on5/t3A06MPRd9H1IEu49k4TfPhlud3fQO01ZfcQS1i
ZD2gOGl8W7ASEbn+yeZuLDbaqVWBjSNTvBah65jDNZiz2y2jmGCgqQVzhUOnDrmoXk4EO6oZTpks
dxHCb4ZnmDpOwvEgpgfhyC6lklgoNyXhGrvOadJbliLqUnktihDluNU1sM/N6HCa7JttVvoD1dOG
QjIZpNloOPltYZFsUUU6QKYsL60qNGyrR6h60S6+OaqZbr/wmX3uAnA7+5SdBR7YMoBuEHng/d6u
mDNF7czbvOuodaKN47AL5ZlqZLdDFkpY9MQlfsJnAXeJAdN1GQ8xEshXU68bYfywfmAQj8E/L2vG
0SHKL3RBnp0zRZG4s2pmBR7GT9iaZBGtGo9Db5ioJP5i97tVMrfkueoWkcShWqfws+VAAtvaMsu4
QBS08mc/Z3hxYZFIRRAJ8OxHqo4le105B9OdTDOMUTRNp4p9IvSZxBy8rGGXXrjLGSk+4Dcoo8cF
z2+7IdSYpUYpTIBx5vom2za0+gOXYe4Rv4b+QDN472CyIByZp5+Q73C5ZQi7gmwThNTRPLAXZcs6
8DRcVh7b4jSgR8AFN+CWRS/rh69hmU/f8FGc9t3CUIGZoeZjpAx1zrUfBLeKCc0fnWWCSrHrS/bx
Q+28qUQmzpHptrrNaJXpTwunSx8Rp8hrgtDEcjqd0jvmRezLVMpi18MHtmF87TLgM677NNQWqEhP
kPg2uMzFd5xY3geKGeu5KSTKULd3Ie2CHbmbR8gnGThXduRT23w3ILpu+rrr97RduJVcu5JHg77h
JctA45MSNUQx6AiiuLTv5u4WjUv5QPScXPFg4x/eFmJi9c/uy9mx5V2aHX+guSw0ty8I4X374GN5
5Guaipax+FyA/veC4tx7mtTBpk2CB98MZNBw+aJBRF4gh7eMTM1fIkQntL1Y3JHn2X5ykwcLOBXW
D/LVYZFen+ZqnborxafPjxAPkru05/LDDXedn22IvKyD69vWi48mgGz4TRXqRg8DktHuMqdjEdyE
8CrXlzDq8v6zAxm6r9sIKG0kmsIlgY+66mFl4kumTrd8SIm387r8+oNxiDDJ1oBpax+JVTJ27Zdb
LdQZbT2S/Za3qriFkuyPT87sMDFpKG5AXnk2mkrb644Ya1N56jpKjTH02Jvrhn9xU1pL90WI5vxh
WRjPQVpp3EiDOQAVIXW1Qid7MpasGed5fES2cEuo74PQoLdZSYK+EyEUmmdIGDJBCebLI3fGWqUI
XtGw7Bg4+J82SIsn/JoFsJMmYpS09pJ+EYl1XFEvwM2x8vEAroC+Htxz8V8WWTMrZSJU7qehrojb
UyEiu9n3lwDSzdgfXDGWZm9KkMDbEVG+s6XerT61L2Gstg2O8an0QkKImDQ/cEMEl5LuFeGJk+H5
qMPiB0CtvgPoPfe4t3vnEYqxiqucc3pHJbFe3CAqYvL+rPrg4Obf1W6CqTQRS4HHBBILB5N9sCm2
X7MJu/om9Y37OSz4v2mE+Zlm+vpYWPR79I5W/maTTHDB2dA+4ob5RpM6/UCzz44ztBmG90V5LpHK
HB1ggozg3VYxPJ68UxAEgH7yq4V5E9qD3W3hrU83os8jZzdYRcCohxCvJ9cN/e9ec1ij/Mm6Y1nV
AfCLUb5LhgkMiUYtOR6GxD/60mOx7V4xPsgU+JSMirO/NXeLF1yqyw+YSQu6hZc47Pgwr0gbOTWa
yTx6mCe7vvR87E/Ytd0jFSqlmAsuCFeanT+VZvK+lZItBoHARHeRbfzlJnUyPzhgtMW2MluzfyAz
aMBZ4MDJCnDl3LuipvmiUti5GVr6ra3B78JcRTlqlvVOIrmn0oT4zCodiZmJsoq1lZ2usWs7xo/R
FOXvTaazt5Kun0O+j+6ztuwvbZuDzaKeKd7HYPjIye7k6yoQNPS9U9+JJHE/G0Aur5kz44AMBpUf
/Zmd/uou/9osnA4qXb2nsu1UcQx58XYOt96w6TwZPOi6Q3bjY7q7HW0a8d00+CPOLV+fFu3wrQbt
8EH9sew6nDF72aTR/ON1le3vLZgr+wZmALmROmc9iuwblayFSK7n1yLIJDLJ0ZrrSMbWYF/CyJ3u
7WuThW6E5zebwFAiMI5uZKUIJmOSsOGSKmOXrRe7DRJMzn3r5Cem9LvFLaZ9lQXUWVjMO8Wqrw3P
xugRpIn7ZOYMAJy7NGdrzNO3xfgXrFbWXsLnu7NRPR/rWoSPAWbyw1o2izkJoq5izqKWfgGpdB0L
x5HnnN8HghHbA7FxncllEzMKygy3rN8WjuEzuDt+WzZNpOg1XR6+N+wx16OLTOPJ5bI6qiyx35E/
EF2B6JmlagD2w+/WsYgnxw1dusfhG2lm/xKpBilQ6at3hJjyVHswiMtRGgcVPmhIJN7ZL5uibJeT
wL7JwWRu/J7PVc+wrNQo0E3TVMWN40DBKoLJB8A7MQ4mXqp4wNgwxiYLo+eMZRMtvclTZGGWz8Ze
uWVGTg/0LgQVlX1EkzX9M3M7fztKVJSzwxd6w3kny2lGq1ol0RtZoqjVUutpvf6liCCbhSgM3pEr
AQbbRRX4LBZAcAPqpYMlvBN7pzkWROxswdXJG+QUNKJhMI/XnaeyN+Xc5OcAow0fdYWWW+XIOGxJ
qQP2dNsbJtouYOqNIEHjkQUVsGjmPmqmYOpk4XAcph2JCH17An3Qk/MyDv1jlK5Hvuto1+oVOWBg
sf7DUvstkQbEnTDWec6nM5ZqppWtP6i/UGT9xhokl1/Pt7pCVy4u6xKFYTz6E7knEA96rEx6S/tZ
cqEB5PpI6XevBdvYddeVEOUhKqlHcjTCT6v37sgtNTfgAlJ5jlLBoUrUb3Rvj8j4B6hPW9zxEExR
1dxRLJV33nw1n/tILX6SVvB9eyUOpKgI/T1JIZ2AvsETbQnrP0XA7VbmC6BFfAZ75i6GlSNSsFI7
Qb0FIMpFHAbVpWiCAs5lUcpTyLT5Mwx0czMHIxZ0yuEfKvf6t6qah/LqsOTVTQL+x4QdbWxhia+p
LR+aXqcfIRzzzcBG9CEJ/WoPGV1kmykF67pVXmRsDDYNl3ru/tSWKJ+4sOazR6XVbiawPJuxI9vn
qB3qZ4pbSHJOAC6E2J3rFVpyY705qQ1Al1ku32A0HJlS2Awg+ZirZnahyd48o+xBbZ0p3AuIQnSc
lQHTA2rbDSV99K7nFCvB2ARHZEAAOFSJxVaV+qUve5pNAoF6xEfeFZm6Tvmu8T0yX+HvXd+IypT/
WE5F9c5dUnGvzZpKDA3MjIZ0gDavHdhcU17/QFwZnA2P31XwqofstUgIoyTHRT27rM3jsp9DyOPU
/zPxpVMb7JyelM24rMaMljVtWc/CbCCi3OqulUX2OydyuNDrf7aJkxx6BfYYRz0VAitSIggq/cUi
fsop/Fp9Y3oVEgfIFhs2AAO6rwXKTrb1vbY2N3ZPy6/H7h/T4STuQ2cCZjWP7XPu2yHUqSi/Cs8r
FECBuqJFya8lK3CVL54zEbLjdW35pZXIDivq+63qXAbbsM2awwLJ7DHtTPtMl8JZ4pvW/CPRw2za
cUVKYOqKUUvredmWcyEgbgfAz65f/WzYX+UKW7rKaWssYEHNopPYqiz0HXOKFVEW9D5oWWu2Gb59
lgmz3Q6zVoyYuN81JtcYGkhrNrYy3dafRxIhVBPqYZevLaVsg7qKRK42HgFWcpwsb8Dm0D86kzVs
+ynC2jq9k47osce/gjpQO8G+ST/MhK8Uil6EyRelcjbPBp45e3af4wxPhbBe5MLaxnFMcWsHjvxg
RpN9msBuT9EQ+eYgyuIAIfIqPyr4fbCHy+wxqRmG7QMJf7HTOHe2pI0hjUk6cngmDNgq1yewbhZp
l3NIEPPAeNA1gX8pcWVfAsfL4gj/G7lcEQy0oJfvpe7tDwtcm3Uoc1v9jMZFcsOtVf0WXj/d5aix
IuDuxHRtJfP+q1+cYp8EjoqTY8zv68Evb9wp7LbahIz64T5g6AC+kww+7XKDXShHG+9edeyQSvOx
PeYqxCiQs+qqgtRF6Tf/l84Io3BLnpWNsbyhOkZRpT4YvPAfG6OnamBzGhXVGZNAtGnDqX9X0Ojx
qMwLo/W1SPtXUywvaXKtERRv2mFCy40Q2PXiBabQzh/C8oTxLH3UrBw+VeJcUzeqgLH2ddcg54zj
E48TJRfQ9QNLBqYaoV2Rr2O3910I+VORGPsywafYFoVxui3CBHHVKWYvV63fG5aHpTonDD2optKs
IRAIxOvtCkZ9RxBKT/5wFhmWWWnNARflKMG8wFno3aTl7FpSsn8brdhdjvwVv96U82TlVbK1WgHo
X+DV+WpNMd1UTGecAyVQCJ6bTTheNB5wBLd5ZTHRRVcCl/sX+sT8zvzEPoRl5GmCrnrnaQybLjsV
gnX2vl9dFyMPRjizEdi0/qRwuYpmxKTxmNnDPx5fUR8qNvavUuVT/WUbUz+s3do+BjAfHidkJ/R2
OhI4+8OpuGL6QdicULO5pEpFNrBeBYtzinto7Fh5fNn51TONo9sx7Wi5wRG5KnkMnPpK0Uuq6cbM
0xx9jfR5AUKpHvcGqiXrsiK7Xf7pnFdgDQJIs0ybkImMawbYkATJ+iZfQm5efkClqqdgGg0QjrUt
zrkMMph5Tf6zyExwq6Kt9vYAabzyEQ+AnHYTOLF30uiotQwGuH3m1/WR7hCNtBrr4EFMoPfCwVU0
tuUaXrK08ADKGcR+F5vRLxHoDI2hRSajQ8Aqsod6lwzCim5RwEh/OxA8u8uVZ+8m8lyxGyzwC4uc
yL89jSurpcEpnolUthGZreXJ7ivS07n/6B2XkMxmmq1QmJvWnvvsSTQQdY8WsQN7OCX9b45A84G5
Dek9VeS6KIQTBzUmDAdWjiFWIhObzjDzsaETMMjB2L8dXcboey8M1k9UNp7ZBO7qv5q+XOo4tWtf
P0wDdlFi6Tr0t9dcXQ9AoNfl6sqCk/R2WYy5VZNPyAcc7hxQePULqytrQY9z9ft+2bStzUfmoidA
VNCyPsFJQafPv05mb6K82aoosshs6reyZw6l0e6m/XKiO+BjYodSF/glTKC2bDcEn44NKL6uzC18
yFHAVbc4fOrkyUmLLFUxcqps1hSzjJxz8rmZMwtmok7qPEeoKDAJo4jMXiEnquQtqUYTfU7Y4oez
mRDw41hpLIM028CfaybuH5IJ5QE9wDAdM95OVbHVyYwFjqNJ7PxOJoljg6OG5AS/LST1oTgVaR7M
ZFitqz2QqqS7uSIka8hLijb+kUJn7gsM7BQYaYLxi8bD5H/sH23/v6mEfDKBVsiV26LgKP1JP5Pe
rhMUFXTEhQcAD9pLt2eYDPibq2Z9RggSXR0rZF8+R8q2+qNOgAURm8IFsqHtEpjsWjuKK1+Tg5Si
bNhgjWUSls0pI2Nk0f1nkc7XTVQpzR09bQJEHdYFNReeEnczdJ4ujmM1rcPeRG71SXyGXZ2sgmwC
gQNojKWyC3WkfyYt0V+mVd1DtlPBYdGBE55myGoJIs6aKhOEjDwbZ6QrgcvDqsmjX70A44H1uLHc
dhhuqiFhZoMav6mhaoX5/IyTCa1wbXyaZsldPt4Xwxx4x6qro2kfWvmqsdQ15lPKESLvhhJpdm/p
V6Zjjx8SAX7ZBd2lu/I5GnENZ0TlKmiVr9pfohaTHFs8OoZ+i7MjHfYCetdXk4/IQVyA1twulScf
g8xbrpSsAUFT75OVckIOFi6nrnX8bC/kVFa3/Cd9TYioRoLLAeATYmoNb521BE9Insz0QipR/+AH
xuWPIngGNInj6EPdVw4Yu4gZjJBkwksPQRklbGlPnOZZ80p5UI+/I5SfXyLp8D9J1uEhBjIs+3eI
Err3tsxaYLaM159qaxz+iN8upiMuV0SsJSLSeyaHjnpwtaTUccJ5x2OXfeOnCPqTxTx147epelAc
B+XBTGVW7GvC7n58n2ScOMd1SLAFw8r0WEByyzB+XrPrIQ5XNyDCiAnPLZm78Vq0cvljAj8+d6lu
xkO0dOEPjDgbFzWZiQwWnYGq2QenQZh16jenxlXNvx6cCJMk2yKNrl8n+8Zmr/aFg3R+XubWeuO1
Je8JfRCZZuGoxuDUe4m4n+hT3H0tTHGTDdB+qcdaDnd+eeXuXV2wE+4YEWDSwOjPykKr6K6EvWbF
KUYMmkNOIHEzlWvzhifHZ8xPa4SOWsgcD8scCDo16Tu0RWSydfdkH6iA0KYWqUjpS/2dELtx63l+
ch49zONc0VMB6UY0GAj9nk1lHNSW/7KSns3cAoEvj2KWNgCVRhHckqCAO8q3YAVePTmZYWhX+lWM
ns0r3ipI6NOxGsfqxypn5Ggj01ie2XwWGIZAEv24ClcqznmRBC9Qy4sLv2jNFqAr+zNBH8GH8Oja
joz9JKqj3iA3zutw3Hd161n7kK63OawOY/UYLwr9pmO77rzvEL0ZnK02lr4el/dnvk5Je1N68IDP
yF6z9F/XZZXaWcM0pDtr0ro8JeAYc9iwxK5hrpjFBbQ5tG2f7d41wZPSbMT29xR0o2YEIhJRbMuS
InAz8WUCB20Bi58LOoknhWLrxoaxmR+ER39CaCJdMhtb/5k6BISpKa+feBhtJhS1VROA46kSH/w0
RuwrQptawSnVjJq4EpzbZm1lcMDZAquZkxI/cc/J+4R3oPoQjUfKLU8vFoLUQEWKyQaDvcaVSCCE
5iA6mTTP05duYdi8GwFmjVsGBs5jDiqsiTV/w0tq4HHFs+OmW2Cx4o7gehs3SroWt81QU2z1jFmr
z86zuu6VAWp9aw3rlOLYmtr8TKPn7jTejOHALI1njwVYPQP9hAzpIsC/ZQZnn0XKqSGyxHyLKiyx
zpQr006Ba479zwLx8vrMpfVJsyFEL0OgmUA0iZ9XxfUku1cQYf7yTyZVuU6bSjC0+1aOQZhAsen4
R0pA42/6zhaopKEvZ89DUfNtFIuYyDty/TmCvxMxO5rnJup3y4SHfyPgnE7b0qrMcrAnK1EHk4eh
cxgsBmBS8+xs2kkPP6Fgo733y3a6Fchw2u+WCXKBhCHthhPzcCu9bYkQ9Q+OUb5PzVSCjZkYJzyX
sxOiZ+oosjGTKjh8Pj4hokzYs0E3YQor+Kp9k072kUXAkH+x0x31nevjMD9K6Tbes2K8bG/sbmzX
Y9n0pIo5zVR7x8XuVHjitpgYgedXjOmQ0gFDn5FsSB0biPrWbtvgpcYIScIUGKj0ezBj3Z5Tbv8/
olnYzPBjdxerQ68Z93BB1ns3re0/tMjzw5hOYKTbHJYLVgdhPy4afkE8T3Bizl0jgz+UC+zlfNfO
g22A0DE8ky+yBl8aXmg8hoieBriFVA9Vmd8HnWvsneEmtuiEsL8JhLzbpcyC8xpGpB9TWjFhUF0G
xg/Ke1wRKMlhQCiy2CubDefFAbF2KoHgUD5M9e8cIIPemG5ANWI8CM47kdYMAwZ3BIlYl3p46CCF
UFFWhiI417n3wt+UXGbPBgTHnR3ZgOUS4ptUGDbjU4448KRW9vpXbJp9j+E9u220+LA1y914gNj4
sE4zpBXS7/TGA9uy0429YsC3nHMIVjDloPbRttdhIt5xoA7qaRltDyQVk++t5Nxl8WHJhwCekI3X
ufIZfTXWo0B1fquYoBbbitHevrUUEYTXpIeuRqa1KxmMnxBIZLBF5io6IBRjk+9EqvpYK4OjtXII
iTpMZraK225xkCYZASNs0BHfhUmSVezgo+mWzVaylgVa2BUDUqPkf4XGBZVVMzdS09TXair8vNJh
7vkM+h4oG9tTh91qi7ipLOQmnxroZXW1fPlO1YHaXfGm2NhRzq50XlKG27ukCq+cKiPOaKXgNDRV
9AEx5h90IxfwqpkeURjy/qtx5SVgUus9zLRNz4CCZw48Zqh7ZI7p22AN7qEIeQyLaclItqhyATU/
ow3wWqe8g1uAummJhv9abyjOdWv7LFoLxJm7KC+q20gmxbEvlf/WhCV3IKtrnEYdbODNpPGIow8M
M7XhTgh2uYcQGdRQEm30EEkwaViGDtlIBjXab5xyw9oR/F1MTXCXC1zNQDSQqxnsMexO4JI47rrz
EpebFHzBfV5k/kOG1O02FIQLMY+GVxQwJEVd2eqfkWpjjKnblhezOoCPqMQj97thoOpQ8vKHbWdH
MoxquCwYjbWHkkfA3qNVTxq+Pc3dsfQa5k7dFnO3G+SYzycWuHYSm7IaQM1SWeB84d248FoTsMgw
uWj3JshGOw5c3RbfxWLYHHjWzJGrQG2BEKgIJXzJ0UKhsGkNNDLU0H4GroOIN6AD6MVOYHk9xtKz
DYphLwSvX0zzUS0fvd1m9Vasfdg9zFY6TLdMV7By+Hj0XJ79CC3DJk0woR5S60q25CSAU9UyOnG2
pZzQADDmiRBO2m50cFtTXqm15PpwvaTePTyK6+JsyP6LUjxk0ALa5Rr5wwlC7iEyeUAfMiF/ZM/C
nGhbFBIVaLKI5DO67JEj2altQz4eYzLy6/oKVYxZ/IA/XtB9XifHCJS2eVbphduoEiMDKxhnaMqR
SMe1TIML/Cx2Z/zn1buuG46zJYzaLydhsbeFdBRxg+DabZ97nLX8vDNhnLsZtS4OLwzIGFFxyAIL
CYN+3COwdC/wxyKWcWg1UpR9qs0PWUHJs+PMZimphiwKYeQmaOkD7iNecxKY4XhmZoK+mAELit1a
ussRN9Bktl09D84BV6qMDg5Qo1MTgXRBypEZw7BEa3WLH0Lrw1CwVdmJviV/IvL7FjBKaPUP7nhN
xAjJm3+rrBbt3oBR5Fm7BTRZIIIIgZUJ84WTpLXtA8ExzA55kkiZzckgdm460hQl5q26y36BcwBe
rsMl+bIBlyEwGXSuYxWVJfsmJ+lebGIIf9elB5lNkhP3PRLdhgY/cMX1s5kweFvTAbcPVWeJh66D
e3vWS5+TG0jknrNvlpWEIFoRl45JUrnxupJAtwctOawxGlhaRATJlIHk+Zo1htQtIfI5apqPLSiL
P8kP+1Uz6A3v6kVZ8w2HJoZocuBcLHY0WE+83jhYg7kL2VJFBLxQEUS5RTSNfyUCoFV4ilA3w5tL
2OTwPNnFadIAsLamX6JPK5GW3Abq6hJCu1p70EyXTrJc6NtPBKWg2agQ7P1IS0H0jUR/QJh1Fw17
F1UTEk8nXBo0F2MfMmGin9kNjQuhSZbAoTZjWELNMFpmxU3PcMRj1N14+ZEdm2WfPOmj2TNJW4Ex
NCYMd3M78AhBIPHHLUutxmFTU/XPnkIUf/WLTjZ4PA4/zhQHGXGtatpbQY0fxiywOHFKIYjNSXE2
+hCnScDd8T00BSyapHVPyFWc9OKGiOkeWK73RGp4jTd/esJp9B68pxwPRRnKaItcxPfYxCLAIm4r
7L8zLhKyaIopuA5ZidbbZiiNL3NeEgWJa2/wDqlvTd6OIrxzXnOA/PaLoOWyYEIHeYRdgeczRnpS
Frcjwj8ASBTC58K3ut/ZGa7w8mquDxSC6WUMsIjs2kbgJIdFM4e3ti/ysIJCbUrIDJ6pl50/NxBm
AxSArOOHqy6VitT/gzLM+o7KwQvPSyWTv9kbFSlUpZP/LplobyviqhmlwHXhd1/dMiExFAElIqAI
9U/HHpW1CmSxT4R3Tc/gVkI5wtyKQC1LLQs2RpB/MzMwhtlsizIp0f65ShFjYaFolwv/LHiKkNq2
u9VBO7fPGD3LLTb6/ofV62zFlCrai0cr68cHBrVFxu58qMGuismjm+zRId3JNKy8DyvBtnNaCsWA
x+0Mke7wH8diOydqvDUTnv54QWhS7xgxtXqb4u17RgVB96s6mHxW5rlv5eItNx2q/B5wbBs8wmYm
jIa0DT2cFmpTDtqO9QrwLISEcCbH7Eg+Qf9nj436sfqcWnjqEU6eJJZicfS4rV8WYJV/gIkS/VhL
rLGbVlbr/UgR89D1yruv05YFRMJhCr5maqyndGkb67bqdfmdkQX/nzukRH7pFjksg4GWIAYSP90Y
Yr+PCM/0REhGnQVHzdjOz1UuyOtq5ereZ4X4D5KR+EWVXj+G6YIcTWHvO8jgyqm1U4fMMFZUsN86
0kVw++VXlFYU+COLM6egXnOFoJjF9+m8E9UyqC2ls/tUapDmu6L20ai1lssys2uBel2gZco27pAX
/rQ2fTnRE3b7JogZC7bEYeT9vgt71jeqYwp0VZlFzzivyefyhEoxh+NQhTuSo6bDHmzsIA6WLGOR
iv9gaKvoO9F5xwwFktLqLJR0mk+oWc7s89b3732rd1+hYj4XzfICevGxzNX8aM0LcQ3dLG5Rk0H3
6bL0AYfsct/xSOXArOfiVCK9PfnSILJAn5ydetP7e26Z4oj8Wl/I9Fme2d+vOzo8ginnwPpCsmjf
EMvL+QzvZtf2pHQpUFN7EfbLe+oPL1PtTigVlNo6mRPczJiF7vy6R+lchNa5Dmc7tnvvc+VB2SXe
cNEgauIa1B5qBLLs0O7UrGOZPLKB1dhmoiAzH1gT3lnRh78l5qYna4BNQH2fHzO0kyQ9l9FX6wNH
SoVhVdYyvN0kTVlyqo79folc/8sDo/RuZfWVVzXK6rEWgX3nTFmyRcD1lYTE0QCIDFpEqi3MB0Yh
+haD08vKjb8Z8APA07K6GHuGIsdwzn8bG57csozWuYhSEOEKJoNddssjckHyMDqLDKEw7G5QXlc3
RTGqn7ZNwX2oSh07UgAfLDOu7z4vZUwbG+AJ8tYvWvblxP2JmSEDNPo+53gVmeR7/wWtPdxAUbri
LbvkV1HJx2m4djeRDvWtxH+ERb6vj8i2xrcRURir3F4/RDqgu+7gQ1p2MLx0hMMBzsBjAkxn4e+q
f1QWRNuhq+SrjUxyG3q+PEHddo6uGZy3RKX+fyOutkMnyQNCdCAepeiLV89T+sPxQvp72eA3lqyt
284qLySD6cOqbSwM+KJ3FhAUv9XqIKr2P+JW6h3gCIZ4JSOJG2MggScNWmjPOC7TXkRbhwRSAoYX
tyeQh0Cjw1Iih6VUQQ3mIDyLTVGIu1Kb/A0KUIk8msIRFcm4H4U/HD2/nu6AuELxHX0GAKQPMUiM
mC7i50OvxtjkBO9gQeqippClzhxuKJejR24Wv4JkvQT3kxteRrwkd0WG+5VTuZ9O0rbKbxS4zzhG
2k9nxHkTZSPC2GY+kciUvDVFtLcYon16tEM3S1/JQ4MEAksp01occ/2RB+gRf/BH3nM5i9Ia/zD+
4VKlZyzduX/kjPsM6jV/Lzx3isHRMoqSUJ9qQhXhMvdM15lxvc05rPqsxu9D9e8dpKs5F2AK4k91
+sDZJuQlPZeAowzojGonmqg8AgvWj6SN4f2spuC04gbal2I4Ya+z0Ym0kYrJ+aZpG3rvdUEF8slP
MZGxYF1azHifVkHLgFyiviUKjlwaFxUN2L4R+1BNuPOxlZl79ICvEegNm5C1cs3YJp3W30pkC2L/
wexXoTFOTeO7sGx04uTH+uxfU1gIyTQyp6QR4Hqb8uXiEwZO6K2VvvudTrYLIX0vhcmIAF09HfzA
PZkeCoe946buVkwJuOCYyKMMlT9p33uxD8FJbLx2UPD9U6f9WtvqKWs9QAK9f6vBiyKuqcjE4P+j
wCWm7S2RrMO7ympz4TfxN9zXwUHgc2fA7Jl/tmtHH8GE9DGb4dtr7VXubk2R76dwwyD9IpOJ6zUV
L86isW14ElunrAk6Jfr6WagG3bWCGrci3QzUKz1IewhlNcflWkLDQ1renvwURHnZok9wGyawProF
DQ7zofRsFqB9s37aM8kfc4IEn/WgvGEhO+zciRxCIZFYBPDVTzqJPiYPjP9A9/Scp2H+x9ATxUSb
0//bRaP2Qe4HMZ4C3B3UhAkz13b4kQFDaypeEm2YzJPZowPgfo2DuKinUMUOILCGkiiE7KFdIfZq
fQ4zlDaFH9H7Mfnedkmkj+lU/b8hxYVBT/Sej7b5wNhH7c7CqjlzGmdfZerLm64z/9kGPQJEtK/c
Fc6NloRhT0QB7BMwc1sxSAPTo07vWWFh/nTYksfos3Dyl/ayt4ehvsedAnCi6Fik9BkO0Ub5tcYc
zWoOoJ7+HpRy71RokgfhzQpRoJVt7dF7A/6avjGAYemMxu3Bssr8c2K08DSLDu9gBRVeQ5+8I2jg
gZwC57E0gTh0y5w/OpYw77JEfvs/js5suVVkC6JfRARTFfAqCTR7kGe/ELaPzTxDMXx9L/qlb0fc
6NNuWRS7cmeu7DOjX0GkK9xVq91z46bt3vPA9DIIWiS8gEjcESUh6ysHtUXjqZ4rW8f/mo2NX3mh
uYXkpAL0NvmQ8EwwLccUH2LSJi+3ON1fFoL9wtgzWje2MyHRcWUcGoTBnZn34W3JXeAMEX14OBPD
q3IoFOY6TR8S1i7ri9QXQZpp6hgT7YHTijzmGa4KnBt8GdMr8LQq2kmPG+dG6Kza+siyL/Oc1Ffy
imzvjcjcLYjud1pUGxe4kt15mtzmRHqieXNaLpDScBofJXj+bKP4ESwk3tnIfQCI+6nbosZ5ili3
KUxCOTIuzVsI6CLoxdydLbPm7cNrMJBysI7GnN/WOLBPdRVM+szU2J304372+EBGJx+abT1G3Mxc
0XkbhefrPiFAeVI4Gp4c0Rsvfd9KOPE6UEM/JN/Zb0rJBfgsUyEPblfqR0Z34zDNbUMzBtf7I3cm
nbGjMj/kYoXHjGz/qVm4+nisGXZtKJU/YOEwMCa37eNcFf2hTKbpjYx+eXD7EowbH6wDU5CF6NPU
1MvVa1mi65MWn1uvsp5T0+WndbvUQ1biF7wiNIZ7rc20babFz1MC3ZCiAFCgEkKSvR11KiGUgio7
EdHC6OpGrPFtpEhgrHb81XRhtTPGMHxXen8HMEw8mslKLiucMDxbnYzv82ooXsipYXzNwZd6A42z
rGyH6rNMEWnYNuo/mUmdStlXw651mhwGdEWzhTaEN0o82CjCOf6maNv+guGyH7m4ktuBsHExjGLe
l5BJuChiii7RHgdr180Ut53Sjj3VCtnfJWFixTv2R5Q1Ys7EsqhVM8br0LQTttDF4ut5H+3DCSGU
b066LVPDmnFa8lYJG+YCa5HVTxyrfi+m3nntJ5X8YAjGUQHEayeIjv/NpYENgDOj3fQUBO8Tx3rr
R+KsG28W47gjX57fkEkyCOFC155MsicfQ6kUngihhYGsRHiXjDLG2c01wafO+DXum56SDGk/4GiC
NcYJnjHxTSW9ADbpi5RSDYI4bGjeQ6oTnrmS4n6z+miHH9EN2kJo+6gwjD8vHQF7rIh12P8xs3ko
nu0ijIj9mM0ThuUWnmA4g7Cggzsppp7+X1p5WBvmA5Pr2N6IxyyP4NM0bvezg7KX5+qYwBpiopsd
2htqd0eXYIhnMxq+hFXoQWXV5a1KpJfwBtHjXWQYLH4jl4KDKqwYD9okhsPsySPF1t5dk/btV8+r
6DLmjvNC6GrYzVHPUoCLt6DTyeKL0LRL5m0Qk6ttiHr9ldX0xbOKmi4GYvIhIVFyS2NaEXeWpZcf
KWvVH3KUcUDlJWu2TO8fuhrwgpnFyU9tWvietGGtywrtMwa99G7xJmoqZ81+LXG77qq+GILIM5zV
8Fe7bxg62hdWk+HRsorwdW6Gu6pa+lOfgu0vqbn5jrg4+2Q7ODbmztzEYDJWNIoBXMel99nItP6E
GbL7dTo1BPxz4bPm6lyHG0HR3ABN/wRVWQQmd33yXM58kaExHcuI9/ZYsLZBgjT7u4S5qKYuduVv
qeLfOJfDXQmz7yoEeTHsnXDU9YlQYV6kP2z8Od2TWFvJuar5GiZqYxH0ThN4rA2Q5+gXJSu75xpQ
f8yTooumUUb5sijzlfgc6kVH2+C27hm2vdoZ7j34xtmaBS8Rh2zxpjScdcTwnZFyBSFP7YK2qULe
s+VQRDezVs1d2vQKJP3UFBsa18ZHoIkq4BHVqVrQ3BPKutfvHZQmzAz/J9gac+lukxupUw9kpDvR
izgcaJQpri3kz40cuWZtQOH2cMfyUuPcTaKPTAxUIBM9k5s8mvIgGSNumEjCr6JrSyKzKXtauKy3
DFjnnpIxFxaUTuMoMZAJuymkI0XAgpTIxgQ293/bBNkNS9F8i5mVBBmTA5dy/ENFHIYHfIXedKPh
ZJAXLETZjh6J8AmuhsGkDyOpAry/NpG12xyMdNBKq6UIwl0rWNyUBmjD7P6B3UzuacYSyaeaXb5u
E/cEnv+Xzkz4kVqrf2cdku1yPqx8ay+u9FPBazFCZn5zQZlSCTpF1WbUJKNuj5EbWWm0azQFwzpM
sqz3k2d03zEv9f93J+4nrkCbynRwkRwhg78QaymOi9a0CWqtx9KK/QyFj8w3dea37BsfQ7JFP2EL
/TRrQgkFr7D/IjG0CDJI4hdOHU/bCJ4cMipdc3RI1cugnZxPQKWw5avZol4IiMzBolCPb1TM2Mau
gThcPevaAkwVtqQEf/wLLqU2rmlNXGIL8qc9L7TjPI09IAgSZvHZS6bmN27b7hZ6ZUYIt2k/Ek6l
E/lZtYuoZn2i8CM9esR4L6xQ+70mmYeSQmC9nG2t9F2zTw653raF79l1ezM0ubxqRSTPc6YJFyse
XkHMDQV+PKQUya+k0wPI8PGun0RysszC8rVp6m/4QPWjhxL9njWp6ROfy1C2y07c5anWY+VkMpMP
taU17wmLSg4tJJQ6tGcCJEudHCbMlh9dFM3f0syXh8bts/u5XgRnAk0WbqMb90YnaYZWRflmU6C6
60P7H0SrjiYKIKZd0Wlf2kjdzWSp5OBAD1tt+uVHN5no92srRVjEEulKxN8Zxg82AaV5llQ4bkZl
JaTvyZhB6IgcIGYAKx7CGMfUBlCkPEZKWgB8yvRxRW5tVEyRlBz5ZqdGDVCDYFXHrGnm7gOJ6f6Z
gHJ7Lbnj0eCZBfWIcXewDoBgrP2C1wHRyJ6vdE6qr6VLNWgRC2p/6ilCFjhMy7JjlEJkjIiWT255
1HmZkfD3wti6DjWWKB3xH+NmLl8VtyZvA0DtjRgE+WmNfMlHGNbqjoTy+LjEUX8sebWV5F+pCbEl
OXILegaeXkAOLF1G16eRYQmGQub7xAvHF7Ap/Zma6+JmrI0jwDdsTK4sd9kkgo5CU+sM76YJ3B2Q
muF1peQCbqIgn0ypDDdvAtYq7QNKTsUng9Q4BeXQ0w6IA9k4SxzeRmBqrNshGjBKtyzy9kMNF5l3
tv2OVJsSeU7UCATUnamZsE33Mo+TAzpjSgTqe5cMPyAzDBNrmIz53PHi+W2V4OLxJknlxZoaCWxc
Um/lyrd/RHA2pA8QzjzhN2MHhAxdCIr+hNA9P2FEembXiPLUFw7bvySlnu2bmOL4iAIeGUFcjU29
HXGfTGcr7nDxUlIXpQ84b0w6k7jf/FjS0K1tkbNIueLy7ypQw3H6gRKJ54n60XjZEPDBwmxkkyi2
Rc2HgeAm8weVtIQs5rSwiKllIwREhHFM9zzHOJEpFcKZ7HE57JdJu6p8Bcrgi8Vg1vJmo3nJyZ4y
z14bsY2kYDeTqTSmhSfGx1B4bfQ44ka6QU3CIBFnGuFniCw+rECGfseyykONtYMJJS/dDn+e0bLe
8wAjHQvNWImZjrf8ElUgKeQu/Xhq1WIsJ+iV9TPoZRBwLctqcAnVOomljhG6D2Bd2fySm+JtacfQ
hcCSZRq/bTGSmPS4XaF9laQXzybRVh6GpC8oLXKjPj8oMGAA7ycwYGQ+a0BvMNn1/Sg7Iilpmb2P
mFQZC4nJyQ0uZFrgVFV75yVp+a0kurmA5YP0u4W9ZyKdsb3HM8sV2Ck8dp7KjmF7NBo0C3+aXf03
6zTKT0hH6ecECAB3zaoGR8l/JNmaLpkNiHiFEKdxHBznjmxOzXNfG1Qn65qjnWdDFaFvSqMsdi0w
lPpcGJ5zoIRNb45jlsO9c6bE+Fp5pky/qq3+LDE6QSEpv9ik7BeeWb12C+UzcBKChtK08ZwYuv2n
q4GrSx679RXsg31PK4vzFnGYc4VFB33uQi5JvoHZmCJf8GR7UVTgazzerrA6tQ/wpvoRIq1CaDWL
yg0wXRqu7xQsVHfIXjgyaDbaj00+PpnorT9an71QDAywJfLQUkmvk2GwYaWo+QuY8AnTLS7sMDNn
bLXN9ARbxT1zpWHwiLiav2GXp7KBQlRUNcDyYaZ8D/zmJjetN26OCAyq0PZM2t5r0k5/s5UmAW0p
XPbkgLZuF96hwVjPKEGwAfW7jx/xXVC2igMh/rUGfB08DKCq5ffMcf0GxukkCI5uJsq1K2t8oMNh
Wwoy4eDgHohF3tw1oOgxRJK0fZOdwLs4jS0t5pBw/QKf1c4YJEE9KIcULEZmgIOKWKus04PZdTmW
EHfYm9QgAqKUzR0pFueh7pHgtyE9XMAK5jEgWfKOwXG8olvr5zSqnaMuXOPd7vvwBBmPTitX86qP
pW68a6ZWr1RoP+cDVvZB95J/Mxf7vU6qmiQtcJEKg03usZC21cbM3Is7mdPVgDG4zStdwgols4an
IX5uWJiJjd3jD4V6eENeNl4RBN0rel31E4WGenCrdUgJr4CGQFbi4HDPTm7U90wAbruOUsuhX735
GVPpZBruYwzvFTAUpITCcLCutHVBkH6x4VPk4K3AQr8VbvvnsVcPQNmEnzPgpN+Q9m1uxsp+EGAM
gyysp43lage2YcjehcsLWyeOcxmkQchMdrx4krJ6iTTxODBiHg1oKkFLM+QdGIeMdSpHFHuuQ5SR
I+m8UAtKM643KYJ1u5vAyF9LJYozl1k0OPfGjjDBW9HIM1zgkPhrrMfMheOTseSzvXFbiMX5SHVp
yYnjoyizc8Cpt8dgwnWR3RV6x4AjcRYfLTmITT9Yry67JZ+1TrEhsH7v1F54p03mNSUmtxlIWQeg
kfiourzfzYujgnny6h1KcOkvGuTQQXT1N9C+PsDO2gedbb/FMwFIati3zPGgJAEWM8GyWPB0x73g
LZUnobAftwalWW2I30615JxN5T3nEZQ4ioNhwMjvhcAjGEdVWmcHI/WxjGP5xkr8LBaM4kabJHQi
CzTVwfiYZ/XPbLJrB/Wga5RpIaHqzdkKi3RvOfKIW9XeSVdUaDphfMCanPtRG6MiVmIOqr41H5D8
3bNI5jMYPbTmcHwGoWMzCy2+iu35jM/yMzYGh6BNCw4bt3KA5+kL7CMLtogGSWycACKo9VrthRFR
0MWMxodBR0vJKXnnlNBP9G/g6plqZ9dOtkGqzprtZuPEZfNh4DkOxqaCB9yMuIbPFHM6cqsc3g08
GWBYDWMzuVh4WfCIPRQk87FZvQ2Mr4yzc277nQI1Ma5kPI4nXNRtJe8avJ/40Y14p9OAi6xGMznT
6s4g94wb3uwPxMOwpo2G2sQq/y0svj69u2i3linw5OptdwDfMm5bN6kuodW/eOwen6LWQmpKsTgq
mka70NrXjjV9G7rgOmG7FwcFjDsYkCCgFm0AZQ2MFvG8A5yj7K6DE7Ove+1bgSveUKTVYxIma+FK
2dGNwVF0cJLW+aZQEJdIlo8V5fMEXXXF/in3DHWHgexKRJlmcaGzxXHnsvItew6PuaNx22VyTk5x
OSBvgATYj45usMIgxFCA/YcVmTY01tJNYJOspSw7NSg41OQHOe6+x5iWCwgajjFwGceOuYHm1RMZ
NZK7BsZQAEqq2TVenbzEhvYNnn0YT26iAcskD/2H3VgHIAOpeo/nv8I3nVDrrZWTCJaWulqE03E6
MlfzHqys4Qy/RjukzlA/0L6SfnChxx8FxJ/PEr0tqefqgfIH52JaKvDmH7tKbDSilkTsihQDPbGQ
NqwIJkppyqPy0C1Sfcge3NwSG881tRuvG4wr41eD8SbdTwiEH7bVy39qcPHOGNE8b1UadeaR9S/X
+uRj6OzwXvJWOqMrBpgJ3Csph4uwHNpV09KOhh07g7dSYcTnDQuQqueakNDyU0w5NuxqIDTKd58l
2b+kc3CUe02242+8kx4v9Xw2ljJ6SzSaqt3QdLYIdC5NQPJrtubfZlTqsYkpLrfBjyAZ5N+6G+L7
iJeLS2fBfVPj9dKj4tIUTctW1MwwL2e6X1DQs11wfuQbIdw6mMfBfWEtTJojH7hSDnSW7FOz5a3U
ON7FXZfsQ4L6SJ8SGI4o0o1zPbW8AGtRPLNfoWWWx3qy9QpSR5y9cL3iQGLjRniN49+ukANSwY4J
0KgsnHt2+PfROjYChMuv2TI0J6vszQBTfvVEGXdItTVFTDtTp65dRkQqC8a1T/xU9JMP/UurYYor
SlfS5ldBSKodZimdLXPjrXwRts+3yVAnfZje3CYKvB6LVUm4ZpmsCdJ6WbOFNot/kTXXNW0eGowV
h5EQFfvaJ6nzmi1UtUxzeq8LySuracWpHMMgb7PvTsuB2sD194AHyplfJrkygk3Rv05bhjOJHkhL
I+c1JBd1Z3uehUyftPs57tefoYvupRmvLz9piYvmRt0+MpLumVfp7OtjBfrDLvr83ZFS/uiTkf7g
L4OhEieVTytd9Rc64UOSEIbxh6F/76zlXskUcWFii7XtqQKIF9ndpFnvhx5SidN+R3iRt6yqUgJT
k34YRakuLMfWyugV4ZKxrhlj5QusjFteId9McCcgpNOxWjhobILYR7OdyYxMfZRsupbatUHVhY8E
W+7FoLu+1g3rvqN+YQv0JNssJBESdedML7OXbmEPMziKyk5UUsXmsMpeKotz1dEiwq2wfg+D6+0B
sP+idS/Aqzs/hzJ2TjL8lQk47yOPiX2ttHg/zaS/RqsM012HCL5rSxOGdTKMGmtg9hqifmnx4mzY
mwNSMRh6J70Ayylo6snstT09X8QdmbpR59oMBzrsPrxaHQBvFGxXigq4jPeQpcSxnBAHBmEemric
OTnSlZeeGb+i/YRp4qLKd6w82LCHZ41yMglPpCZ1hEUBFX2BZrKPnMpl8C47RTcbTFENxt5+GLEb
lmN20LvGCBrHLh4VCUG/SlatMC3ofOpyhuFC3kd2ejAUaR9yJN0X/v1mb9naHNDvx/BtOtD5hqG+
qiW+ufBoGElgOBcQnOtVBjcNUX2TSk5+uqx74gEy6OnMp+fSxvDOllX8cE2nk8EiSH3L6ry9mqQP
6RVFOjbd4bMVgrDLRhnJLR5NXNTSi1Z1kyEqA7EJTxuhRib1xevVPR7Cx9rA9DzTU7iBUvLtqbI6
A56p/H6OmRbV2jOesTg+t1rdHHuZeLspopDYKZnbkuh7LlpejvZkBxg1nmOjvK/rllcp0ugEdiNy
DiPj0G1gm0lOaMKFzB4qHxN33ylHe4qJ5iDesqc2Meiuz77xaq1AutRjzMGimR80ET8urHdw4mTV
LsI7/aiF/UOewdVlqNB9tBrdr90m/afjI+CY4cHthZftJwQsnxOkhdGERcmn2FLQOa8Nj8kwKIp9
SG1sMP2mEU6itaYvkcl7LcisUNq11ng352hmlUnwP1D8nHVtOwGBEm56EeBdLsDgtndtYpeHNo1h
NoVQZaT7F3bxxcZLDeuU/UzmfnEdkMcF3sjeHC1xdTja91pK5nfie1GGvBxhlhg+nl2utIil/RjU
oTs+uyKqdolw02faDk4N25yr5TTWL7kaVnVDGr5bhHNXuB7Ut3pwfXZqr5GrD+RquRS5ZG/mCbdO
taCoe+M8sv7CDbzT16Fjp4VMrUTxKc+OvOgEdPjO0+wRlR36S2ZRjnBaSEJfc4j5J2cBlsg3t3Y+
vcLpbq1m3dXwC1hxIc0fcfzjT4y9PjnHLgx+k4Fjg6c9vV8y9ibDQI9AytPxErZFsp1qo3tfWNEh
f1C5DYcmOSVDFMljIXCpVughzPJoYgCjQfNB6+G6aeaxtSdZle941qo9aIOWRAskP5tyOYDMDmZl
5k46ksCO8qFMk3YPtY5PRuTaO1Mo+HuiY1tskncrJ5JNrFmcajyRpEtmXo1n05mKJ3uK+hfViOau
yiI96OJlfDbg/6PfIRedOolOIYr5nCsqdCqzYDakEfgPbLXHODmumSqHKqcdtkCQV0WUDHlAs1J9
19SdFQyd8ZV55Um4/fijuMOdCQAanL2EXya2XVb3F/NB5/ussCW+wqaBBJCkS9jv6XMY2a6G4QP2
7eEcqUimtxyxxg5GgRp0lEbHsV9zZSbgiQqxieuuM1jNVM5rQ3rCtymIfnASBGlt6XF6Y3gsbd4B
WffoOO6PMSQxWlVr7XMIWv4kZzzJmekJSMxy8m2uXsHCILGvXJ6bYnBgJk2EiCLafvCvN+u+Tp/A
35C6xbBuZ8s/1SfN11w4/+ayk/tctZnP/jvO8BEWPMuobYcFWMxjKgrt062rkNKoNbGOfZiIqWvS
wAvfuOFimg8bcLL/oPWSrzR526w8tW1G5+aei1O/bXrqY/jh4V/E672eu3x16qqoJk1PlNyOaGXD
Qt2b28VLj6JMMMs1rcISOzcXjkzoA7jFsWLrw/zWDWYFUogUFYclxZb582Cxqjw545hi22hLvqbw
rDAr9jE7QQQGGmESPpEAw4509rACumNeYhHaSgxke5xrLWvNpGhf6YEh2gtFxhanAtZBNd452LPY
+WqDitd5DOOEIvJaJRjx9OGyYF8GtSId4S9F+MG0vdxsctT6hli6eUCiUscBoMIzoWUHnAimwNfG
UZD5sSIWN12N4z6LPSyXPf+4rnfRH8TJwfcovzwRgv8kuVEeFgzsq5mODthibWLXZvihAcyUpvQt
p7JvTO/9OZtgjWG+QsDzlBHdh7KVfuLxvcTqjkGjHtFqzfSdZpjuFCsW+FxwW0ClDuswYvXDSYcw
yjIdHZLFP+sFNuUxNkQK+OjHYIX9TYaMrKwVu+YGuBQFWbQ1uqRYENdQTDZoDtmexYOV+rmBcQMz
f2y8mJl6TecSGXKeodoQ9Lcw7Ynmr4sLwJ5gSVHdTX905vuMZt3NEGMz4vnZTeXg3uG1kdcWpy7Y
YrCMjc3idxa0KPE++JdYgxGExRyzARtfI9MC3gpZDnYMd7hjsywDFpA6C1HllDOeaKNfNsmi8pXv
YxjnQY+da8cgfCAaYtHGA4sUQD3lOQ3IL8xr42kyEnJaLIP8nCr2xaoWVISD3rAFKL04PvRuQ9o6
gelt5523a9FhsJly8n4yXWFmD3v7JYzNNz7VVQHHm7uJtPSyhM7yVtoQC6tuxNLWmhRoLkn5YGS6
8l0146dOmxvNoyztQ0DOa8eF8Rehf0D/W9c56HsGwXjYE/xL1gUDojlvKjCeUFgcTl++PXO7c1ss
PLVeMSmlNJTR8ebRx9eUZ3pHBmooQ5fFUpf56TqJhvAJKcOYXJQWbPY7krGbykqZIr2RnijY4Pd1
6vzNi/vbE+QnUAOLpNdoucKhlOO27G1MoAuF7H4vHJO7k8D7CZEQ+maSVoHplqtzZin5AxfxQgaN
4nbpyOSDF8kjIU8aFQxC7ODJGfip8VrYY9A3Hd5mKCAkFuZ+uuP92zxOJDPnI5FziygV/zPjMZg5
NdAAe0pi7IfUNE49ztcDompxSNOeUhCTWj42eN6O/UDFmtPAqmtG6XnCnnFzvWkXQxLeO7rF+jvX
v5dI26umpbcyh6vYjDn6Vmx6j/NIk4IzUTOSz/XRrWmfwgSmvUdpZQF5bPWQp0kusAIb47PshrgO
6BMFFDLCBi2l6PcMoe2pWLB6UYZZ37vtbB7aZFwpDtTDeaYiRmB57HjS9Mx2yntIPe02Wma1s+He
4o/V0HDz0Zyo/GmwubdjBzCmp0PTXQGr82dN0xqQfSrrz30BX2WNRLiflaXE7E/pvBRnHcr5k4NU
W50wC6BXqLY7qqIawZe2bnineh7bexa6Ve5PVQbpIZ6LYQyEXIjF7tj7lR2xm8I8T+16eDeqeZqy
6ZaautiZjfomVDTV21nhtkQfYvKrF5ofwZwTim0jKDt4pCKMbAL0wG7iZngoEo9f4KSLf1Pv1acQ
nQ5bI9Jf6+YvmkbyMJrR0XXsYDGw9E1L4D0ikjux0Z6mCG0yx9yT6Rl2Cz2HRhQSB0ataY387C40
uoo5Hy+ZncN5M5yo2ea1W/C2TUfd3GJWoH57Hs1XjvXqlylgeau5XE5+uzjTE1qrerIXeOMpMeyD
gSJ5yjX9dWVi+xRKdH6km94z9ueeqE88Yg63+o4VpV6fpN64R4YJkBfZ5PjYzRHsTGpZHiAqzDmZ
5CYlDx2FF8FbKbvXLGWMZ3bA8wmWisS65db9AZvF6LHqwMCUck89OGoMr4axwJHunex9LnL5VVMf
dLOX3Hqly5WtQFMod2MCg+YpUpQFbVlWRWREQpqvCyQBD8ABeMnabl9S/uC3Jq/qYFC2j1pBP+JC
UDfgRzQZy5QgBM0pHi4n6YTJLQG/dh1dsGVoYrCzgEKmU5DME4GVYhTZdnZU98+t2Mp3ToP8xEkV
uJJLdsV3VyuSOfbBTYB6b8ijHYDWNXwHueLRVIujmSLZNNmBi8IKnbjzTicmckgKz7mrluwDnnjk
L8SJicY5zSmW7V3RLc8VcCpTsTICw0Qhjba0v32Eeug5FV5sOcL3lrbDfrHItY2URQMSIhbD+u96
Dssk/ymwgvheMzT4sBJvIcSqZcHQhvZBh+iMZzOv3haZ7u2keJBx8pdJDgEC+KSx+5RwAmsI3l/1
2KxFGMKhFDzR0m0UQ0lKB0C7EQRQv+wQ0Aj4dcWr6mXGrgzgNjosB2yLlynQuPYfdWVl10WRtu9Q
n1FuWBTVoXfosJAdMm4JDgm3+Wmg3/2BouSKL82MCjw0Kki8XpyRb7g6O8Wwr0gzXyKQQr8JTAHw
wWCekJM9rh+5Wd078+wd2EqbOLAIoS9T4wSd4/46VHyfqf1h5ICpvufIgckqUj4EHuPAmZgRcLQu
pMBk9V6zSXApHl0onOmV2Ip2MA6Va74Y3pRXZFry5mPCnkN+F3ZUHOSJYz7iLH+ktsE6dSsuITTd
O7fWxB0eQbaZLJZppjUyMPVx+BizpdxRZWk6O5z0Pd0fg+X50B/nl2boje9IYgI2XfJRQ1oZ9/Vg
MN80cJz1Q+m1cifaqrgvvHTaWSSbbiAMhRfM/N/lprMsBRkbk9OZJWf9agmnaQOl4vEpU7l5t6Qh
X1crSQ8kI/MTsyAbEmkSEAdXue7VGW5ZHdHoPGp4EmST9+o2OqL+6tvI/mCO6U9ZNGv7Whnp2Yv7
XqJ3aPYerJbxg4gf/+qzgeEdkTyfu/LqTPl1tNV9xSKJKL1HZHzMk/y2lEMW0OCxtqsQetp6o7Sg
72rUVVNPdSy48fIXuwQ0TXc0WwWqOKrmN0nAAZktxzpCLC884vJsCUvknM1SlmBhR+PWNhN/CM8s
fe35u5F2TTByW0m3uk67vbCdMBinkuIwOjtgc3h0GbL5PMYN9E/Uq2qZYRmxkD6UkxGFRDp6Sztq
nOZkwKpmvHVmo01oMEZ4aZrSHA5pz+/iaQFcBIgzk9yMbRDTVPRQk6lgbexoG8WhEjps3G1oMnsB
LnJvdCG23UVwLjQjxDJBDRmquCIZSk+wNH5itpb3ABKo9675KP5iZ8mPQz46GrsdjrtSpxHEH0nC
3bu4yM7wqbyAb2D+MBfinyL154cG9ONYAC4kVdBuRp62dCQ8PUtFhzr4ifzXE4TJyIywhu/RkP7S
OkIQ74183HdCO5iiyInvlY8Wdwuc8EQaEHSoaIjqGM8LcDBWAgZLEENq5t6qGz4UklNPwNXJ7NIS
hDpaT8CnWGwGWPYAaUwlDm+p5HRdyOuiBTUiRMBF8sOUiGJquR5srFJWh6hifYBv2vKWZ9F3sfTb
1uk+Va0XOe0MxZzswgkT7JZEHA8d5ohBvQJTwmxjV4N+cejNPnlppnlP9K9J3zEaAKwl+BSfhmjz
zyAM/CjtKFSbCevSTmEseI87KHubLLataxPOPV1rmL6D1EuWcI/DvWzRgAq1tgyypc+mHv1kMrs+
eeICOFk+IEzk7LJxi12nTem7iM0ssLhFyE/u4+Nw1FQ9poGtd5SPwtPCoSY5tc/mnDSPVQueCgRX
6HxCvHeKhxgB037qhM1eCchDFT8qXgaV74VeXd6D1xZc+2iOHuqTIvw5BUqkmlhFtPjSJZQ31mOS
Wk/sNYm2WHrkdhtIKLQObrmHREESElhGpqE6GmHMpBK6XvILOVGL+upSc5nxJzGrETGDSl82VQgY
x8J2MhQPXJHYeysFRSuhhdmtbUUkO+cOtnHqZWrPszSN/GkC3aLt+8QZ9XBjqKZCD8GlRTPW8tUW
9NGdbeBFX0RUzSAvRbTc47tMW78Nu2h+YVQjwI/OnpQ/rt2JR4a+wtnnthsSbRwQkLpCdHdarmcG
3e7ZKN/JNVf1vVUbYtmzDsDdslkMtMHtHMNaqTeITQOswwzYZ6iFhMES0+aNV9H7VW+1yc4nHr8e
qZrrls7shWHXo8+8so5EFcWXbacUmWNjEzteETS9hqkx3CUsEvNLBKAWJw3GsOOStoV9Z1QAeK+0
I5Q3Ln+ZOHABGjl2s4nccGgAFt3EMT/7JnPhVkGOGaA9jrwuZuQE3paeV+Q8rbZJscDgVLWx49RJ
3hkPLUoU9bp4mdtsaN5A2jkpv0Hs8WAJ1L4NUxbvDXWz4YnWMN04FnEfTRcW7bOg4Zfr1hacfvxW
FW3l7MZwIMKi+OAvRSLs8YTnrOxgx1nuAQtYZ74S76XF1KYsdC+ZjX9SOjleWYY04ieZ7OQyip4J
VbBD9YG3ZCcYNv19PhrlQV/DJJVO/9RGq5HYETTkau0HkvOKopZRPVk6UfhZMbGOjxL3MWcYfdJW
odmUt1RduV53i4EMk+zCZPybCDxXu1LEThP8x9l57UaOpVv6VRp9PcRsQ3swZy7CR8iHpJQyb4i0
9N7z6edjn5tUZEJCDVCoanQZBsnNbf5/rW8hwBnbb6nRe8G3mFzz4STUoJLrtHW6Y29TMSU7qE4X
L/pQo0k2Av9UojgSZ6TZ4xlDIvi/uulJxLazGYw90Tchp59bxEsK+VvEdDHqCPnXbJlddJ3jgYtv
RaZIbAwmFZ80kvESOk1o0iXjrNynFBBJbTjkIkboK6sgQSWjg3PQe2QRWGmN377LUnIh23i6NhBx
tzScrejFmHMq7WZOHvJdpX0DAawGomWT7+3cxOPsvnQd2uGVMRIT71OC/1SVpbXJR1+c3aLMj1Zk
t18D5dkOfBNlScSV+MKuvBmubBRBtIV6N/V5R4YrFQ/qxXER7SmKEcg39IEI90pjcGBix27AjEOW
S1v7aLbRMxdftB10mp1C3GP6G+nVH8tADN+JhOpe54SKZojlLe3GLaxw6qF1APdmkV1Ivzz6TaWQ
dKXNjCJcVKI4xWA5QKomQUexjWiXbKTtAkUaZBBWeT2r+ZvsrHb4RN5E0OzisYgXmUcYkdpRjZEb
7+tBmDc1R/H5rCUyuATCkZOv8N1Y+P5J4iHMqC+r+3AifQEdGTF9K9kZZP3kOUWgbU+vlhostf32
qjHazqSgGTjurYDD7wOWiNTngsMMbEV4dnIfkqV1qqhpj2hMlfEMVA0WAfEcnQvhdSEoh+ta0q7m
GNcosLEnN0GkX1FCionQTuMAWYHwiyXOWuZw8DSUYGQKLN1jW1dPSQVfwVoEvp/Krtberx5zcHeH
37SAIG/1mF0MmptIYW7l1AjKmYVwUuvkkt66K3xUk+u6g151HQ2d6klR0Hl4LF12CIeOPv8WxWL7
rOsIMFoZFBxeF6HN0TEhNqDYBfBDdJXzne1/syXtDVFRAE7z3lO0Lq9KiXTv3NqLwrCdCgWJtKa1
ibaP7J/bTqYunusIBzj5WIRLkRowZkoXuO96D/VymlfHXi7CQLEoaXZx6YW/yMSQ7i3lSju7RW5p
ogL1pFthBpZU3ilFxpaDmSseWHqcULRyp+l5OnfaC0I6K7QrNnqGrrphk5pM12PLAnsvipqqF0Kj
6srJhuIT/o6RrVJuNC+pUNU2ibJSvrJvy44RuxM6z1ZgA31BrN08l1jLQxov2t6Imo7kXgU+FC47
dI9xVvs/HOD81NC78gowtn8ipnm4diKZQcrhF5hkGDe6Rt7ZYvuI6e/BBrWQEzQcxGh28RegeDpM
4QU4PfJ4jo7hDjF9M27M0AIMiIbKRD6mTRqwuBXDbSAxCl/lmRcuGRdtN7tXtqlgcA0d3pWWsYD5
rbC6dN9AH6BJlDvi2c0XVDMQLEqLao6ybUKXMlt71QQgH8cl57iUWWUd95WTkk9X63XI3vlT1Dne
HbdJXw/lbrfITKfwzqG5pVaq0224Z+PdICImZsO6q9HpHg2XxixG8xHNIZBTtG5BZQlaFnr6pKVp
f1JhLx+SLqFtPiwZBDdurev2RpBukt+0lGD87xkdPmYO5TCfwqMjyurAEZOKI7UmcpkCJ0qNaONh
owxSlgnG78EYIs2SgyjlKRgz59px2sGIV8TVGOnNJDjzQKcKQcGPzPvlqskM55WdqTQehKBN+iog
iu6ROqWfOgx1w3dEuZDPWM91+Oq0bE/26NjL4ZzHU0jgy+ig5bGnctrUJfEf5Nw6Jh4dp3jQoGkn
nNWcXTc2mTm8tgJ7xdWcxT36r4XS+tIZdbzlUFyeGRN+f41TTz2RNkLmuODQcIzorjr0tK3gFdtU
O21QyHl8Wrxy/8qHI4mTs6y2YEA6opAGw1nrZsxNukzKCu1bq+eAdALDmFnzCpzKhB6qCqIFIKHx
/j9T2AiQa2vq8ZPvYYAVYfbDli7/WYUIcks/a9BovthCH/xJeUdg9y0tfj6TrZi6KrjSI+fpdYLO
PruLKxv2A6Us9r7pUNngDltFG0+JBM5H4diNgcLLshw8da7Cg+s0aHKhX3r2luQGe/zigSe9NSRv
T22oHA+furw1dL4h66p5hY5NSnhVshHReCqaq6CtnBMFgjBeo4RYigW2yYAzY7PGkShhTror6Zoq
OlqmLb1jHkdOslYGK8aKGixyxNCxhy32rvmaEvD8GjRS1PtuqmxKL/VE/E83E16FN21YI94zr3OA
eXD+rDCPNwlJoTMGXr8xPqH29I+uUztMhmCr9LlQeTU+RPg9i3idQifCJ5ZUgWvtZCvL+iELp4HW
BSRUTAQWElQGQdWDIdH9kXpsf40gSxGSPMEWMSzr2oH/4m2QKlsQKuKikV8qYPL2pqvZNa9j2CQT
chUZeSkIKicfTtJbelRFqKyy2hTQRTyO0c5gTd0mHhiTdL9Imk7J3eZz4Py1wxQYbIKxs77FuO5v
XEbpgShupyXKby7Gs2kI6sHV4IM+b3GggBBOYxN7fU1B3tbeWG+sCa5cWldoalFVD99oEoXhd7ck
YfgGl3SK8VSRB7hTFDJ9VJhxk7QPodnRTNetm6d72D/SOlMjh1c/ODrfh5VvUBOo/AxrHKF1ZY9Z
/mAL3KXbuIiLKwQE6bavhHMIRmSnm6yg/tSNFswpJw+dhTkZ8Jjn+oboYfbSgTU0zRZhnd5RSh/Q
XNEJrODixF321I5uklwnwh0KBO6z+OGFlfxBoQaib2FoT/KvAx/8UvHBWJu5BmQTjC2A8FVkZ7SW
29R8xslpbrBMdODEcuNKYHhmU0dtsDA2ZerKHCZcmkIC8UEuoONRuf91Hpth20Pp6ExwZMEMubPN
DXWqAlMsPkX62x12tGc7NUr7q2jC+gZB+Ax0qSz2yBPIO6GNFGt0P1O3gzI20uwvOuo20ALNkOcR
q24LYrDmVFM27c6qkKhTtXSHMzu4uHiG3YbqgFW2d/AOtuxqSmtiFah613bXuYl2cypGdOUw/oN1
QV4mGubSmJIHoqJnd993bNWOTWv61sEtAlk+pYuziNI7CJmvYz+NMAFzSFPxopwuy9MMogw7uCNU
x5lgDqIHVOG1+QBAa8APZvYuh3EvNGDVEGFdDsMJrmJYk8eXs+15gh3HOWqj7AWEWXiGtbXsqKPX
OrM6Nhxryji8d1tiB1ddj5YwQWKdFPjmBC0owkEIoWy2pTO0P8106YPHlGdOtePCueFIStCVaqvn
Igq8fWRJXe0CJUMXIZdlPmVj4z22XdI+ydoLf45AFcQXCzjDAnd35Q9khwMq88Tq79m0hyBJwhFB
QmJVAwt5CN6n5r/SeAWFU6MNwiejm4zPFImmsxfEpk+0hAvfFmwf5K9rH57cg89h/WclPIpFzAX2
Ezhs8o/SZOimuxQU+k3ptdw80ARNxqrZZ8HWLCtTkX5aQe3u7LCot5nEGLo2ZTpdGTHtRXJHZf80
hnX41UOBJXdo3MPs3i0FhhLfw5W1pXbMrCZG9hEB6uMn8JSGdZpMtxvZ96SAueFaWUUO6jshEoXO
B7060XneDV6XsiTKtSImKLMplV1lSHBTwlQJ1sR1Eppy25HUcaVKGtAA3EjVppfHurdFDuiP95iC
vFecIOkzLemh39Z0r49OZkP1Bwh0nhWtlxNHUjs7BXQ+v4Wi7j+5ondvcDQYEyUMdyL9WgEJ9QI5
tF/IsayG8mquqAkViKhYq26jns4f+cBG2X8m1gaBCiKemZYZmEEfy6UnEI+BuZ0pkDGtQzh3EcSY
hVFdjeTlFmsa87SCwq4Z6AsSTUWAr+XaNbRh9HnjbS+9/q6vWudWRUX2aMMy9O+MMSGRVvn9SE5y
6bSe3OSybNj3+aVXbBXUyxC4fhUdoq60PoUm6XRHmvRO89Swe8F0nqpQbjxSYxyO0iX03BU+yAHE
jAGcXxImePBrM/pmhbJ6tswawE3ci+9pnHonZDDVrzYS7XUcueZVmQZBuldeTySShzmCct2QRT+y
qVmwrXoOeiJ2DPvW8Wlu3TahH3qcDdkSX02WqNU1muemOuieO0axBdnIC3NMWsXoRhU0ZGXrL2bf
GkdM9s3wCU+aJyi7cyAF4l7jOv5ZuCz+d5mZUeulKzEX3g/LbMz4Jh26mAqTAu9FdABLCkI7X4+s
L5K1f5MTGCxXHuCxQ9/PUX/DsQM1Nf54jghjHIMwJLq0nIkKntlpHm07RhM7TKVHsvnUB+cao1m3
7SaZgBKfQ63vELsYHZJUtvynkZAMrjHFmGV87Q63PcvDg3Lm6Y7AYLu8J2Eo/ZznASXVwQtsiA9R
GWFAW94dgFqUSjlO5k2D/cU4mwrgRX6QAVEhoN2n2isfDNMDg2zEFuC8Vc+co4olCDgGP2+FHkgP
x7cKVKnOwClhReN0MKB3lNYI24vfe/IhnRLYYJVd1r8YdARDvbbaEnsY5ahoDA7UmsFFKz0vnV+T
WNNrUTH7IGGkIEcZaQo/BUDlStzlxVxv6KvjAaeUMjrPJiFoEMGRjsTXptc4bQQvEOhMuWLJ8upr
i5bTi+2D///SwohIqZQUAYf8bCIYNYbpADZiNAs8zgDgOVlaVkI+SIsdU75kWd2CbZn6MBA3HCNb
pHspbk2a6LowEzwSGEeQyrnmbFCNxxlL34ra0JH97sjDawr7kMkcp0ZQjwYReK511LaTNOBD2JVA
gwV8Yj8utuPyJ6jcbB8MVrnXFUfun461DJKOSI6j4yk6k30ZZd/HWKuYw72cNz3h5s6G5G5G49BV
FFrDjsC1b/OAg/WQFhw/biPDKYs7pYyu2tVIw4K17HMzPRrNKGzs12Zu3SRBgmCS/D2MJ6T0HEbG
P1hMPdjip4kkP93jZGPajDnaX9lDAEU3StLqDmw1S7mflONNQcdAeKu6DSr7KcVwaT7iXsjSYIX4
ydgibUNGWEKyQvDnDS90AmExRJ5AJk/FKEDLURrqJmXr/SzZg2QPc5xHjzYVW85u1I2/E83B1s41
g/pBNnVcbMhWcK9yvuvP2B1nmMn4d7ccyCgW0cuUY7KyOHqMkNSLzL6KioC/AeUetiCpCy6gzsao
y1vaaxHs03DWlf3Jls50AE1g4pbNiSWkmKdXnRND+M2T6tjoMjHuGs5ASDiktsa7gvmUjigthWze
jI0T2KhePP0UgQJEERV5eXqK6J2vPYTJXbkZsljVN6hpo+xzHqKe/WLadt8RW4jofW37TTusk0gY
/n1oYBCis26yQ8APWyj7tQDp4RirAP6YesEERJMMUZeXHBEflTdqNIHa0GuwvnpkwvlYksg6JtaH
2cjeGzPFi4xTDsX7G0P6if/TK6hbwSpjUgar+6XkjdoHPqu6JbkgE7K60Q3Zx596iwL4Lu5UKTFh
CsfZ0o7CORe0w7zFhUDasEMfCtxLa87OtTtBPgBPMTs3OakqDm2gidKHt02p59C/AWz5RL0rRL9G
H5RNiIslHyeU5hBVYIJwku4Uu0iGjkxos30mwLsKgKMYfsOeuaSPmBLUp+/SWefr0pdIGtkwhrn7
3FCl4qReZs74g/I5MlZOnhOqBcqNZUIZkhCssf+pPe5wLc2IGoU3ds1Tkoa5uc6oBr1OzMW0Qw07
zNiBTeNTw+b6Pp17gy8rrF7g6JiHqpTdfF1ZPcfSCNzrzga7EDybUowUM2aZ2D84Y5iY12hvqcc0
rNyXmYiIINgpNQPxGJn9wX44MoGLZfrxU14UgX/X4dHfEZkBML1J5sdOQt9bUpn7oHs2x1SGW6+f
YKcSUlbl7QPLTozgOcvy4kVVAZ8nLpjwM1OM+9pMg0PBJZ0JnyV53LyXhuUJzAhV31NRS2cEE5lp
PkycD8SxJRrjS+F2bvSCwAiC2WjVCZnRrq/PfeErfEJVwpEoHMxXRTT9CR8ynlr2q1bw1MLrch+I
I+W0xZfjfZ36sd97WmJSHsvsqpaL5J4iafrCBnY6UP7FRelqu90SzwwqEbB/CwkM2cB0k1lT/YJR
IhofEzcdpnpV9Ip/cqmQUnRka/u9pZe9KPdtcq5g1EBO6kqMdXlWO9uZEzOGl4Cz4HpuPR399AFO
Xo8T2YwnGXsFvbqktcu96mY2oFD5yn0YdTFNmbqC76LYtGKjpetFcu9om+t8aNxbAqHZcuMAobOb
FJn7mZZz+dCZqoewQTRZ0295/Ia4zj1nqD9L+D7G84BJ3FjPOL7WJZO0eZSOrOF/FY7Rk8eg+/CH
w/40PdY9vAhFHoZzTTG7rw8ag3K/ATKXoY3ymqS8cz13wA3HScuwflF/sjB2G5AWynOKZrrYSsfB
jwgWE0I29uKB9qplpMG9NqC7iWgk62FrzE3lnoO4xlLKHsZf0+IE/AG6C2xVhGfO2PL7nPKmHESB
/thlZiZPATph4XOs3/iz5X6faSkRzsxX8ByA3UBnkcBdxk9hEJXJrlCl62bOBm/DmUjpb16OgXcN
O5kuMdwfMbEZRptPrwmCAXAhnICUC2iRPerWIKaiogsK99GmTTmobGuB6eroKTmcA4BxoTlR4cKo
dUSLFYXKbrAbNCbtHoCpXmu6cU9o5EWyi9mdLB1yMblfc4CzYK1CVeU7mtI+BlbCX0/jUOTPWVvX
NDzibgpQVi7YTk63KPp2IRtUHL4dUBWQekH6pWMGG+/cxFPJlYy7qG12Yiod46UEu+V8LjsPLmMb
sO6coG6hzqsk/5siHuXTJwgHKRtjNs93auxEMq9MjYzrpxB2zHNjYvEAEsNlm0m+rFoXEAuv+LUE
gD2/4BawA0g6cRZ2jwU5gY/0bseACAU3+AVgu0seqso1wXujVNinBs+QXbGD3on4Tsv7QsKTJINA
R9PXqSXROEwDuqzYQvXKnQI02I4IOELQoFi4SUEQ35RdUPxMfdejACAt/ozdwN7Zbk+taWl/Tyfk
3Vb9Ukej/5MWnlt8HVgoiIlE1832yPDr+ikHzQA5nhrg2bcqSgMJgCDWD+XOXxMjLDHFsbHD2EcK
OZk1JZOO1SFLvbFHMRzSWZRXdTj47RNin1GfF0hAvW9VC7JgU3bVRJpI5zOPmCGO+UfiirLwkRaT
4poiwXOqDdJq9oRV2D9JJuIgGrttSGsp7naV5zp3ldknR+Uk1baSsfjmYOvDS48yHzkauTbVtT0r
kqkoiyHQmvkkd/gUhEBEFc17WeQcgjq+DXfUBuUd06ekQsEJoIaw5ofaQGa1MTNreM2DbPT2CVGV
E+wm3yMzQcdUI9Yg2XPCB5k8wDNA8ffVOL/mNMEQisp8jidsEKzta3pS9gK/ZIex6pXllk806Nz5
GGAATTj0TC7INebF6hBafU3raCpvaEfmNZYcK9ffu9Aun12jkybgnmmwZoQ3Bv9im0/9vZ3X3TUi
HudAYo6BdydRCC7yARTB5DneUvLPQbx6eT+/6LaMgFiJcXgR+KEtKkzYQ0WfMYQjnqt5YLMUEEOY
e480mHjGmeHGBhOZZ2HvzAk/x5ObxbJ4DLwyI2KPKQ6pZFewv/Zho5xQoFJdDCBkp1u2WzM6DM8s
9TpBhZvvi44uaIAG2YSPjr7wkNmjlfDd97X1GXVlEbdUG+KKusA8I5zUBxO7AVeIJxG6Dyhgo5u5
ydICsIHbG/f97A5EmFWeLe7GSrbixFyGiZBTWP2lJvvmPhFG6X9yys6wFuSEqo+hr9SuwohxIlR3
ujXNiZ6sEdk3E0er5rW36cGuqcSpH1RZiuiZNIb5uTIcdm2cBZ114fJYH8hDjJ4bujhrdLCl9YPe
w1yeSMv0rrKOXJ01zFOPPlRMEBFWYpINrkDuJ/esC1iTOBJoYxs5lUf3Os7wNe6azJmxsAwRn+h4
qkDmAQE2qfySdUcKKtnR0ibcARSqN8RrmbJ7UAhdehyUh6QVthNvAr5PtrqZ1TmP8cDJctN088Dp
Xk/GfelOBj7jbCloX8/IyYP9EOPUIUbJs/ovEuxi8jQ1YxKAoBMNZQlr8LDJYLSimhzAmhp3Rk+6
plhr4gwyY9WZJX2YyiULBJh9qfypP2MGCObqlyPqrse22JcTNkpsUe1I3bJAt5ZPm74K81Y8wsuN
Sfz2DVr7zVOkQeV9at2iH28Q6hhl8MNjsx37O/pnfGBovkfk8nu3Q29MwlqGpfeWs95MDIfpCC9I
AVkAgjiQJ4L1wZo4fd5S03fnTVeo4ktUy6Lfx6ZR0UCSlTa7fcxC1mHXGzEI5WsnQ8KpD7SLwvBz
2JvMWIeJtNCp3MkcfZzV/vr3v/73//0/38f/Cn4W90U6EWX0L/BX94hA2ua//y3lv//FtL7838cf
//1vjiFQKi0Hogu7Ns+iwsXf//71HJHxxj/9v3QSZC3uq/Krb7dVteHkM+xTkcoXW3GewO2HTxvj
PDHcjfAmTi+1S+d+TOhrRciT3v81ztsfoxyK3GRFeHg6bW/poL79MXTvJntg3f+cSOQeG2mW3qvE
09JuVZ9N2Z4gFezAVRKypfiHV8aUb1lKONrWUPu1+fbKyqQHZITG8MJeMdnX2UQsi404znHs4Bpz
5HfpA7h6/5rSe3u7GuCcdqVJzRwGnEOc+9uLIpuilOSg9yYAZGhuXN3ZgCNb08pW9GNpPa0GPhum
5rKx5L2l8J0Cwre8lNVZO5SFSrqpG3JeC3GwKdPGFLHqjk0BkZqLPtEg4DoZ47J/HGTnu6cg42Bz
/f5NXLwyLTwNUti1PFOZKK089+09KB7QbAW9OE+O7JEnleMX6Hn9tlECVJdmU/M6KRUc37/q8l/9
bdRqqYQkYIUqJgPFkuYyqn8btcXcJKHl28UjqEdCLMrcza77BGchNuK5XVMOdugvkzF7DF3SOT4Y
ptZfrq5Nx2S0Kv4i1Nurd2hl66YRxaNfDO05ybT1GDSLTBc+4geXWkb85Y1q11IaYZ7tmeYyhH67
0UZpg4aAWTw2LSfLHOHHGjNRvesSb9zVjnCf33+wl69TKpMBid7QtRiXSly8TgtgTzVifziTOolv
IfSWNgt1DMByUX6g4E/fyGZ7/P5V/3ygXNWigG9KxSbcEm/vkhoHN0rz7VwkbNFXs2F/Cxsq2HTN
jPn7P74Ww5TKmGtJuKeXcwxjsxKU2PwzrXP9zEYRbgl2tGipRuGme/9if3mcpjal4ypp0mh1LkaK
iQncpnS9BAMtdn7odV+nxY0DCkjhX+OwTqxkGslp+/515Z/jxuTCrs1bZB719PLDfhs3loF4VHmp
f0Z9dSoNXae7WsPiDai1EKrdgKiPhrn+mtnyxVwyetZJ05Iz4EOsqJltbYwPA+c5D/7LPciSJ8/r
zQ8+4r/8RpsDJ1Vom6KjEBe/sQrLYGiAV5wnk2SSVZjZlOXwS5tXeUPuY5QW1cv7j+VywmV0O4p5
inHGI2EKeftUQk7Lsxsa5lnxbSMMxD/QUhRAH21DcNZQpA6mbdC9x37S7iIicdfv/4C/DHTmS8nv
oLolbX0x0JNeYhPpAudsd6M6pmZDJalMfcS4fffBpS5XduZIc5EEMc8iaAOXod/ebBCPfudmpX0G
aOdtSny1O+T3nAlp5+/zuLwq2fmt8L/qjZQ+lI2iQBxQz9nh/Xv+c662POlZ/BjBnQvrYpVrCXNB
xz9aZ2PwFLzb0ZXHMk1fcdOz0y9AsfapmDZ4ZKMPrvzn62ZZcrmo67Kk8xjePgFvHmrPKk3zjOSD
Dqhhjc5mpP60c+fEuqYpdZeiNdr5nb2IQ9zy6v0b//NlWyxPLI1SsqVAbfH28qxQLp6BRp5VzE5W
xkMxAn0K542Omv7b+9f681uyHUcQVGcqPntabW+vRcQ0uRuN658FcsadaLzlQBdaeyTS7ToXY7x/
/3py+TjfLEwO2krtMMngSBagpN5eMENx0bsio8sXGLK8Itww1oeejiel4ci36p3dDuKYEXMDRGoK
iLlzZlsfJ0Lt5vsG5OS3ArG9XiFsdT63Whkln37sQ1Qvw/jWCy3v7v1ffPGEbBs9O9+CYwv+rKV3
MQz7ZuoAxsr8Ss35fIAXVh8KI5MbmnHpOQjFR9/fn9fTQtm8ErC9HhXbi+sJJEcEoCcV3UmPhNp8
wLgORNSH80/DArq4u3v/Bv8ze/32SrhD9ErCdaB5uXz93sV82qOXKBAwVVf0kdtnzzSyvWmqfG2H
YjxGetavxmAm5MCNyEHKrE32M53rjeD8srWUGj9Y1C8noP/5PQ47BgYkXEPv4vOTKTyVToFTQi+T
ZyGZnrX+McSlH/7yS1pwxzocF8aPSON9jmAGyDBk1EeTgCL3pEk7ff7gAV2cdf7zg5AguVozHdJV
ufggadVJ5JItryTI0n4NEBqRgklOE4PTisUd8ZGIiCnMAjMiqXHSO6szxK+0VFG46TOTTuP7v+gv
Y0Q6nudZrlDuMlzefkSeMAY2/WOLGMBOd14sp0fYUtOeuoP+KSQFo/evdzEVLw+A9UB6to3SWQl1
MSaTjvibjjLHVQUxGmwwFKfhRiU2ze1Ko8k/uFVtj7c1le0n0jX7+oMhqpZZ4WKIso9l1ef5S/Zg
F/v2pktJjGnC5ioc0+nYElEHGFSMn7yovmWzb4LRCu+W3Nof2dKr4firWZcqyuU2wakHopKAi9PX
GVcOGiigwNL9FfQAlgJ7iFd+aEePk3acQ6RTlCAZFUYks1/ff4iXL83lyMwLAwZpsrxQWn370hoT
liGn9vRY8tNJu7Et4DVOdMfy56wlcQXn9693sYzYrmubnoU1Wiia4d5/ZuLftnKhqkMHFrhxdF2v
F5g8KT6P9BmrAK/bKs0mFu8PxuXF5M4lOY2yZGvuUwppX3y5Nt4Eav1uezJbUR4cKt5Efkzwilqz
WdtWNW5hLRYfDI6L1ZqLuo7FOUDaylpIjheDk7S8KUPuSR6B67h0DjPcadadndIuOVSirKcdwC/D
OI6NLFsa9uga1nFH5+eDm9d//hBPgBxRrKWWy67h4gXnAmlPjefrRLKPGK7ps4XtOUNOnrFy213z
anbSxtbbUfDb6ABITwZnrR2nJ6ePrOa6peEqPlHZtSiQQBEW0edBL2k5iHkhbt7GiPyScwWRw98I
+mre98YEvLmVSPaZeMKuFucSaGvICbZCKgfQAog9sug2ZIdWThFB0dFQSnFsQAMR7JOZIz3TKS6M
5Qwaieg0dFnXk98Yoa5f45Mygic9AGZ+jtHWp/dsrcERjsM4dmpFfgRY7vfH7B/fCGdzz9IaVA3H
OWUvj/i3MauQ6xGHgETJbnKao4k/2Cu6i9Bw1Fz+oKbifvDSlsHx+8TC2KehJpTkD5c3t0w8v10w
abBuE0WWncQwtg+wcstHMlGDD67yx5L2P5fhWK34KFhpL+6rhN4SozfPTmg1iHGmaHisTU1Qi9lr
0p5LdTQyGIvkf4fYnogrScusWTvhlHywt7ycyfkhHCkt5DGS6otnXqz1Y6LhXZIOcAo8c3g2qzTa
5cRSn3KC+HoA8wsCMirKE6fd6oOH8JfPQ1GVsqkUOJwrLh+1BMxXlJEkMgRn4drO8+guA2O0HZZR
OOLpOCL3cciJJH84pRpz//7Q+sub5jyjGVfs6E39nyXmtzcdZo2apwwhZZBLFK/IQbMfRpRF/3wE
KzRtgmUSCa+wL/YK/VB0DkHkvOkZZyJk09G+0a4/WbsgHoIXlPzA/9+/s798NLxRB0wieya4MReD
K27CsQyzMDw1Jok4Zt9cYR5EUd8hLLMUcRjvX+5vgxn8shQIwPmD4fz2m6lFMrV0w8LTYKcso2NS
M7/5TB7jmOygPJCSkpYgNqa4vA58ugOT28o7UVff3/8hf+wKGMxUxyk5OfZSAb7clvTmiHigDrIT
BFVFtProjO4Jn86YvJpklc6risgq/WVsEO2tOTypaGMXFItXs2sZwY/EGUV553cK2iqklnq2jRWd
DUtvaukFSq8K9pLxKY7mobydUST1d5V0cPp7AsZRs878ztOHIjdrBDgoamFzvn+Df6zgLKaaKjtb
T7bC2rw49QOJJD9aUYhxEav/XGCx+7bvobuiGyL77/2LXZZ+WEd5mvxhISGmqHJ58EDUkLsRiwTQ
vFTnuxCs0HcsnlCyE3eyD0xqDqdR8jfnnUI2UC3BXP1TSRpPes2/mj8qtDD+2nGb6IbAbFnuyPBV
32P2sPKDIfiXEc+ZjJK7wxdmUwG8GIFTIfD0NtEJFOas0WkTVWsGTvNszcotblqaGr/efzp/mTdt
ngqPhSOgVpdjfrRjRandSE7D5PUbYoUsFLFOdIqZxnalVs11owNiDssgfn7/yn8MAvLANRhVpm0W
KJoub++1SSWhTFXEOLRJmcXFo4IM4WcXXWWovG/ev9hfJkk2+BaHLxx+msrq24tpCzOALCtS9LQ7
Hlv8lWs5Jf8fixDzFJ0jx1Q2B6uL3fxAwEMfYXg+NXNCNROBM9pRIQ0yPGEqAVLoCBya0MH5abZ9
/wb/9h7ZmglbMF8uxeq3Nzijy/Fas4hPhAmllO9UsW9BDm9Cl8tnDaZV7FHmOlDzsH//yn/ujWk5
LPM0A5b1QV58zGjY9dB5SXJqXbNw7kKD8s+WUJTwUQWKpu5IUiPRFsXo//Ohu+yllvWeUz6+nbe3
XJemnmrDj08l8S7bZCiN1YSa/XocY/vnSAQdSRhBgaeFWmv5wZr/x+BdCuUU5wWNQgpqenkdvy26
SMeDyO1mdbIx0a0L/qmHWfmgAGORfXC8+uP5csKhGylpA3KTfKJvL2Wh6cipD6kTcc4KBx6ZTg6S
81VgN+N2Ar1Hy1dk/3Qi4qEuV2UVQt/PvvXtResUuf4ktHNKYXdcccyCYkUm0Cqf22jf0vv44Hn+
ufayJHDQsV3qZ8JmaXh7QeVkZOckmcWSh3UAZyTh4XH8q7KJISC9ZFrlUcbdlznw9hCnB05HtStG
mDX/cDQvS5N0qD3QJGBYXQwq044T0w9889S0lbdvWpSdYCnyjVk7eoVSVzzl+NM+uPs/Pt7loqxT
y/fDJb2Lpx35IDFH4etT2sR2iHi3mxHLDOzXVx5b9xOAQ2jUjpU5hxrp6j/d2XF1WpXsNBTbH+bi
t4/eFLJmdo8tiEs04l9qh/AA6B9FcYsmK4GRETR4Df75Y6b/YzNH0sSjPvf2mrNBhGMW9GzmSA3D
kFLFW98ovDuXsJN9sKDeEMRm8Qej+i9frbfsJOl0mUrydi+uKmlwDEFrniaRaQGNqmkAOwU+xVj5
/zg70x25jWVbPxEBzkn+rblY6pbUkiVLfwjbsjnPM5/+ftk6uKeLVSiijze89wYMKyqTmZExrFgr
BEf7eI3yqFylYHJfoYPkCvGY8/xcW8tS0cWKkpueWeIZ2lDkW5r22iEKp78MyAy9x+buLY48gHCR
wIMHfXFyOybZIsifDAgjpmzb6hE6eSp4lhx2gpWU4955lbVVQydcJlJeBOaVVg2zSYPFSztUIlSj
c08KbN2HXOTGuQXy/kcbadqO8mWhrhwc7e4yHbwTORcJ57KHUUN9AH9s6HoGxOuZA7p5LostzDhj
vakYK/H3bgQMbY/Uhoq2Ltq9JioRgTu51L9aw4aj32dif8O/G8ORCc3epB7mHM6JP0BX+PoKHODe
IRDwKODdqLHixq8Pgd/6flBHDAPPDiDEHvAnTBkiO+UxKc0UJsrK/twEOhw6iZzgwJE2uWKRw8yA
8MtqCiAXz9r2F3qO9ZGB1Oz5/WfNsVXNsYEpchIWR9tsnbFS1dr02qJqvyCwlF3aFnanqJnNFd94
+72pXmgGRUpCeAKcxYJQJrAUWCkEAWqvbv2w1fddZcL1HPXGiiOUx/b6wspCicrUsaPZt5iXJLCa
mmlAAXTfAW4VQIMs9Kj9BkC8P/hE4HuQ9P5uMkrmY1RIWR5v6u1Dj3lBbxzYEajk15P/JqYwIFuC
cyJ3vSl05g9paT4lJUS3lNh8lOiBHeohDAKPbd7eZGyCLBKcUSJjZxE2QsaIHuAk+Soo1b2o8wiN
mRgM9BlF/mwVyCw3Q88AdqH889jw7TmVsRMnRzYjJc7o+l40zlBWFWggz44z23wqzQaCdOiSq+Tb
Y0P3zo/M5mVSRRlhCaXoFauvJgN/EcIP4SHdXX6I7PCPWmVrH1u6d3zYRlNWbfmAyzwzCVs1mvTA
8cqwVkCw2S1qlFEdX7RhgDIuyav+c5KK7MfQqfG/Fm/j58c/4N6eyiCCAo2tkwQsXgBy11JRssn2
YI6aP/rQAyJkRL7/fh9DvkZ46HBT6NYswUZ9LExFwJngWWEc9zCbtpVzTCgvvtvLYIf3EzgeRWea
JNdnhPLt7MylQNgSmOlPYc75hVGimhxO/fV45+5cA4Jdx9YB/sm/5CF6c/WEGZrgp13LG8tJ2fuq
lh2ocY/bvq8Q1wZ7RoyN6rJFq3Tlm92zTOiHy7GFwceT//yNZfo8Eh6Oz2FkPPsBZVK8c/OWKQ/e
UyhrY5EdofXrdmDK1ppPd24GtUnaXzQkAV8sb0YR9cyThp3wQjdnDEuhuzW1abLrBic6Pt7f21eQ
cMtlyBNno1JQWbwXYaz0r3OXHrPDtLH8KRpOmUlRhToxXCsKSoGPDd7xpSzLoUHEu8t/ltuqlIMo
yxj3ogVwKffWubNcuE0iAwXFoah3AtqPxybvrVHgZDSOKqfIMq6/JHnDUMHLZnhuD8d2AID2YurM
LqiiMOGYSdwVd3Pv8wFxoExpk4MCn7m2ByP2rE5GZXiGqYMu4BdBQjYjSDI47/fVdGVJdg0qUrdl
jaidxqpUe8ObC8v9rvVhv3OssVi57fduAlQfFkUhXIpY9tj0RoMEEPYVr6xgT67cTPmGFkC+C/oC
cLvV6M0WJsafkfDfCdnEsVCHMITjgPMzQfotYjTo6xME+gjUNXC/+YYxWPtbU7jfdQ2MtTkyF1HL
tOzdx0UnHIQuUyYJhi2d+duLX7QiLPuEGigFq2MbJMHOdAv/awcpya5iNjNaiQzvnE8dNkQq9y4f
EtzRtUHYCRjgHkgy+7Yx0beO+rOe6/4ZYSJa7Vbzx+P13aAv5K5C9EpCCREwaL/FfVDjerIitzM8
SH3arRXEUNwANdxFw8BYwkhssOkjA8KN3hSkCn39VMghn4HeL9QOYTOsbPid51mnwECTiMeL67n4
yiNCi1NhD4aHpG1D19xB230DJoURVRtdyFM9uOWhYY7hVIHEenHsOD083pI7N5acUyJR4M0BUCe/
0JtPbvqz40ddrSOFM/jHiG66N1Z1sw+rIlhZ7B3/Z2gAV2k5OgBf9MXTCX2gAUFpp3tx5qgXhkxg
RO06+1sRz9G/k4inp9bo1RUvf2eHAY0DACAjkF534XRb1xK9GC3Ty1WIfGEUd7sZXQg4XDZphaLs
podS8Dloob3Zws0uLsIcwm5l5fLeLIJ43lNwPBb9MO7y4jNDPRlD2kcCNKG2+CNqBv/z3If6/P7b
BG7Gotwq2/SQzFx/yyIdYOArNMPTfEHfpYPPtCgbncl8JvKMnE7v+8+Oi/cFqcLXxFVd20OheEA8
lu5XrWjZr1ExbQ/9eOW5YPRg5e28c0xlo1+X2T2h5BIUCntfoNRmanoqldstZK8jwpUt/MmBHsJd
/nhdd7wSwQcQHJmCAJ6Xn/PNnXCTeO6NklczA6j+1e3J6jbM/6GyZKDhgMyr6/grJu+sj8NJjsUl
5E1bHlMmYmKeM0f3mN1SP9SFVVLsa2Dvs6E3fby6OzeCUqZFdfp362FxSpoIUTc/9pF50iRGx4J5
Y9gEqILvmJxjxNvoxx+KMdiHAU4DUszJenn8A+74AWbkHJpt3AbQlwsnPEWpyCO/ZLQyHGaF8XhD
Qt8gvYF2Qx81+IlA7iRbBrOcauWG3Cnp4m0ZcQJ0TVJERnv9aZlhrpqqCFPCIEtMjAn6EM2pNupL
M9rZiHcpDvx8UZg8D7oWb3sHKW9nDp1/zVbY+8f7cMcr0EolxQXlzMF+nTx5c8ySUVHJqtXkMiuJ
9i8nI9uWaWy9P5h/a2VZSe1hIupgx08ulhr7O90dTWQ/YIVunaz4Jiz3ZY7K2uuifA3Hfe8z87AI
bhIdLsZArrfazAFyugytXwZGwszLVEPj8NUNLO0LTcv0Zzuq0AAKLRXjStB25y7J5g/lEhJ5uLYW
70zcKroNMWV8gQKiPjl5ox/jWEOzIojW3u/XRtLCszvOa6TrCMaDlgFMO/DPDJQuLqJOTcRUQLWi
2hNlGfoWXdm15Rn1vs4/BMhEous75sC8T1XFwPGMdDQTRSvP+a3rAjdJ90fW7HXc5OI5J+hJZn/K
sktM3F8hEVpP0VYl5vs8ldbwsWvztSmf292WqG2cJYMaEsq+cCdMRQWWqsRI0oZjdsxTNdpXVtbs
hG6uxSq3J8qwXMozcg4LCLW7+LBItLaoDDHWFttV81eoRTlMnlxRGH3ylpnzUM926uTCmvj4ot5Z
ogQS8oKD52FyZuE0ervsYnRkfW+EkK7mJa2zpy4K82JbJgkt+8fWbnMOKjW0gzm7GoO1S2sGM6vI
joCuhdjWeU6hQtv7ZYdWDCLfsOdOXddu9VLi1Cl3+/88Nn57fmjnyWEE1iuoLix8c8FkhxjQn/Ss
KKPCl3bTprbKnhl7292kQVSthBC3PlBmN3T6KTHyGtxMNhoZ9HWI8nitX1FEtVL9OIBi2T9e1e0H
5Gm1KQzLOJDhpcWtGIQOhS8a5t5EUP2paJz5WWGG3Evb3F1Lae7Z4llTKdtQ6iayv3Z7IhJpCd5p
8uAYksCODBpq2L+ZU07WirN3TJE4Scg8lwms1yL+ilGybwf4xL2pE9FfaG2ln/JYSXfKPMcrh/K+
Kdj06ASCO136ORQ5ShWyq54RjGL8BKNIftILM99DK76Gf75zBBmRkJATgljZ9LzeQKfp0epzs8Hr
Yfs6OjXs2Vk0gPkoIAich7ZbWdrrFMS1D7dom0tAjqBpD+vjtUEmidVwsP3eQ08wQ2zTsaLzFI7+
l8KsrB/IT6jHunDg6qszSid2wDu2KzN9OOkpYjO48hIpWkR3H5/ZW2dn4XDIXAAjUYNbVsKyGm04
PUbxCq4DWDX0KdiLzk+8EC4ZiDjGI9yg7xz2oujA7CDoZQrF0p0vA/ouM4c8hZjTMyDw/VMB0fxt
rEKYM2GDOGgNYnWP13jnVMnQAAABY142bmex8+4ItU4WdV4DT7SXw4d8psY/n4RotOP/wRSzMAAX
yLXp0l2birRu7MNUaz14ulLS7cA/G0pgHkISs5X22r1V4WZMWUaRtcXFeUKBu4P4Km69sY+aT46i
uUcCXu0rhQ5nZQPvHBJBIZrCCTmRsJZNzwiSjVKtROup1QjjvFK7p0GgqCrCeHiqqwmuqrl4f0pN
wY2vRQwNyoWM83orA7epHZGptVcMM3CTHXQnPlC0FNnGDHnqELJlBNDG8EjrHi6swjVS/xfELGWz
0vK94ymIvXiXNUCJVCYW8UDXpcgc1wUYcAh+p88tcgfhOa8ryOhIchQ4UDvTT7fvPkiOgWOSoCbs
Lp9n0UwUGmaz8YSRjccJ2a1DBAnMyVQgTnps6t765BaThrpEl+7i2UKVa0zQjSI6l4Q7vur+yufI
34O7m6AwUPrDY3O3gYdF14vXkaYUHfQlmlbvetLG0Ko9l5sPGz8T7hN6GacyLz6jLxSdGinVBb1P
s3I3766TMIAEmCLCDfACssJ8UhDn9cbGir7C7JH+OdhWsIN9QdIqlvX+8UIX9oB4vla7mBuQgcdN
HDmjtDqOVW9cKogGf+RKXP4jyFdfJj3/C/LRciUfWcQ4mDMYVQWgbNFtpzK+8HJ50tiIzJvzxbLM
/jJAFfE0tHa18vUWrkBaAbkI34McJya7XTi4oisZFU7KAcKiovoWw766q8o0O2mIkH0Kuig6mGB2
V4ze7iRGqaYS6lBkA3hx7QriCaIDd9b7iznME9lcqaF8gxTIEfBCcMjrwl7DWtxbJrUmGDpwrdRJ
Fs5nnPK5QEx9vIiQbv8WaupxAwlmhK511k4fVaj2dv3kJisLXfh0ubty5h70Fd+RysXCrAKRpB4w
B31prLmHKQsSWhq8/7Wzu4bQuWPJ5nxSvePOm5Srr7e05QokeYp8qOVThoKKEskvy0zjBFaXsF65
ea811zexj1wXfzO7BDqYD7icEFXLbrTbNGgvfqz4u06fIShVoMnS/uwM0dYbnVHjduMMU/ijb82+
2LRuZ7o0yHUfRimDNtDXIM2q/oTuV1/tzM5KAFDryneBLlWxz1qrQxa5ZYTM1qAdKzd1rZkfBAw2
9gZdB2Q8IXTq/jZzW022lEOKzzSj0RtSzWmCPo1x0OzoC8h5V+7k7S4TUTm8zwSYBD1iETqrqjZa
GpHdBeq79ohks7Pp0Z15JnAfVuLL2ztCh4o5PmopxM8k59cftG56zZryabwUov8PtfHkgz8E5mug
E28spED/eezdbpdGP0EOv7zWAHBv1/Z8tewHOxzo76W6+R9iTuUe8chqPEwC3bOVxck/7Pr8YIzW
GK8UY2EcpmtjYjL8CJpR82KButlBCEgEx7W/WPBvgofsp/jAiHXNlIKezkcDya2VBPJ2d2FsoJnz
mgGBt5W78aaIlkUQjExwJ1zMwIEju+vMEhIlff7l2LX10URywV9Z8r39ZbiNdIEahEPqcG3RhR85
hWXHvvhVh6gogwnngPY0XOvRvOJ1bp0ds0NADag6MJgPiuLaVGD1EKBq0JkafoKiAf3bU2eO8bYq
SUFUBhN+OgrMAI/Pz3JqnCCZRJz9BABgqBAgyC1/s6VQ5PqBAxH+BbQj0tzVIFDg6MHczPvaUOby
A9V38WcIRSfCxoVfzccSlkhzC+wKXZdoMkvIkufCMZ6hkBSHUiUy2qRuL/QDQreRekzR7ej3j3/1
8hzIH00wyui4BdybEdrrH61nRIOo+NSXKIen/DOEzQ4Ex1Xm/F2GYVl+GiDaTVdOwq1NcKjE368g
CUECc21zdkar7+2pukRIE/4NvB3JNAXFgic3jrvm4Pr99PO9q5SEL6xOxZtItOG1RTEiUzChV3Cp
Efp40ptZPYEcqVFiVTuaacZaKrMICSV3AGUofBawBfCiS/QO37PXC1jOLnBsTjBwoTLc7gLHyHz0
A5hK2th0a/+w51LZDpBsfn/3aolDiQjpmMl6/OJuoyimptWgVZd0gJ1z38Oe5mzdDv2dJwgd1X0M
BaF/frdNRuEpHxPV6LIBdL3Dknsk84XFWNeUFt+iUa/AR7UgJC2tyT5HjtK8PDa4dCe8kYI6OPAo
euoUGBcHt0G43i91ZbrUldGc0tSdD7UbBDs0bOfjY1O355WBCLIWPAm8SOQU12tDr1RvyNvGC3Op
xr4yzWJbSP34IA/+mRH2Whl/vLcyQhisAV8ESrR4+AqjAbUHbf8lpwGJvFSp5FKqz2x/WmX03uYn
5DQy3IBXgZPCRhqLw9K7U4SmHvpaUjcVjGT2fVDrcgf9evkh6TtzZXjn9aq9ffmwB2CBAAdoDU/Q
slLqEC4MSjBUx0Ibwhw6L8PNntvOcdtNl6ew46Z6VB7HkulepI1yAyY6hdLKKaur5AujzZC6WmmZ
JxCHZc4IW6Q+fHa0xPleKTU9W5829Be1cZV8m2fKWKOJNKrOFu6OdA+tq6Kh06V0+yA30OKJ+zoP
t1NAl2MbCkT1Hp+b5SP/ulTQEhLVYwCxXfg5Ajum6PuqPg5wYT8HTRyeOlWtDoZmIn7sMAgxQjd1
0uAZPwrXn1bc7LV58nvZqSNMteGao7uhLl7BXEuR6UHO/jCNdnLy9Uz3JmWI90Y9FC3UILCSKFOU
H9FgKH8EibqG21o0DX//ACC4NO7hEWMWYnGQhVW5QULZ/GBQpzrk+uRsY21WX0JAlzuIKeanUXes
j62e9edaa4J9heTCLobjfOVpvnbHv38I4xCvmG0AyGIReiDX2Cnu7KjwtvivykQZzbwAKEOHCqbn
l1r1qepEcFAC1VzxHfKP/t/jjsPA+fPkwDNAJEtVe7EHM3wokMaG+jFhMPxr4s/+B8lDufKpr13G
qxUKKzxxFH8lJG/hDNOomNXOnI2jQ1f4wuiw9qJNer1zYz86PD7U187wf0wxyCpxvrTM3MWh9t3c
KAQaqcdIdPpHRLt4wmpt/OEHI1Ias78WVt0sjdoy6YYcnBLMDi+nSxylb5E+drRjlPfi6KgR00tV
qsBpTOj0eGmvXb6rj0XfVSJtBFgQGgTLuBEJd9tmZFMHZt+2n+YO8RdNcZyNPfnaUW3jX0kWlmey
5PEPJlFndINC50l1ouSrDRMr5NFlc+Qchl5oFM4OElPbm2wIaHQRR89RmCkvM0LZ+2gAVwNo2T72
gZN58eu07+CM+9zuqpU29qJKz/eSazJwBjgimRovvIBmNcjlmJ1+hDI5+8IbHW+dWcwnI0G2ro7R
ZlXNvD/pfa3AeowwfJrb9UHTFZSWjanfI7xSvyv3+P2TJLWSZDMgE1huMyoeGoAlTT86RmJ9BArz
GUGs6VTn9NiLYv7v8VddXn65AUQJPG2viDFzcfkLOF3BVRnGkXk192viUlHmDDAZrDbqsZxN6JaH
wfwRI867f7dl5loIA2kNUEFfJstJSJQWTCACS66mF0IAi3Bk6G+EKKcvKoJ3l7CZ9bOvwKD1XsvU
dSmHwOSCv2P8/TpiMSy/dqNgCk4pEMKd1nb9wYiZqSxMRCldpy72aZpBoNAZayiZG/cAYt5luRLX
ZJFaLHa7L+FUFhPvzYzexqYsRAEprRE+JQ5RGlVSZWWPF/Zo4Ukgq4xe6Pbg/Rb20hHxJTMox1Nn
lE5bHgY0n1UKEy3wSRAo40zfOXMotDze4FuzktSRKJ+jQyizxMPUIgLmYtfaKfMNhXFcRqdgsfll
VsN4iBDYWYmaFk85q8QcZRCWCokkNcPr7zkl8OqZYHxOzIXVu8YVUoG+N2D5i8KfluK2p2REkJSd
VjcZX3sluF9coVfzFO+d38wx/J9r8zbTOh00w/op5T33ukRArBLBpVuV8ccoa9V9GiU/HE7F4fEu
y8D6jT+WdsnjqY7YEmkOOu/abpCrkdsEpnZKKz/67jCnuzWTIfhUVq1+nA2iOwCT2cpe3zVKgZRO
lJy7WHonPaI14biZfhqZhj4oGUpp8K/MJ7MJocogndtVrbY28n3nAwM74bqQpTK6v8TpBVOIHGtm
6qdwboIjc6L+Jta06mjEiC7aJFdb1++aE1p31o5GgP7f442+Pc6U2CENwzrzhiDtrzd6oPmuR7Ow
TqBxxn3aWaiIiiE+OugKbWY1fN/wJsU8KsHAChhqo2cCbcDiw06RbiRDldin2BmdrY0Wx3M4ZBXa
6hUdwJVn/d7iHJcTROUSxM2yLtOgW6LMfWefEs7wCYKN+lkfLCSnBnP4lnFxVkK+1926PrZ4Psn0
BLyZN2WZUlXFPEIrHInTXE6g32NjRo19yL7ohS8rw5pxrEM7P+qpyagdwknHiTdwE5O5HvsM0crY
1/uXJobmhhyh+ARDbfapFZN2KjUt3DIZlUXbWiUkQn4BlbXHR2ERb8lPQ35GYsb/gnRcgjgpsSKi
7MdwaWhD9smC63xraCAkqhqG1cembt0KblvCyQHe0rNfNnjmHsbCRvT2CTGW+OTqKaJLIdTiA1oO
xyjNlC3crc4hQsTh/7BI6At5okgYJWfA9Xm3G17I0CnECSi79efs8gMgiasE0nqa9vXxKu8cP/Ot
rcXdKmmfw//SCsSSNLhbBLIjk+hszzZ7bVubvTg9trcA63O5aJ3/nhom6DAoWFwvLprLzvZbB955
COpfUMH7hEBIstObsP0KaWj4q3Lji96V1rlPOxfqSnjnCVSCXZsoa9TjN6eJGQUgbsTtvJYQ88nN
eVMTFT0UHWqpOCeEe2E0q3vLg1XyKUR298vjZd9aIsiVvXygH0wILjERdkzEqRDdEp67NRJss7If
SqGfo0S3V87t8otK5jhuNo4azmpe5cWiOjRliyp3tbNuV9klb8O/FKf8FaVj9qJl6hrd8XJhsllH
CCsBNtRMQS1dbyETF5UIkIA8VwVSO3Xjxh9QmiDe6LO10a7l04cpkgSePDmxSq9w4Zb7eqoB/XMw
IrVBbHFqbXkm5m3W+to+nIy/oVEUKwnKnc1kF8EhyAK0HGm5Xp4lmd1ys7HOaJ+h/NQU2o4pb8S0
7TpC0Yta2+NzsnQ6co1QBhC28eIxabUIGBsUPOKcrOQcOE216zSUM9SxQSwWjXf7n14BH4g0pjtv
07rnqj42Lv/wty/Db+PYhsiWJ2BZSVT9XHT9aFnnKqvUH0ZZqrvOr5lTemzm3nek6kDSAcKNvxYu
B6kQq0MMyTozOqcc7Gn6w1DGdM8AYnBG5yx4qgJRrbx6974j3Q85pSFP6nLA0waLULZJZJ9jwwku
wPn6z7GNMgvbU2z1bFD/frzGO9eCVPr/21vWIcy81O2EStK5GIs/1HroP0yIoP7bR8LJV47MPVOk
GRiTHoxjsziimjpWCFuiN4kayDlti+xZ8FChv9w4K17s3i66tJXJTshXaSddm4IwOPcdgABnx+8T
SD8lmWAVpQlxA1CPTQ8j3Uq4e29xvPXArihUUdNZPIVZ0JhGqob2GXhufcTRKE+d7lvnRHO0d5uC
H0R2XxihIL1fDjJNk9FZMYSfZ9gmf6WpMT2rMcNMpV+OK9t4uyg6AzKuoB0nCeAWi+r6wWkK0Ykz
PYTwI2oTBuBxWChDG2TM43N4e9cwRf1JvrqvkPbrL5Z0cTH5gVRx0jvPTiV/hTO0W3NwYBcQnXoy
QnuN7Pf2lNDdgaOJwSyJ5lhOQEzdzJioM/vnNqh1lDSDyFNrrdqremMeS4SSVu72rdtygTQDcSI5
oTC27Ehkfj8ijxwEHm+pvZvyOvgkzMRYKQst6EAoF9Dpp4NE6EwPlZLN4vkxtCC1JnMMmN10s6NI
0wadtLR/iZRp2gxx1j+XFY0DEfvhS4UM0pYQdQi34MmQMuW/Nk3T66cePBsdTL0XK1/6lSjp2nvz
+wiQgZVK0NDyJTb7MbXqVFPOsY1WXwNM4BcDOf2Huhu+pYXSnJXURoC8pbVstKVAATt3j5aVN1Ia
Wfd62DtP+ZiYJzjTjbM2J5+qca4+4FwC4I6OsaVDWf9pMT+6ZawRx532xl5R7GBvW7H9K4kH+6lE
+nMP7fvwpJiDOOdjNp76snF3Vg33yRCv0oLeuUq07CGtlRUlrq3MXN9EcIWdNQTqnXKu/WH00hDh
linOLa8lS1zZ4Pum5LQATQEaYIunGXXBxrSKSTmjyOU8622N+iiIHi/o83rF1M2ttSX2gVYlIxzQ
PCyVXdIZsT2kHCNP9E24i2JFPyPurG5E2ChntDbrvYn02UpkfrM+jAJNouWGQTn8cb2VnUJvXTfG
2PONpjlGndUcDSfqjzmy1Ss39p4pSp6OxNPLcGdhSihTpoc2fGpKWzAaMNrj06CjujU2Wb4C271x
RqzqranF69ilPcqloxN7CXqFmzrU8v0UGuhequLvIKCN+djfLigg8RLSHkxmjDUC3KUkdb2L7pQx
/lFB/9d3hbXNlQKJ1CQs9yjDMXQh8uDDYIH1sHIhDpNidKfUVebdVBftQY+1/KOLdufXKejLU49s
7qlALfu9IS2/EA5GckupPcVHuP6FvshLLTbSxMP9Zx/jzvo+6lrwA0Gz8uCaabFC/r8Ypvq9I5LQ
mpyEgiSV0Gt7QO6DYTKxF2R9fojzuX6O0d3bNzmKarpbVApaS/Aqz4Ru+WY0m/hiM5u3cuTu/Qym
0YFqMe0D6m+J9dOdSkUCVE08hNqCfaGoIRJb5Tibz7OeRIzBpLX7l930UUvFJ5v/QcKIBotrDeMa
i++d089zBRuORfUbl704kkYU6FZcOonXqaAO50BFSz2vsoPF7V6JDZeFO04jA/+EEXD2kn0usRZ1
W/RxwWCkVyap/gz1vthAbxDvQ00MT6Nf2VvolapPIToFFz9g8urxbbhz+aREFI8m6bXE01x/+tHX
6OUiR+7lWj8enEYNvSJWm30JX9cXi6bmir27H5kCEU8CDPfMPCxu3zjM/lxmfer19mhwwNHeG/S5
rTaDa6PZOyBusZ27NAy2c9rp22KEeY9LuTaQem/bIYiWPQ5CoBuKQb+s3Z55jNQT8Ol+GYGCHQLm
2Dwz7b7xT4bvhuKmW3uC2MluGZVYeT7uHTA5D0vgJ2f/l4NR7VwFk1/OqWd2qU/RCPnbxi7RS50R
LH7vF+YIk/lTKQVLSx3l+guXfRWX/Qj5N7p606YYxEB5GKmlMc6+6l2UFCtLuykfMfYv4dagEwnG
GHxceK9CU8HOam7jjYVwtipa9ocGutB9MyM5j16d2MyZEZ/Vzk33vWF0x8aonM+0H63vojfXerI3
B47Qg3okR45Lxku23GpEGO10UsbxlIgUDrgKoMgppam+5aiVm0Cds+eIfThPZW/+oM1fHaNojeBq
ecsohco6JaOxbAfUN/r1N2CGySqGoplpMrnjs1aiGmiJIrzAxTpeRlGtlceX0QmlcR4PKgQ8HqRl
y0ABagmCrdzSPBfZ+Z0JDn5n6HWHJAQk7K2DfnAS5PaK/14URoCoUJVgo+E+f60DLRZpVn5bTDCU
Ik1eGF4+ivCT0qow31odbdm2t9C7dyYPOvS1Av1dy7AGgBGnV00+c7294xhQHpoG5YOWWKpXBK5z
ZGazOfdFn19qvURoXdVCEhtmKR9frkViw5oZ2ZQ8DCDj8aDLYndcwWTS0815akBH7ZJe8w/xUL+z
RymtcKlAA5KOkiYuxR+sRjStm8/Z08jc1ilUWwP51jF8qht13iKnqpwfr2rhnV7tUa+APpJmoUpS
db2fGXifIbCm7Cl10Cy1rTo41WMLMcusr7V775hi6paaCDOvwPGWGKMqg3omS53siSyX71QWvhCb
bEjcs1vB2PR4XUtfIBd2ZW1xRIFJz0qTMUVMI8QQW/i2JMOVndLGL74QyBufeKGrr6VZu0+QKBsb
uDW0lfhz4Qt+/wbcMekfDH9A9K43d8gSM0lDkT0VtZkFuyzJpi3KPsaX2jAvyBJlq3OWclVv0s7f
FiVqgmdeljMWn3NqWbKY2GMrmKdLYk1PTP64/+WdUnkdE43A34hyy9j93rrCV7eBRaWjHoacHwfF
/co3WPim37+GFJ18EKpxnojr9XeSaBUSivwpmS2Fzm+d2tu+aiDZtRFvHtuYr5HpwVEfRLZVfKSt
N9rkV08Ai1ExD814V8CCeA5Kx/7WFWF1Ee2IZpQPm+p+5afKJGe5ccjRyRool4Fi0PVPbQeNtrmi
5k99z0hx0sbaJjYDews9vvohUohUWvBxPyunMf9oitjYB07v9Csu5t5+yRSTCTFZ8loKH6QyWnag
RX+CsGoGETFYPc1zuzxaVZ9sfFgXNkJP3tlPfv1KvFZM3AA+JFVanFJfyUTvZHylIDHEM/DVP/NR
LwC5TPO+B0+6Lczw36JCYnOu+3nlnt5zCm+Nyyv0pmQw+NXoBEGTP5U08p7bQst2dTLbXqSXPx5/
4nuXkfAL5UM4SSioL14Op1T8sCin/Gmq/PwnsORkj4DSQA2IhxpRlnmNZ+/2qYJBAaQdPS1NgmsW
S6vtuOwo/ORPdVSVH9FeD3ZIwXTHYWo/uYof7fkg49eeL73i0+8dI7AuDBmqJFd0aK73VDWGqVFj
N39SlDg6RmqF8tyQwHyfifCiiiRAxAhUyOPtvWsUGDLqzkCs4Z+6NlonCT0Q5JafQlisv8S2KD8Y
AZOhos6sg28G9eeotLPjY6NL2Ojr2SW/IImU3Pe8m9dWi1T1g2QsOT5haiIpaqsnXq5p31Rx89Jo
1n/MudvPTqN8r6A6e4o6t6aIbBvvo80gBpNsbnJGVgZGsgd3/Tt85F6c1q7ypyx1tYM52d0vBNXp
TA9p9HN0Lf8DnBLDynd+/ZALpyVLUkA5MQ6H5OJDA0pwkmmizK/XU+DBcKN8qTprbnZOPP5hTKra
boNKnf9Cnts6ADwKjyJyJz5JUZx9vygPNHvDD3y4tTrPncOA4iPlXx56MpFlIF7aNFY7Owuf6OUg
lNU5005YNbS6tW9sJ83xj9OUvk+QgG8gHxnCUa4bSJGb5qePSjlsi3H01PQhBOo+kOqN2hUwqBMM
ZM/90EV/E+DYK1/hZq2YfZXSIDTksi8VGMrAVKwYSqOntNW0/1I4Pc7AVRIvzYc/I+nUjHFai0UX
NoEhQO5E9YTDRmuF+fDr41aOTWIMiM5/LI0+io617wxOugFVW1jFlnaeaD+pftvB76e3k/2+khXG
ZW0XEi1wT8zsLvlv4hmtrTQR3ceimosLedw3KlzMMKFHtsniZFx5FBd+GygkySVNIHAfciJsKRXb
lb1tFabVvvD3se6YkhyspN1Vqa2fwC4anx67FJete3OnMAcUHyCmnMYh0F+KNdaFMHPXGMwXddQZ
eNXJYLJ4Vvd2ZswEitO4H9QaDpwwzT8kxaB8eWx+8Wj8j3mOFJm8fKYWVxoMgWG2RmS+NMYc76EU
7VHSqlXgkJO7i0f9qzU49nak6rx7bFj+wbfr/l/DiyjAaAKjDYPSfHHipNg1g9N+jnXd+frYyvLg
/t5dJmO4KPCqLMuPwWxPZlU25kvsJsqfdc9Ao0KmeZhQJz8VVepestroV5Z2e4L4pFCiU6GAKQuU
7fVtqd0mCdRgNl/mthgOCJ7aO7sF0YzsorXJXH8N87F8lV4/Iq4PYBf9Nqmed20wjUSU27NtvlR9
2W1zza62TgYhrWoU046hoeBgx3V8SLvS+YqWhWT4VuvPVfpOEnXWzGPMVZUSnxo13+VpShpn0pIo
tl5CO8j3VldFnt4wzY3Ig7tS7buzyfDIML8iWU0IPhYvsR2kFWiwwXoZ++5TJXrNMwLL+pn2CUgp
MVZrI793ThKNH8qoZK0gXpe4hVxvXH+uO+sF7uLglGed+x8PgLIbGjfc++bkbjPDXJuduHM7YUd0
GIKEEEgCQ64/bIzOQZzonf3itBmAUjduz+7YtZu8aM2n2WeeIimKF1MdV0nGl2+9/JRU6wkjZVFJ
ou2uTfsD6oQdUoov5cQgbGpXtHDNPISyQncOk68OuyIJor0lom5Hq7w7FGCANmGU+B/9Nrb3YV6q
pyao14Dr19+BE/4q7Swn3WSGR2Jy/bu0OAlDajX2Lzko4V4odqb6Be3FunJ3vmEA+O1RTum/ZR0a
7/rKoZN/+P86rVfjmGU2GtwTYyZL+Fo4GFRXu1j8GksRHZKo9j02Mdwltlgbgr5+F36bepVyoHRO
/X5ZZzNjIhbHGJ1fEzC1Yyq0+jDo/4+y81quG8nW9Kt01D36wJuJ0x0xwPY0IiXK3iBYEgXvEi6B
p58P6po5tbEV3MOLqgoFS0yYxMplfpNPB8/uEWBQHPj9XqaqH90hy/xUjPmbTl1aoiy+KBWhcAq2
BIbU+XO2ck32tLfTl0pCGDl4bhepD20TD/bnrIm1McS/a6iuKSStOrzLsjQXMQWia8upj1bU+bJ6
0pRTh0j6CwK5Cgw5L7azLZrkdnN0clEP7QYAkdp/MCAdug/AQNX0fmqLuPVNPQTyjoxEuO1CKugr
add5vOGKEPFkIEsKQtFKh2WVApFxAdmzE/UFlCT0GjPLtF0aIqG+sdqi+eLi2nuNiL/ebcCCMe1d
MCIL7voCLImJeVgN+DP/pN3RbqNJjh+xQJS+VhTxj7eck7TMl6WWRISXzpG1TirjrueDQ1voJ2S9
xLhNvR6sG/QmN3/S9NR5mIbYC32+Ncd602HJyqSTUJLBI1M8EmFXcYbeNoqJnkwxLhic/iZxS2M/
tSMNssSxlQPCA2X7xq94oRsZy2cMCXkBta9e5RCWulJ4cRXxGTFmV6LOCuqIqN6rVbR//cGeR3Bu
D1maJXTT62Dqx0d1vp8VYpijdI2I/NSyQ8wOC+b6eTX6U60l78bZMd8pOMT5iI0Vh9eXXu9YpjKL
59GyaRc9jPXSYh7oE2KNFPmz6U73FUVj4EkP42+zFzd6wyTw9QUv9uuC0cekjSyE85iO9/m9tonS
g2wpEXdL+zD9ZjdxbftAxvrbYm699kqefrmavfD0YUehbMa/V1lWpqV0zucMOw9Jwe4ANcJivU1z
z/NHTqorq128R0ogBjwoKBGfDJKA83tTZzOaIz23Y1+NTHVktZbJnbDi0GQIklvZguiFmuBZU3Vn
TKb75fVnu+ovs5F4sv8RcaBlyGDXPL+AkfZtbgwG6taMQnQVzzkjnTb1WLj5qZJemm9EFaXTVlOF
+yN23bDws85Tv3Rd211zML3YWZwHlLxw1+hcgqpcXUtMyjw73ujEfu8Yyb7X8+6mq+qBV+6Ue7Wc
r6kyXDx9Roy0tAA4wd4iSKy+In3oI0l3EsZCOXbte8ap/Q4BbsU38zw8xvjhPka2MW7Qw52vfEXr
fAOXI7SX4PosYD2apKtNXXnSwaZ5YGmU7YuvOOC+b5rI+FiVKiNkR5+OWZzkV6LGL0WgvyUaOtEJ
BVcosyo9UsB7q2NwCBNOospQY98kkW8/qIv3+EbIYioD/mw+GXYsq4PMpf7V7orkEdHNvny2cRC6
bRH2HH2ryqaPlopInS+dYsKNJi3NLyD3rDsN8Z0H0cfw15PIGpU94pmO/EZIHG87Fd5x0JHBiQdH
j7JrDuerWmVxVyEULqMf7o+x8VoKMkUOFIpUPZwsYYYYRaZZHmAxPzvBNHZm7LeirzjrEvfeCYtZ
ImxcRH9mQsm+SS1rrxzq5zFkuRhyRBLWxRcBiZF1MhlPuaG3sGXRx29ol8bRMN97Q9ZMe7XVIKK/
/g2f7+K/Vvt1woIwXTTgzj/hIRYpUJhGPWmkymgHZMkwbrq5NT5Opdc+eXaYEKtlmm1En9VXAK7n
+/jX4uB9GKIyGqIwc1b7mN2tTZYTqycg2U3gtGn9TRtF8lKVSuPjn9Djddyl7vPrt/ybB8wXCzNw
yZ5446sPN00bTuFRmU+RFrYHM+3cd2Wh0zBEeOvKN/O7pcDl0ZWlk0I7enn6f+vsu63VxJyG8jRW
mfGtdOR0DEFb+KmqVleGCMuz+p+v8z/Pkt4QactSgfAyz5eK0LLs+pmBczSP9Q77I2uHEIZ1yHHp
PEx9hIFXq+BVl9bSt5u63L75oTJwY1moEEDp18HBRX+jiBStPiFtWu3BSDv+mOmt37vJtQHfbx4q
Ln+4liDWQvhdj6laVTHUGuvEU41p9VbzpvwDQ8bKt3Nxjbz/mw1KB4oAz2CITbqGaAlk2iuky7gr
KPTYcKOLc8Kbumj3kRymz0XNh3wj+FyqKx2489Ps19v8pT0Hwgx8wQUkDh/bZIKoW52MRibYDEbO
5CCCC/do0xnV/L32qK6u4OJ+tybEq4X7DtCTXXu+gzojRxRIyvJUeGNd7OdG9YpdQ2Hh3BZ2X1Jc
485wJdj97gEDBmNKwz0u1NXzNdHvBxzi4hgxZ4Xmh431nIw4E7q94xx0u/5RKsjSvb5Tf3ubQOpp
1CyKl2vHG01Opj56YXESjdHe2XNb7zranDTLm2I/Ku01tMZ6vSVHA3QOyZRsG3TdKshpfUT+Jl3z
CN+C9N6YjQkDgLmKo/4+7dS8R9SFTa5e2UHreLAsSxq02FstMLv1+EGtqjKmzWccy8Fsh0M9CSOj
HSRsGUBOdjZlpKkbo7DcTQzPZYucwnglJFwcq2x+WvNUZyhFEhLW5akgJ/HmItKPpZp2SHM1shyf
hIXP4M6bk0Z9kOY827tQ8cJwV0tdUW/MvM6iu7HGCwPyAaO7K+DbVcq6jCcYR3JNiLkt2ICLojKy
I8xm6+mY143lVxFKXjJDaAWgeo3lWaycaGtpSD60IVr7WbSvNcS9riTul1tiMftFfJ3sDb7fGvCq
ccIrSTcMx5Gqd+vQFw2MppQnx+m+qzTYrtSW6zN+uWdSdapZyj5QO6upb8wozhkKfTjG9ijFQ1Z4
eRb5MZBne9eyTVLHl62TGXnQdkkyYU2Ui+bKdlwHba5hESQhWSZ/hACyOp5SZlIKoXY4zqWu/7Tn
Kf+Uizi/Fy2o19c/8CXT//tJyFJgo5ahEAMMOr+rSmDW8lFtRwu5PAJmAGOm3dp9r+9eX+U37xAk
6YKpXtyimfOdRy6vsEocs8bhOAz1dCdyUfmWdLKDi36S7ybhNZzhb14iw9UF1bI0l2m+rNZL9Vwp
tbk/Gry98WnIKnRz+8KYZBGERWHn6KJEergNtWLu/CjvTPVK920dqwErky2RyniMLZhxr7aRXWdO
YRtRe2STpSMNPrOc8p0bTpi+Z40D0aFUGC6HfmEkMzT815/3r7HI+WulZYCmGKXHopy2zqX6EmW/
Usj5KFJcfb3DIBDgzny3Xjy8GtgP7o2LR4/6sTRHL8X2AnkLb0SLQB3cr72ZJtr9ONPW3jM0S5Sv
Sp8m9Y7RoYcQjSrqfN82GkYeQSQh9HyPQ5HmDxp91dz2K5Ct5jfXQzzrPfR4dw7iJJbXfKsu3zCT
Eo4JABqLjMM6hTITL8GXN8KjJmmeyriftrKD0NIqOa7nA9C+3tE7xLCSt9GVlpiIniGhyF3opIva
9vnWygyjSSSaPUdVxfE1hTgXxPZUfHr9Bf7m9lgFNUFkIpbds/z8b7mwoCdc6WYfHpUo1NEqa3uv
DaQ5jKj791bt7l0bE+etIzMdUTOjiD68dX1wsQsQiw4x7b2LKOhUpbQqxTvOKKoFA5FK+P2AN8wc
Z+GzU7bRJosgeAdCAoG+EpMuowUCh0tfkQ1GFrXuKMo8rr15nL2jHLRyM6pWcZs2bvEwaDTAGpdV
X7/Z36wHAAOc5qK4Qsdt+fnfHrZXKThcptI5tlkD1qUy6I744D6yU1srFABt1FzJHn9zsiI2RcIB
qRwgxsWhZtshCXhTOscIshCAg7mN54ryA90m4TtNaDSp38QVhiOY3iUJyfPEmEaMWlzcZa2Xl2/M
8xg6sq2ZmLOpyaHX3GEB90zBTItHoOc6DVX5FCJjtA0HNbsraiW5ku385onT0qPRuOCCSWlXH9FY
pk5Xdgo8aZDmftxh4F5Fk73VIg3VPRUXkNff8GV+twzACBY0GjnW1xaD0uRZhkUWnfqKibw/Q3QL
fdp12rNdheVtM1j2tBGTOXyEwawMPmgrzDRev4bLE4HTgPVBCyLBchE4ChvDJ7hZ+ChKrTr0bTH7
WRLnGyunSVJGlXrICXdvk1TmdS5KfeCD+e9Sbq6O9wIzGpoEI+RKGsebgk496rBOuSsSq9q9fn+X
SQtLLeXJUp/QRl69U1RrWz4vYEV2nCj6DmniqNpaaqWk2yFvkU1483IAt5cCHlrb4rdy/tFqNfDT
nDkAms2QI6s0UvyysLOvAAauNSZ+97Wi1kN7iX4XO3Y9Sq1DYxSp1nvHxIKwYGQ5DvZ2NPu1Bokf
MKwZpDLKcSeD1ZepheFnvRe//X45cSirKRCoONfDgDBHP7AePO/Y9X21G0fr0Z3m9DbEKe7tsWAh
5ML5og7DTmH1ZJPcs2YrB2U98Dz2blGqKIQbQyiCcshFkEcFMnlvfZlMHjhUf2EPGBuu8sMEynFR
jIp2rKWm36nStDZwYZtDEQ3dFYj1b17mMiKjzcQgevkYV/tUR9VGi+ZcOyKoR5+gaVr1BYlS7Ys9
ZDYwoXHyTubUSfSCpl69m00l/RxLx7wSki5DIASfBVwK0Wgpb1aVbl3NndENXnOUKJhgqNCFWF1m
2Z1bCbHQd69t4l9cnvOUkPVIWSikEBqgyj7/YKquNWLoDvXRg9KFfJqNBk51cir6109zZ87csBEW
1fPouJ257zyzUd5LxambW2tUs+Zn2CiTdbKTSbHfj1NempYv2sJ4dtLejppAjkaMglbYJ8VR6lPd
7zxtLLXASkQd0ivV9U7b6eNQKCaN+CyBNjdFkWd8jj1nnOq9Jpo23llmNuCrjee5/lVNTe27ls+j
s3GFkjjbfEyj7MEtK2DwSSjKa1SKywi9wF/oktEAWMa2q6oB7UnIZibXn7R1uPfk/H4eO8Tf1LjY
tRO+u6oM5ZXc4zJqklAus2l6ngs4ZbWmopgtB19WHeO+KzbgEQbGL5btq/jDb1//yC5vD/YLaRUN
Myo9wFTnG6BMp6KMGUIdZTPpn0yYqosqj9vKIHT0Xu7rQeIlPAvi6ZWVL7NZvLfg1jIL5ttGNu18
5cKLCoFbU3+0tYHlIj1ScYlDqDfIaIZkIKwSh8xuALA/E+OuRM7f3PcCgeGj5xRk8dXqkWI0gmNL
Hq2hMIKCDb+lkyC3A52duzJ358cyHt8GNFnKBL6yZe6EQCPOTWtrox5LY7yxnP7o6DJuYAOHYXRQ
9Srep2b79rPQ+4UeoxuJ/gyD/vPnm0R1qU1aOxzVRrW2dju2WxIcz59T41qf6uJhcgpCHUMfAsYg
DfTVUg5yF5Os4u5Y44l6QIt+EYbox3sZqdqpTOEJl152zfv14iNhUZqtAFoAhpLLrGa3DnWlOVZJ
e+zCCAQT7TDrHrADk3DazdHH1z+TZTucxUkMW8jIYU6oy9j/l8b036qBZErTWUyDPKIX7G0l8637
Yqw9P8rycDvNTrZBMTGk61pmG2k05pXT9/J8WgqvRZBpadkzNl2dT1mCfWFsp82xMqC3Norj7c1y
zGFczyJ+BwY1DybmTiZXYOViUyRDo/t5+mYTapLzBVRKDkBHDGbUKnXMPCan0tXEsZiNFFe+3jpo
uR31fj6Z6dPrz/ziMFzW8rDLMmwgQ1R+5xu4t/TQnqpOHK3JwHG2lOBH/LKbM2tHRLF2ZtyE2pXI
+7s1oVktwBwSVkZq52tGJiQuYYfNsWmtOj7UhRbLj7YAJhRAKpnfO042vHXwszxTpHdMItFi6WSu
8pzQyaWS9VZDY6+vXuzBtgN7juyPE+rkV1Kqy4Yya5FcsJHJrci8V8+0TnHhsIpeHBXecNozna1L
RPBy0bW0bJUQyT8SAq/YunXtfSRRr61tnCV6+15Jwy5M/dZokDV484smsYQ0hXzB0mVdXZSXIWBS
Fl5xTJ2s/Yx16PCN+j5GPNYSw56+VHQNK/Sb10wTm0KTuS3jtrV0VF3OlqNURnHsscRpmU5LLdnE
YGjnb6GZmZ+MDpLdlRxzJdJI9Gc9CHw0Vfl+aHcuAe1vMUTNRiOxaJMdZwzYCkjNfDhJHVizZk4A
P5Y2mR7nCDieDKOO5kfbLtNx11iqsO6nBlWFoLOmsfqu6SX8h9rSugiFNp1xixL39gIDSiLV67dj
7HlVFIAVGS0/BmARP6nYaIlDM9t1t3/zu1uElckhkORgQrvqScWLd0CJngzuuVVyKBVLP2SKkFu9
tj7WbpxemT4s8eU8DlN6AJldaOkMn9eNtrooKq1O0vaoMt87ZbJrb0oHgdTXb+oX4We1DO5ceCFw
pHFSr3vtIvYsJZqb8ViW6uAcqXBLCfO76K1d4zoMuUMFz217I5V+VJ4aC9u3U0Su1vqOkZfZ12xO
m/ShENYYfqI948XvUlOvtWljIWaub3WljzxfZGTKUPkbWdd+bg6dfUSZgpjupihMv6+mJje2eEyF
3R437EQ5eGVHx61EWELsbCAH+iGpkXTcZA0gJT+b88l5VJtQVfwpxJ3iW1e1feiP01ymf5aKpsbb
ItTN+j5GKjTZ5qZljEHSdrjh5W4zy0+5ac5JkOj68FNT8Fe6n0ut629ypGKN2J+MeNbIz+OyVE7C
a6Ci+5oe0UHxwXVY3n2ZJKFLP3Iy0isoh8ujnsEHuSIvfTE2WAM68JzjGigCYKI7Qh7aWkdbrohA
6ARY27cvr7/9i8QUNRcgB+TCgFrYBqvEIh6HaPIYWh+lnTtNvOndwmweXEHeg3OBTLKXDhZ3r23c
UlHRVpeVNb5//RJ+c8ML5B7+NlC+S2k7ZRQ5tsFTQ29Blp8NrM8/i7LT7zpMnN/aDCL758yxFjY8
wtLrE88rC2eyk1IcOwWZm88zxubjVwXBZflTirQ3H1+/s8tUkUe7kFIZk/PPOl6MPeISAAHsYz5q
7V0h3K+YFajHXBP9XdoXuY/Lp3Ul8v5mzaVxTFlP3AU/vkqeMPxQbVgRqOmJCWMTve90MMiKWXwc
IuRZwirrP8ReHf14/VYvXiLHK23FpRFFpcHtnsd70hqbwbFjYzhZmndO5OmnhGn1KZE4Qry+1MV5
9msp9FgsPE5IhVdbVqRx2FrKbB/aWGmezdZDTqpF/elBLzrjCOfomjz4bxck6Gsw1WjGr+1MjUWI
0DUU+2Cb85+hPlZ3Y7EIHLvzj0JXk4+v395l+ovMOgEftC3vECjAciz87egUxTQXtC3NQ6Uq2aPW
W+pXsyeZ2KZZaWN+UJYo3evp2IVHXXE6zVdD2bkblI717euXclEIIAUFFGnRgUEgnKP8/EpUN2yR
8XT0wzjkcfWiTPHUOtvCdce0u62llcLU66NcvZ9TQC6B3WDOuUszoxg/v34hl7sLYPcC7V5mXYsv
0fmFeH3LADNxpsOIfrcfGbG616223A9gaY5vXorykcGaxnZW4USeL6XriquVdT0dJJ2kirZNnBv2
B11EtvxMmuZ6T6+vdxGAaYExEgbtAdqYrGn1jFNmxpNUlX5vp/a4bQs7/nPq3HlD60fsY7NOAxPe
wo1p1snm9ZUvR6R8QiilArVAZgkB/CWU/G2j5eXsiq6zu33stJXvDc30PhlK80YxwnrLI6o3eePN
h0FzOgyJNWeb0rO7bVs1Odp9lfqaOfQbgAnFRsq0852iro55hvaN73pN7CdDbz1a9RgdVahxmzwU
+r2ppc6VgHfxdS53AbQZTSyXcm3NakqAq0RmEfd7npN9EzdNc8SVJ8UBaM52hVtco4qvLD9IbREk
op0BMoFbuQx1JAN2OdYpoC7TjOvdVFYxI3QjRDUCNay50aMPsirN/iScMIve9Thi52QKwHlu4e2r
6pMnY1fZV6lHq81XwkiY1yq7XyfLWU7HNRI+gN1SZqk4o5+/WqWcZwvhB7EH4q2ctHbSsbiMhd82
SRXEowKtt9CNrTqPxp2sQopMfUo2XZOaQVGn6V7rVXejmVG5meM4fZRZbO5ay2o27VxlRxXfz9sy
b5WtZqbRR6+r9Z0nEivICY7HOm5t3xqieQdkRDnIopyu7NyLuLTcHcc3zkdMEEmXzu8OpksCr0QR
+yJyyk3dp/mt6yaGX9VC34RZ391J16o3atd3twzDrvFoLqLRsjztJuiRywB+fQBlQis1Rcbtvqgm
IKdN4u5j0czBYBvX6qjL6AC4lKkAcP1fQmSrikPLvU7CvU9RNFY9MWy0LHXC3WgJme6MuQqre8jG
qfEtjOJyfp4F7T/1ysO+SCjwVeLrgm2yUOnAaJ0/7MTKRhUXNi4hw982jqo2yJWmvbNwFECVhA9d
6ea3Qdb5xpZFqX2AGiwBf83DGLuxFa4dZUdP6N2AHj+aHkWAdgSi8rjvzfP3TNdhTgdlZorWvdIY
uXjBDmigRUOSFhgAmjVxbRpFrSPUFR6Usek+9JYDvntA/II+U3bl6V4uRSeRGR5NHPREOG7Pny56
/JadFJN3qFo7P9BC1B+HzHSCWU3k9vV4fxEoOWQWTf4FkfNLdeF8qWjSFFV1Qu8gsyTaqQWCpu6g
2zeIP3wSmZ69dbzDcvSamaGRHF0yejNZmbYSY/2e00zdqoowgjxB5EuJQ6Je7VxDyf1iUPwt5jFD
B1GwMCZ/3R6j/PP7o4+phqaBzpUJTKQAHVo1422RiCTbxf3gNrQPCycqfNppkUDKUq3LL1o1juo+
K1PcTN3RVLtNjNpQtUfMxlZ35NH9/LWmKP1JSTnhaDdbYJZnytd0a9qZPe0toAGoR2Ahkt3KMVPt
nSbrLPa9pAkbnCmlnAp/mEOp3HteZD0gqWH2hxTJHj1IwoSJhxmCbDg4aW3JzVw3IQoYXegUlOCF
NhvXkB6rgIKQIvgOdgCIQqoDyv3zhzRYTmTT+Ylu1dwI90KIT0Nn2U9GKJ3AMXsb0z4HPM80XOt7
rcIICy+a/kzHEejyYLOvFtaoYn/1lW8TO2o3sao9azgPbpus049abI4Hpe/t3es7/jdrYl9JjEbY
BbTS2rct7uOktvCOvpWRax+ipJd+2dcuvlzmFCBjmW2A313TNfmVFZ/tQ1hyBA9oXUAAljP4/BFH
A8e7Jaz5hgaOCZd3cGf9izJ2ecUMTZviHxXyc18aRK3MjVO1uRm4FhPFKCs1/eSmahoGTWO3rT/h
dHtvNk0pdmERO85dVEfuJ2sWevS5Sgsl74jEgPkw28pjo/WVIp6ahwpvCuYCXhQKcY+Md5duhqlz
3Ce10dxy06hVVz8abj1rn3AqHIpbPLHdjJZKOCF4U+ZgqAu/nL2enRjJTEQIbYs2siJEt0Gdvqez
p2hFoDZ2DUTHqT3ZbODzlGLTF1120yLP2e04R7LPQ91Mhs/cfDxmU4cgRMKx+U72cviRodXx4ulQ
Un3I5+HbIt1iHQ6dfkEzMXIj1K2OrAoWkDfj1nZTeJrY8M0+T1OY3Juwcw5TkhpXMtCLbcZyJIUk
A9T4lKSr5QQ4uFACabzpOiu9acPBZDgbRqeQttVu7q0feP+aV8qUVTBfbhE4Bp8SmHdAA2sxZ495
UCtRLbmpezG9t1Bo+9LpcCJtg3mtJ64OMJdNe7apkSmAYEsGAIuMI3EdXNWOhiup4X0TW9NeGUR6
O6NYuQf0fM0P9mIpznsChY1WIokHMIXz72fOwqaszDK8bai3P6hCTn5mx93XXMprhI2V2vGySxjh
kRSxTWhBAbY7XyvDu0yjtGxviJUVNRhKIsXJ0kflm6GkJo4AmSteWiH6Z+BVYx8oUPZQXC2c8aOb
wy3bJUKpk0Pn0siGAKVhgj312udu6rS/YNn/9V3+r+ilevjPw27//d/8+TuiWiKJ4m71x3/fJd9F
1VY/u/9e/tr/+9/O/9K/3w0vouvFyz/unuv2H7u+/PHcJVW5/jtnv4KV/rqSzXP3fPaHbdkl3fTY
v7CRXto+734txzUv/+f/7w//8fLrtzxN9cu//vhe9WW3/LaIy/rjrx8df/zrD76c//r7b//rR/fP
BX/rf/+M4ueSHu3z+u+8PLfdv/5wzH8S2VyLdjmdGgpbXub4svzEVv+JtCkf/GIBtrTu2b1lJbqY
Fd1/LkB3eHN0baHt/PGPtuqXH+jeP+lx0nNgYkIgX370f6/s7F39z7v7R9kXD1VSdu2//iDwrIqW
RVEbdTImm8wPSGnXNhd9Ham0rZRwq5VjestI6mWKI2NDCXZrJrEd5NZ4aro0PsGYR5lqiL9mZrqk
aFag6pO+1QAQ3FW2pG3YMtfaAe/ue7+P8IsLqnChC/eu8B56i8C9RQbaSfyxi8b8IUutdtguzLJG
5bc0yLgJP5XAa79bbW2KHxblxM0seyS/ak+vos912hVfhs4Z7jrT+dPptf4xLwtV9dGtzUvfjQus
122U8qPe9o6N7W0GswuzjapE7iP8AcXW/EqqZX03Ijcatv5YCQSqO5wbbj03cedDYhZBjzb4hoOo
P9Uuqn0teKcTnjB9YDWjDDoleXBmqW6skN67mjT3BcgNX2mMmzjsv03CrjhwGDT4mkzEiYzvtrXK
JPfnSHM2uazSTakLew+fLfM1VNPjFuvWuE/3eaY27W5outLyPTXsq0DxSiznhtCqPrVz65dIkbSQ
J6GpLqC6wZxQxZqN4lazEdducB7fisLDBCHK7XcFx62vFtrPXpnu0qIdP0RNcY/oUhvd18VI9mep
jvgkhOlbnMV3Lb+y95G6ybQjxHLWndSYqXamJzBl87h4aafBtEgBsnrcCZ35hS/jLtY3ixhoH8St
9UkRwm2DMYpm7BnUcQ4kOQNEidHdVT1js0/TpMUfes/obtDQ+9QkY535dm8WO61W012vmvWNxWN7
UNP62DfzBun0h6rsu+2kNfomZ3q5Qa9iB1blGSPE1MdlXN1bcKKZI2TtLs7pLEBM7FI/1zwfl2Ht
HdY7vbXN9Gq0/ZotM5zGzoofIjeK0fpAe2ukMZBPH8FIaphcJPV9azkHdFZQpB3neOdEkYlu4pzX
4TYWTA2BEIJ06Dmu/TR1x7swzI+iy7rWh+g21o95Ec/xCbPTpNggLzeKnZWPjthYOOSIwFRUn7IV
TQ3s2P0GQXYr0Fsn2bdKdOzlGCJnOERBErdDMIh+sEkT5JbPOqVVo84f8KIohK/IEQuhvH/SwtlB
an6IMuxF9QrxFDtBt9nFqRF/6Xfom/h9WEJsru2bcY76TVfjh1yasvFFMn1DxfVnCc281qpTVHcc
nSnqod6fdmbIXVY7nR8K79bREiZoMeLe3qhDmLBCa5Nk6Of6Vsnkh48poQmYAtjt9tUgleJF54va
sbEniW0kVM1gnrOTbZXlLs7K8gN8qSnxoVr0d7MEUe7HxJ/sVA2NfEBhP6UOSwd38o20HOYgiare
l0gDbOSctidFV4v3uI06H6JBvbX1Wi/9sFamUy8GtNbH9KYyyrbxq8bLK5+hLCVLYg+YOo4VBezU
Gk2+QzWp3bv0CHGcchAA20ugJc9qowCwozPZFsHcSoaEZiKtU6/32aOKTx/uH62o76KqSnS/Vafy
Qe+bvvJrWcfKvmOO9OcQaZy+jhhl4edO5VjorEyBGZnuLlWK6OecLmBqMXUbeumoN42Z/ahMUWz4
jZL/9EYz/ZLDGA73QxIPfh/3WukrIh0d3w0zuVXKOHk/Ovl9CmjvVp+z+K7J4ixQIsN4QqB2PDnK
0EKx1o19kURik2ruiKFek5TZVpnAccx55amHxqu/Laq6J4+h9g3GtNHkoybZjb4p83Tf1aElfRNq
4TL7zj1CXyekr+ODzLPGMjgfx+cOWerAaLHv4pmyzZJ8W1WD8KdZVsONUoseQ7ZMK0t/tCMx49+u
zaeqd4r71DHrL6nTjjjhee0+62OxGaNEHLCEfDLcto830npCo2VRwmsjpB9CKT5Gpv4ur3GmVAb3
AAzHLf0YF0cawl+Ir+LUYj5161ljYKpD1h6iqb6D6WOpjZ8jxrNM4VWJ+brootDdFA3VABSJqfFb
S990ttXfxrMjbhRlfGd5cSN8N80ZHkymniRBQUPBPtRJYj9mCha6RpuUX7Fqij/OPdAvv9H1r4bX
POL4nvsl836/EPVHNrjrD4PzCNAFERbNfLSFNqn+HDd3oWe9pFP2Q3fQwAsc1Ew2DJDUe/BCtk2V
VMK/UotqrnHREr0VjI1R4ptpvueIck9JmTsbEZnyrlHr4gniN14ppltsDUVtbmvYxOzgHOjKHAq0
JNJen5/pQm4GCvuq1foNmXnqd6LkyE2KFmK3V/ooBE1b8J0FU/Fh2NRCGE2g0Gwd/Jq5Fp3y2dwW
Xir8sB1vK90AD1y/Dztt7nZjCxTK5kMLw89NiUAM7ioFwaK0PZiR5T6n7gkaXcGbOEkyLOgTrf82
a0P51CWuckw6vXxHi7pSghTzjsnHBk4wBkdtfg5sUT6FTpLyIuOZqOmVWVs9KtosYaBjaB2EUdOm
p5hj7HnqqG5xrjNisQe7OH3QYUwVfpJiaOPrev99AFHZ7Ew0RMvAtRv10wy3+2SUNv4liD9+rgfN
aE5dl9zTzuFggUE5+k6bByDC1FuZROkWgaRb6TqK51sxMPM0tUrFtyGuf82QFNKCZRjg7hA1Kx7s
qTfMbZir+R1oFru7UbVWSr+V9a2HV9FXJ8qEfitb/V4TWfrQ5tU+XeBraV5+L1N1kwwDfMYwhv4S
6GXTPc1JpkJ80bxbOs0FLt6kiNkWXcrZt4s02tOHTRGGw/La6KW0AjcqbE7HHIMQjkqUlGRy28TG
+yTUsW1hm8TNNmoL7yFWeTm7JCRd9cN8zP+MtC7rfbQ6U93HXFJ0ASONsA7cGvHdTeIV3AccJ5Ft
4NIY9f9h78x25EayNP0ucz1McF9uufgW7rFvihtCoQhxJ42rkXz6+ajMrlJqurI6LxqYBgZZSCRK
oXAnaTQ75z//sh9m5IlYK6vmEEBzqJPHZFicz7Ke7uJcHYiWNQZnOZqCyirkCQ6oh5dFNM+mcEQC
T79vup1Xuc5XPZPqBb26U/kmRWl8ncKT6ogGzBHhC+IAZhh2GxtC6jj+HfIuU1bsQYkm3s2d3bf7
yVTk91xz6oK9U3nOYJaGC0vpoPSqvsMlHacnZagng9lBY99MOi8toeSQj/LkvDSNe8LDYdhlzfTS
pWm3E5ruKwubaToGmteSXpLVcKVZaWEx2wUcP8ZhimnD5dqMiV9maIhJsNjqrIX4J972WnyuG33Z
icaKr2I0rDsldpU0rN2xmPerGBU1TNJKJaalSocAJHIR4TRbSem33boemfhlJ5mnugKjqD0Moy53
GJB0vpaVn2Vm2jheGPo1Vm3OJV4mSejLkjA7U4jLI22tnt4tR+siYy37i1q1ZO/afZg7Ir9L58rq
eRFQhzD8vbIK8tl5yhTtRmVeFsNK996oPHSzmiXh5GT9KSMrMcrz7klPbIQHHEHf1nQ5qEVVQ8Pu
+2dH1nPqT7lrvBMpJw+j22jfebDikJS5vfekckfLMXt+Vme1Sw0evwzCmSOAJ++tbTV12qVzn5H/
JF35xM7tjqchjfXTguY6airpPqUc0aU/qThNh3mRyPdJYd5txGX1Jlc5ETRjDPt4Ki2GssJQjl5j
lF9ToyiCQV261Nd7TXxbm1oDLsVZ2DIoYKI6b0+FMmLBsCRdJvbrbC3leTQcdkoiA+w19GRevq7z
RIyd4UzLaVpzs9zXckQR5yqCsVOsaG0o1jFDONaMxaNmr5NH8Cu2vXtXr8Y6kFAuKh+6oZ1cXH21
rEtqmSPatqLOjEOXY+44ecYsg6Vuzfra7JJ2DvKF7cpP7abxYzLuhpCfm4wHbKnZNBytqj8xBrI0
Sm9PGrqPb1+7+oY36MseYpUIhqr1fmQmTXizyzzU3dl+z6dqui0xejZ3qaTgk1HCK1Yv8Gmzbn3w
JtiXb13pUF6bbQdDPJdV7XutGL+ukKC0w0jWfHHu16xBwZsrCPIVpq2dVbR3JWOCj8JJ9Qy9vEcV
usSm9TiYVkZdOTqWiERbcu4u83KpWtPsHzlGEA+UatLFkdKUD1qml81pSNJ12tlkoA98CIHJcxRD
k/xoU0h2aG3EjSfF3jHSijDIpX9F3NWUgdKn7oulT2zseVe2m1FJ390Ipymu4jiz3iuYCo4/Mef8
MpllPUQb3cjaFURRD7uqp56CFX+LfywvsZF6X7OS7iigHr4juA03+cUehqhP2FFCZsmwyIy6mIly
tmKditNTJiuqGEWmBCOITNmpnF2pr6k8+r0qiySIOVSZQw9FjlPqGht2gLzBdnatzHMJFOzZQaLI
wtwNNI322zz1rRkVEBaZHYrBfMbn3Z6IBVn6Ilp0SGL+xki5qzBrandpMmfjOUuJk7OnIcE4ssu2
F7Wqqu8d+o1y13i59kQB03VBb05blZQUhxpp7nVcJc37vDhu62tKpr7YMOxos6a09s6qWTS3hSes
cp/hzkcRZzS4TqvGtIsJSskvFo2ad8wZUXDu98JWXz2vTPHo1oRyKbPEPpDsEV93qoIXj5NmzVOd
pEu2W5JhuitjbXjvMMUKxGrE3/u6nXaFtti+46VqzWqZKWZxKTRuSlUSqDVj9JPwb0ekvp0m+bUK
41veW9Isg0SzVsMXq6VOYYxptBsNWVznl9FbspaS1KGGbNOeyNd4dGmOjElbzCh1YzeJrHgw490I
WvYCI7C799Z4tBmUyOxgTOwBr40Xq/GJpDrZU9ETJBCmem92QW7pF0fBmRaK3KlM1GKvCYoaTGpm
/XbyBNGBS7yM/T5F0UiY3lIW86X2cHRjmjKoodbX2Uu+DnN18qZMKY49xGxq3nRZw6Jck+SMJwft
j+xmA3s0iR/DEq5dlj64RK0u4dzCFb8xzGxp/FaTtjwqk+qAueqNGC7pSnt22ycYGISKl+sdGVlG
/i2pgdp3RarGO8pcTrJeiuGLZ8aF4g+jYl/NuatHOauVSr3MlbslLXsOKfwTOQiXe7ujrRpdNQuZ
cNEZ5pl5rTu5fQSI6W+7stiyzOvGLxW7fnXg5JypQNyjR7vy0GlG+lYms0nNULqab9Cjc5RuPDsW
3NQmPjQXRqyuPsuw0Cv9PAlNpcqpmsjW6/6kest6k5k8h3TOrocU31RPYRYdsx2Ecx0v6bVj5OZw
0DWGZA+lKM3vKTl8OLu2U1kdvFwpGL60TgpONU0a3VbtdSH6Qbu+dYdsJca2bGyCGf3BmWvvXcEc
SC3YV9vibZKVOHct792NIxSrOshMwSjdV+vxYMZupBoyDgGxHuCmPKguj9azPpQxVl9k6fBOau3j
3EA5Zf54W1v8KrW8k2pyqFxMBd04X25Gyr0HQaWNlaJ1iUV1sFxXYXaXPA8Fxx5hjO1UvVOzflXy
9s7rxX2na5+Vlp/1UXWCIq+ipp+/6qmS4VQ8HJN4vcfMzvOHvvzabuwHaEYvCvMmf7Ka285t7lyt
+mJ15kOmKjcSbuq5SeIURA2ndzttbqq538IPrqTHIuu09avVNF9IQVND18msXSVE7xN2M/hpZX1r
7UL/KBEmsNF5WOt1yddZL6KmLs6KJ0BoPGCU0pkDa0wyf/D6FsxI3xbMALBOM+1rPSlbhE4dKpE9
qlXXAsNQdLLaPyWGcb426fdp3jwzaD9lVr/6iy1G+nIY8klW9PDrBW3OQc3VxspYTaW0nrxarG1U
i2XkKzh2ZyZPxWoglVm7M+fzdbx0nHHGMvjeOt9YrXdIV/seTOfSaPVR1jbEYBCP0mLf0mgp8CQM
47U4iFbtj1KZiDTR852jzldKX18blPBxkdv+amNhShhGYJfpWdpKdalFrlIYNDfqVFKW2NscwVh3
RZeNu6LNvKOeo/vzZnFDvdXDLp/81KplVI2uHanD8OQtzm2neQ3G8cmZyKRHlf3Jnx3mXk/YZn3H
UdE4s7G5JznR5SZStldK0a7XCK6uKbV0v8GdyO00YLRBDXI7/kw26WAWr18huXzRyFmOZFkcm0zJ
zn2T3E5zQ6akfj0Ni3lvlDjhqdbS+UIdPYKjGnHsyfQ+mDVnky0AqJzRNXzaHnGlw+854rv76qXK
Tgi+IKe/T916YqIrg3hVZKC1zn4usVLRrPlop/l9Y/VOSA8Zs/ja7NwoVm9ExvbMY1rUtZre4Rea
vo5AEvIzd7MpVxFWeRn7ejkPR9zfbzQlf1irEgAJe5Mbr5iW9950j3YSPxMm9pY146liirY3iuUG
MKH1jca41yje1ZXxyTIRulHVdHxCsw45E6hzqpkMQCuL+PB+HVln03pjzbo4SEfss6aafI4hlhO7
N6yjqn/gY0TkrrweWz99cDrta1tS/GKfIf1CCMevlUo92D2s8r7TL7UuxxsXLM0fRfHY2dW9lcdf
RpfgaY8TnGoDXECNP0tQmMJTL3ZFYRpn2cB9zTiGRu+ud7v61KRmTTVSwnQo6aP7SG4UfcKSrNdk
UecdAMjNkLpvRtxeNZr11jiTjOCfeFtdNAall0gfw9gvPZ71QZKt11DuWbBaf07sYnjz0qmIUCoe
29I8qUPrYsSDKeYNzCd8kWi38XDJWjNVDj1MTOsAzA9Oin4yqb8Ztd6WH52nyT2mFd45E9r60DeN
6rci1e+61DUe7TVfz1Od6EEn1BePLitKrZJEhLxRwmRR8jSQ/SIPkrjgFxifql9PaIadrHN2I0kJ
932cridDxBWv56zsxgXsX9U7532swDMYmUSToCxKc8FJM83tQ47lzK4jhxiD9/TKkbI4JnWr7Zw8
r/1BZPdxnp2aonl0q/WO+d1jQpnvtyPz1QluLNwJMkcpSHVT31PNXWpj7sjRs+MwzbLJt7zFxis+
lRxxzqNWDG0AzFT7daZrVy1FysGtYDeq6RUvru0XAHOYbLUvnbrmx6LPqkM1IGxHabKGk8DqSsvW
g1ENF8cAnKiK7GbM1aeltQ9qL0Rogp5dkY/afioYUB6ScV5xN60kgl3znNW9hYZgPtbeiHnTfOqr
Kn5IxLickyRnNI2L0jGxaSBjo+hfhVWDGK75tW44hzytiotRyiHqENWfMxQTX7K2/Ga6q+XHcJZ8
VMpPqybTRyZBapi2othJtzvN+UzQeNo/dk5VB2mnn+Cr+QKRHDB5Vb/omTP789i8J0ryLnrsRdB3
7CprHkKvlN8LXhLcBzXNV8qm2mUmO+1K00g3aQBv0JHyWwt94lUa+2RXJmbnSwnnk6b4I2dw6pDV
U3ba3mIfOWZm+UGDwwGvQNltKyal6evsxoGlLU9J1dJAJ+OTbQr7C+a0xo61x5d3+6QOMLG84Azz
vrrS+pDWukeC/hZn9cvIDXU1je/ctvp+XsTRLOzjXMSXKV4/dXVKg6rFVDaUmQE9UJ/H5Mg8rAqw
kGGSBFxu7rK2aHbtDOfRauomCRmuxaeRberZUMfXfLCGyG3dZyfOv9CdfDfW8aaYs3UzDrqmLlyC
ybAAdEYjgPcSh3UKYMPvfHDtgYYHmcil69avpskGNOatg7t/sWsb8zIZ7gCaoJn61zKH24gXvTHH
u8QdIA00LTQKcMys9qvR6UOzo73FamdgYykab4PbnBuZDjxNl25B71Pr7OEiGc2DsgeAcaIk9ZrX
0m3si8dT/rDUuP+qKdaruvayR4RDzhlvdZn3N3C3FYV5oxVnIaM975qKqzYOZFHH+jE2sWmNhOQW
BHERd88zGpC7NM93EB7laUpqYfmr66xPML+W3JfoGwaaYsXOxmAuhVdx8JVTczMBKiTcY2utYtc3
m2bI76e1na1oRAOR7+ikZHpfKbpVBtbAtGaxJvfUsXV8LwDvL+oo80/dHtBcDlLL5ierKCeVHcGp
Dy5+fKeiW2Xpj5qcreLC1TnpTUp2uXUqAWh3FdAWzmXFYOwBzRZWYQFdNIGoGmfu21LhJIMKukLG
zEFaQtoS+hIQ8Fr6HeYgel24O5mpgO5T24trxbUuVVwr3zLW2i2cWrAs4J1OX6adJ2OQZljAzaqe
mBDHOy1RPthuruvViEpnsMLeTZDBpe0cTk0aoIbOTQAEr4jyadA/LF1i27QMZjiTQvBKZjmHwChv
2jgnF7RJGtdfCW4URiWov1lhg9jha5ZYDEs6SwFe+p7a6qrkZ9JTMV+h2TQaSU1hJLsij0un8MW0
4vLs17jFTrzcuhpYTrHuRlDRZIe2Kn4Va1G85wg4Jp+x86z5ad3Y0WijPDLj8Mfs/r+DziA+64eh
+/wc4DP8TyAxwDv41ywGJmG/Ehj4+d8ZDJ7+GxY1P1gvOE5ucS//wWBw3d828oDOVAC6io1U6h8M
Bt39DcIZLxpEZEjCkAv+yWGwf8Occ/sHstCmxdf/DofB+IUtoyAGh6mK6H0jI/0kFEjiOjbnAbWj
BVBxatCuhZnhFTAYFbb01GX+rreq89ExkXFhsxlugUmlbS9+ZlTa8ESOVvGsqNZLarLvYNUriJot
ByKZdg4QElx9bH3vkMVOZeARrccrbSvanVu4uoAqWHpfZk2kb5J5/r2r8Lo6volboxqQzIhKz2yE
+7DK3pJMY4mVOFddbp36aU7uE+FoNH8lfBzqv9GmW6ME8JM6M52QEbg4WZOePLeuHi8Hg7IJRoW9
GaLnOrpDzRQ/eu8lu1V0CogAI4WSqXDneCJS1iWvg95eeLeZWRYA56ZbP2JMmqN6KNZbs27kCfu9
/hAbuMaoZltSaRBVmGpz+TbZyXKCy+KddalnB3seZVAKZohp3XdQDzK7eY/Hvt4top0C0Gm5L7S0
ufRpNV8RhJ1GAxCywMzrLmEacml54TlZBp0dz+C8IgBxRrgjM585BzWtYj13pp34rTvHQGzSPSwW
IaZ+aWf2lxKw+VAwgT/P5M5cVegd7+gMH7CUFgeobGNgkvW99+ylCzqX9jsxrUttG/O3eNrs1/Rl
uTaLfiIXYFiislDMR+E6TJqgcqy+dLNpb9gK9kvu1L4MpUpLXeYdvAw5OMcFHwy6G+HUR4x550eK
e+3GpSTdMGln56wjzvhNsd7BhrXgMRRlH5kKCGe4qHl/L1ah+5M25YXf9l7Th1Dz172hEN08K6XJ
+lHbK6aQh0pJkkBphXoUJM+FDTxr6Oyq+UJCnQGDRX3BYGi6Iv7HvMhqSl7iaQRqXwfYlMXUGlTI
7RIkYOgBPtjp1oARgVqkbpBW9kveZIwTZWoeHOYzOYsSFqzfzs4EQX6ScgisSmEXVizJjDJu3RiH
3JqL8ce1MT+GtAbDlQxTjwpz/giVqbb3OhNnQmGbywWkQrkyxsJk1DiOnJTF0lV9mLVS1cH78eH1
k7wab+l54/tstWqxg/cY833jUjMxrWuNm3EB3KNGKOPmOEDycH0LskQWinKRV3VaaReaivXZsRTH
vW7KahKHMUm0c9lZ6mPm2cq6Z5AgI3sQte5bjmpq951nkVzkL5xFw05pc+oApZ90hb/ZYoRVFIBd
VWo1JynmeVcnLqGuaJGUOz1xuhDnEGevoozitZOtelkUa3hJvFxcUOG7dPILSCu1omT8TGm1N2Ib
fIZjqo40RvgXFMlp4KiyvqIsML2wUarV9E0eET0Vlme7ak2YfNRLCo48pMoTAR71pZzGboAcpZKP
1uhsSi3O4SmKHQnA7MmjbU3WEQ2U9t1ZvPgO3++qCxdQxseBMbyk3Bl0LUw1yg2MepSZQUYcdzct
WR2J38RaYgGVCr3Yk80xfxsVp2SwtPLk+kEpb9N8gENR5uvk5wzgEsxUe2f0YRM3NysQ2l1j6w7s
rrUtmHsmkAzkiKiG/tOilpRK5Yu8dDAN9XIAO8537W1w8wZikifr07LI9YTQgEnbkM28qbl0zVsW
13LWW2z1aE5WkZP20+GZrna5F7acLrVfYgB4oEpOr+jM9duhzFlzdksWdgmIj9fyOOnnZSpUDRix
yEF2UAHuIXA4R9qH2ATRLMprK9acs4qQrArKSrOPvbeYYZVYTYTmiSGR3o7VHTpU7H09dVCOGkRS
z89rN7tysYs5V67SvbQDZtm8jwDlgCTLfdPrTw50tgebWegXwTD53Z1kQtNkKfphimf5+fdLE3YZ
/vdrtfEn0uX+s9mIif2vP/T/IK+SquGvapLTZ9d/Lj8TMX/8hd+LEkX/jbpDhWOM5krHDW3jGv/O
q+SPsNZwcQ7Bvwtu1BYH8Aev0vR+o1hBYY2KB67jj4LlD2Ylf4SDtwkdE40GNgqG9neqkl+cJixK
EnRgmEiafAXVVY1fipM8Hots6ShZO5Uv6K8K6wUgvBHRYkp18kuQ0C8NU8KD7porQ8JBcwegewoR
JkXzR1/I9gvqb9RxqVI8xnKE+NUug/3KCDB5hhHDbut6VfdFtspXM3Xib39/uf0Xib3/wyrhTSn9
ryvhADvNsf951W0///uiM8zfQNkh0bIQMaujFP6PNWew5mx0WSqSKbT16Dr+seYMi3IX2ZjKMGxj
+9r8pT/W3Pb7cPWEf4RkEA0KCuK/web9Zc3hS432l/gClr6G9T2y3T8XxI1nTlofZyuysLXrgNgl
40qVFMgxmNxyfOisabpTik47e8KM32VaMQxvUPS+zwBVRFJ3vX5gWC2ecm2GRTAo7vC1sWzx2scO
49l2RHMbUbSILnDYlOtdrRerufvpdv9BUv6ZlPxnLdB2FYSyoY7hfqHyRtP456vohCMbtVNwqNPY
sCEC2T5+9hYe2GaLez8s4ion3WT88vc/dttNSE5R4fj9SoQGardqg8zfYCPDSRpLLs3X1epmndeT
mKaLhFzi//Vn/llT8Pul/vyZbFQ/dzDzLBWDpoPPVOejFgNfxJLxBQDS219/0A9N0T+FEr9/EnfT
pCXjvLfsX5S3asdJpYic3oj4mwmzNb2aoBcVDGjhhyiPuFqYVwh1nMWntslHX8H8dl7HpYsgPdnw
4hrrQByBnBAf6MxTRGp4jS+zsThqja59VakjLQwEKQMhEHnNrTCwrGX6OxX/zgfzx2v2k+zjx9Ww
VyOgotTGjObX4FptrE29bvI1yHN1LQNU4J4XyFgdw81pb45MK60pDuoRXsnWgGShUrXrq7cSLriX
0iqvVjlpcHfrFTKzNsLWHJJ2+oQkzhtTLHYuI+xLY6TmEEJGXyuFIn3txyXq29WaCBOPQyEwSF9H
pkEYeDfz5MfbXZLb/QI/x/8h5iaaMGxhNvy4tf12l7PtfrfFkkBo+/EYJHrOCKu6WAvxDAdhMYSB
W/aUVubnkjcF/Fm2jubEmddMQYNSCcx0BAjX1nX+buK0JoOUD9EgMpg0NrQGxvdCZKviY6lJXzno
igLKrcdmGwiETzP8SurUc592M7+8mushqPpuhvfe5rTHWHSC34A36xozATPluS74YDKGhXr+sHjj
CeANFpBW6/Cpa1jeEF1AzwhugvhOmza/1JbTZACymF/svGS8L7txvc8FLBBGdulCs+m0/a0KYUUL
B4g791U54LVIiTXtyL2W6wcagV7DpqdRviWluWiovSuwejJvsjZyp54KzG3WZDP59ljWPRZ0e7ss
DAsfH5q4ANAKgyd3wGUqoDXRpi0apzyOVgV5q9omhH6h6uuuz8j43PVYu0QW0QKAA/3UoMOjdigC
SV/0SBMOkqBmVbXnb7FANs+ANWiHaiVtbrX6B9vGmTno40T/nsYz0TjsxMZnk+GjFLa5brTMwaZN
rOPKZ8jW+NJCnlH9Ek4+SrO8wXNzRv8Ji4yUznCepra7QqSuzIFRVeUSxVBK433RqllguR0htM3Y
tK/9tj1PWTu3gb1t2va2fcsfO3m9bepUHOzv7rbVx9um32/bP4YPw8P/rhYLiWPb6cHqKV4kEmFH
c6ISaUUupALjH66sG9q9yujWsAvvETonLcxfb0o/rHH/tCnhe4pUHhWkDTBi/+onLjGFlKnDkGfV
nZvaqD7cfJnoxoFhmjE7YxTAmUTQghjjEBizh/Bgn02r85iCT/fLuhxaoP+//lKc7X/eWvhOIFqc
oUhyOE5/2Sj/eWOy3uGK9R8X7xakw1k/7glTG+5POSip5rfbbVu2G/jjO/x/EPJ/bY/4X5defjfW
n9nPpdf287+XXminfkPwhEkfjTcnwmbd9nu5z1jiN6gKPC2cSqDW/gRCWr9hIGjxf2P8hgACq+1/
lF78HZoHGgF0VGj6ADb/Tun1i/vG5oyo0pBizLyJELfF8+eTfBWKmpqarI4rkxHfSJ6UjlgnIErY
ut7yzFInmyc/458l1Ko4OuOUHdZVXC9e/m+O+q2x+Oml+v2bAK5uxqo6/ccvReAIf62C5lYdRSGP
IC1xyYw8+2J5Qvt37+9Wif36UdxDNG26s3k1buXNTwAsrGty9KqxOg5qDF5RR/oMmzm2jYPRpdpO
xDEcYfbxa0UjkgKiIPxyeES7VQda1Mb+j/eG9vY/l7P9Ujlul45rP64QKqgy3eH25z99H8dTmgWv
iPIYNziEJpb3KjFaiTphbqExsAmaIg0H1X76aZHe/n7BPxes22X+chv+9LHblvLTxyrIZbSlXcqj
bBuYdujWfAL1mMG57t1ff9J/8mx//iTnl81pRKZdspOXxzSV70qS7eN8QiayOh9l9m+v6ocn1z+v
i1UMzOWq+LtyM3m86i/XhfanU2FIF0eljFU/dgonpC4uwxYcUXTWM/DqHikztMIjkRRRUiB7MvVo
IKJTX/p0X817Xttd7AotGs3Q05rkiM99OWRLVFV1cZ02jKXhKTD8Qqwdw6WRqtLco6LUbuE/YQqp
mDCc0pt2Ba5scu015uHzBEmg0rVDmk6wd8wWxVP/BBkvI/poZHCWbo4kHLW4HcRf2CCmO6xumMA7
bpBraxvOunsNcKlH0oihDw14GPnjVH/Re+V6gWFwgvX5qC7oV6x8elEmMzAXXK47XX/QcKXwPcRj
F5JBL95s7pmdU/CmCyUFQL82FydtVHYu2CCMEVRoYq7sALX6EvQpI+Uy3bCuaiMyx9oDZkZXCCyK
G1lYUWcM7o6RAHFzVOXMOgEJrJr6ZPgEdv5oyfwCSi73A6AC79cajEr6xV2d3TqRES7hxqWJDDtj
jtxMPKmyetXqnhGiqWGbuG/6b7YuFYCILIYzj7E1QkcRQsUWh7n3Dn2jH9gnXhHl32SF/lnkC7Ez
lt3sMYICGaYkkq0Jw41+1jfH8SDqzAXGM56IhtizUN6VGLvQvm34YuWbC43eT+CFyKHdr/0KyD7q
KTeJ7aizk+oM7etVHWJ1D88Y2wvIsH7XlwDUrvnQddtcBG0lPl9Q8zHfj6ZiSKDVxLc6RgP+YvID
jf3saKwLb4HNQXXmPg+jjcHykr/pjar7FaisX9QLEiHBngPNMuSm45Q4OaXvNbp+ml3LDngPnhV9
facc8F6KXD5ZK1kXtUIdDNGnDHOjx19/jFwP4A+i+mE1jGi2mW/kw+y36hzVLa6p7bc5pxZw/bFY
7kpNjZQU9NZJkdmkqREq6XBCAKb5os2uUq2GAhurISSC+1jR7+Z0xDK5d26q3r1zW6EiuVRClQks
b00VrUN2v+Z0iXMmIdmXB6/Un4kAe8xjcWJ3hsKqCrrzaM5f3Lq76rUH3avJ8PhIUv1c6nMg5nKP
q6UYrbCkfBnqd9VcQ2vqjm7cXXSkaEv5JuAMZ/rgT6pySLSHhA2dUjWqbcRb9HZ4QMAve521bQdo
Ir2NT9WoBks5ouv13Vn3PQvxA9urqwYjGigvaW6zercxbyz7VPXF3phDXbm4EHDtcW+YxfVY1mdR
uJGdXicjDAsCaIuj0a0Q8kJ1YDo1vwE1jwNXR9jx2N4UYto1aNHW9g2HMnCvr2L8UJY+GNGbKnD6
8o9BUaNSu020pzWl0qfZgRao6re12vOfc+Ap4mCnKM4+8pq5Ufp9Xh2YXDsxfGRyDtMxXCvlakCl
4YrTjNjQ6Kk+tWhrfRGsYrIXQOgxbYbonYXiygmB6dCS6sEmFtENO1K813R8K+cQjjQziO4UF26Q
vXB7vX6+n9FEzy2iJHlNACTNskn848YHiLpGD7UUc9rlQQHq0EmSg0sN1QHavXnKVC9USnHCO5xT
lSU8VbsGnejI3N5ov1nVGi3w2uEYK6tOs2PuYDLd6NOEvyl3WHrh0I3Rdi+rpg4zae+6YQ50ggqr
Cu6ViYiP19Rra7/AxanS7y2y5brkAeJ8NLl0A0LsGevgrZ3uWvjZYpmCvkz8On7FEiYa12j1Nv+Z
dUcYzmkhlhoSf1h0dgB/4crVv2bd1ZilIRlq/oiYaki1Q6t2z3bMIB93Rox3v3SM/mpbjSz1vFTd
3lJXXyF4p3Ky4Ie0To3Gogn7TjmkMGda5XbNIwwb7hlr+YQhBFWOs+s67vAECUzr6yofbLpX9pRL
TZMOQzrX3zQNQV+l8VsuUI7v8yy99rqvsr5JaolM+5vVuDvP7kJzGIK8gaBHQIsFx3mSceDE10M5
7vVKtXwL9vM228MXZfvam1ByT4HLA8stLzS68qDl6lGiSNo1WvZWo9djcJAL2CRGvxMwqcM8cV/V
JLGh0GjoXdNlh/KOKd/aBYQIh+uiabu5ap6rLvneQvaS6CFOWSkfZjPxruDMYy5WFhXwFAPJ6XGJ
3e+GPsELDXHo2CMzcMNM6a4a7GjxYtwLWQErKOUnITpEiXfimjPrCinyB8JN7ZDl453eFufOKM9a
35bRoP670Hbsyf9ULG1FBcFreJJgTMLx939ZaGVabw2Z5SmHoVWgQi3tfR4fSDupH6aqmKIiXa9w
SsvDDlYBojedRICwcVX1yrNlu9dIgbha5lY2/4e6M1uOG8my7RehzDEDr4EYGRwVQVHSC0yilJgH
Bxzj1/cCK2+3GGKRnfet6yWtlJZCAHD4cM7ea68IArnzJkzrhTyQY7PV25a1st+E/mIDNPScBSJu
f4aztJy1x+yz0rrP8LLMs9ScJzja8cbnu9Xrn3WOQX1K2RcQ75ieUZXmgSy18Za6RDMHlXFjpQd/
0pK/dGNw751uLhBxblz5da7vGq3fJKoKKkGdqGjxUVqtZqy7aL7GvKkn0VNk+kgo6eLF/q2mmUGv
i+vBcoEd6HJTz/7TXOIVMSKWUzq+q374nM1tUPXdwXFV+APvOUtW3p8obKmjVWlwcAsuoybduY9l
k94gzs4C0XvMIXMt1yJuph8xhaMnzADboZQ3BJUv4r3sQTkIrch9/jLgVWFAe+kKpTqdUApg1QzK
02Nqjbw6oM43Lx3gHwZyYz3Nu/vQrR8HM7Y2aH6nPEhpb+JLSrJ4kUYwwxvTneFP2FcKlNzNEDdU
U0YvwM2yRFCWcgX9SaNs6GeUpyvJutvnYtvn87c0jOwWLVNYogvQ7EAbBpYSo70qOzE9VEp/qozK
DrpGXDVWrd1ozcx49SJirGsCrWP/p9tQskWFD5peYsUbDY5g6cS2pCiTCsfZ5F2x8bLWMqxwfTZa
RPOPGZkphLkJI+YB4/K+qMzmrs37eg3nZUdJ7Dn161vmwetxth+nmRQFYR1MI8F0UxTfTFd8bmL1
JdJqK2ixMq68yWkPpuKzpuwld5GQ3Vpn03ojnDRfFQPNXfAqzbcQEHCEtFvnDYw1nVY1zdoDxfru
WYE1OJWm/2RR/aEyz0JZW1+g1vor5J/3mO6vRzs3V2Xef5+dVGes1elxrJCaun14N0cqsAq2ITPu
SCOzd6JrUao0eU/ZN2InYsRyjfNxrVr3aSSjQPRm/wWjsyy/VaFH1BbebWpsxZT5Vy237K4IIEXp
62mIz3rLaLtNbNiKPZQv/ZZWgkLHygnvOYO4V6wMtxh+5RiDCdqNT3Ot41dopBGuU0aMsL+n4irF
GCPj58xvEn/jptG5U139vRTqu43WPcayrLTap9edRftUYiiTRQ/dwuqsg91+KwfmhwBTLRV6W1WI
xbvxyR31K9Ub7j2GoW4VS33GgtcD8ujQVeS4PTAdVBASiEut+zK5AuHTTd6S8L4h8+ZmESJakZYl
qMhtd9VaqCGMfqDEan0zVNrccEBi10SQIUzMbpPjb83ljdXgHFoWtNnfdSO7gnb20HRiWXWbAw4/
xAxXrV/fLKKgivUyd/ONbx4Lvn3f/ktPt2PC4OCZ/jC7HWYvhKXyqdep2fHn41b3kZKLcmeM1aZE
8WbLs5UNwZzpT7VJdx09ZlWfKhufRx4f/ORezhTuI/PYzvLeaAqS6K+H+kn2R2eaKMMifDK+e8O9
mOU29xAG2kgl2uR7hm6goLBmd88dOaPU9tVulpSn+WDLDrG3FyKnxxsbGT+SeZGVI3rWYwvDLmll
VMdqeMdURPEUB+mIy1ekoFmrRIC1w8Am/IL6o9j4CRGXlFaL/Es3/Crao6nidJM0mLWkWmnMXL3o
jpHXBbCEN9IZUCI0e7up/N2yp2IbvUZohg0dqgtzJbF0LhX94qiSfG9ZnwvQKmFiYWIyV0vTX5MW
W+883ThzoWCf7vLp7DJFdOkdJegjQp9V3p/zOPkB7qYbr9MynTAqYtIksrdeh3F624w3JDGctFG6
G8fX8sDVtXusXrDwZu9mbFlQI/IfCa/7VbswBOnZDtSmzdum1I9WEwcvB/9/VBH8X/T+/3f92v9L
CgH3XdXi5+9l9111v1cM4cb/d8nQFf9iWVvQglDcX7qr/69k6Dj/si1KghzwKBC+iBP/VghQYaea
yLaCesfSWnIX+Nbf7VrYIigL0ELSRYJ9igruHykX9de15iVbSkcVSCdh6dtyBroosKQDzKO68JoT
qlbnyQvB/0lNWDuI1iWSdHbqcWKaoI0z45A0XXoE2GB8h2phBGNSVRtNa+WNnbrzXWT59dqMzPlO
2Lq7az2r2mChUD/+Sf3p3z940XIK5JZw3K2L+lME/rO246w9hVM4QzOa5w3zkOCo0vpbPY/T9fvX
W/Qgv5XW/r4gj8Z3eOr8g3fxe2ktbe3Om3PRnki4FZ/BNtw5BTPdWGjDphu9pywnXV6Vebr3XXI4
s27g6G71+SZV6Mhqrb+hbtAGac7eHVped41Cp900KpeBmLx2hRfW3VqT5ZL+ZPsHclem/fu38Lom
udwBAlg0dbD9EZcgR3l9B7PeOVY2FeqU2gW1ioJ94JRGSeDj29hMuXsSadMetLY7vX/di5iZlwsb
FjGx0BcWsNcfrOURg/dcjupU4Tu9mjQj2RlRnRwLVtwrXy3+CFfrDlj8BnLVNW1dzF679oB1/Xvu
+o9V2bd+CdeHc2oTuEz3+eIl5ogp6jCX3cku7Xaf5pV57eHrvk46qZB7Wu195+G0Ua1oDphz1dZq
OfJarDUf/ZI3XoZnEb1MxI0Nbu3ll/5Wqa2tMdPhf82nRcEXkNAxwTTqhkfJCNq5Uz6em7F1MTcI
L9Cnsr7la8o2ZHJaq5AN6qFjl/0wZEP+ZFiWcZO3Xf/Z03Ct0cg0dx+8wNfF3uUFLtzYpbhOqxvQ
8sXHZrKtznOVGSdPDsmNi5PmOa6LKAAn1t7EJvUOLEbOrgunEpup01w5fckQI2pE3wq6xluz4izO
v052JaKWOy3RxAcP9HXl++Ungq7jvQKrE0tOy+vBTYSKpHyZmicrac1dWrMLno2ErQAq7I+aDW88
DuDWfEIucyUBFhcfUu6nsU8ApXHqpcXxh8J+CfSkigcA4UWOChpua3HuS2UDhINn/smwh9HdJt2U
svWqm0Ziu00MRLo+u0bAXtJG1pD4+lNvSvPn+y/vz5l9+YUkQVgGhD9kZa8fDCVNe6a+YZ7yYk52
DQ6gbWz19U6oSQayT42jzOfpQJp8uS6sDyO0XqDCv5Xu0b5xeWHALEOmtMiCXl+/s/K6yy3XP5l6
b3/NJ2cMr/oiQoIGAl6c6JWDQG3LMWNfRtoSdcwc5PXaTXO2luAS7G+Fn08cFFBWvAhTclTLY/ho
Wrn77EPMAt/V2kdU5S4BC9lEGTZ2vJHTlYjdZyQ7VIq7OMJR3xZed8PlTUzvADTaA5EFIRzYDg7y
amBDy3Fj7Id5DdVknoO2glQQGOFoncngtOtVFNlsEZu8y37KSuesZ0RtuAonTnCB52XtGZU5nwJ9
vvlXZjqoXqPBMaBwWJOXIAhXmdhN6TATbF/XOTtfBUxwo/Bv76LeQxfs9XNdLmbNIoGZZKIY0TmV
UmOWIJrhxuhxu43mJj0Kd9AQ7YeUR1aF0PXsJq1S9PV4otggQ00u7HXZ1ucUeFHKDcLxpQtv6tuJ
zgFEL9Wk41oSS6QdantIDwMFTtxeBkU6/G4eTiVjsEVQtkOur98fjhfhHXyoKNZgUDIYEFYxqVw0
BXH2EtyWdu4JHJqPRwDxQdHBius5vX6rbKO4Fw33PFe2faLNGf8cYwDA7/+IPz7gl/4cNGwbRSOT
28U3oVdVXMSVck9ocbKdMVOKLTWXgkdUVvvCNYYPbvqPyYnrsenDmUL/F2/KxeQE3mamDhR7J01L
hn1O5wxXXeRuPX+OPpic3rg1tBsmEzVdZse9TOdgjk0Risz+qalilzqejbsJ6AAaajxMwMM+hDnz
+b7+vHWWMTaO7IvYNl6KS8sa82A4ev4pmwEgLxUuPtrsVynyj+Iy37ozn6T3JbUBZeElYFdaOJ7D
QoSnAd3KQQx+tI5qLdz3LAjroQnHD6DFb41UpLxwuQk2pPOoL1Tj35boos7gpfildrJyA/NH25ib
Psmzk+7xlZYOK1qicF7IsZw3kjPb3ocw+MHI0ZehcfF8CXOGvgrXjbSVyz4r1f4et4tmn4j8ggIm
NVeYh0xSrV7nBGyFa3ssLKay0ILLiY3GHwLFIIyCpnTNx1nZSb1y6xxQ4vuf0J9bKeQKhA8gQWUh
BCZ7MaZNs0DlLkP/ZCe4hkY/PNQhnR5dOvoJCo17rCCsAjAIe6inS92+mobb3ok/Qpj/uTFnP0cu
9Au0nXhc/WKBYfaTTpV42TlXhfYcRm3yxUZ/ekchQP0EBONPa31SCX2FNAdCUTHNAQhKIn3tUgfU
v/itn32OVQ4/zbSjzymiLvptSO70m6ytxSN1NqjvCXjxNOCoFrorMRU8ZigeJnxMknDKf/wNM8ZR
DqCzsjg0XrrJuqZWY01Y20mLqZ7VMKQogDr6to3LbjtSzt++/y7//LL4rHROB4bADYfq8vVA7yAo
iGJ2wpNvNPu8akOgmtmnOSnuGuV1HwycN96XCdOB2ZBxAxvGvNhMGvrQGjHelVPpWfkJPlZyZ5DO
gWgSPlTZTdEhlhQ1UEY1FAzVsMb/O+zNznhumZlvIvROq2QiBDnHFAs7xaF0HPs4qIuX6i0JTN4B
+fC8yWs5H0kzk18IH/jbnfkfjxJvPTPO3ox7i8BDtpyvn1nB1kF08IPY5kW4MJzwW5/OPzH2/MhB
2r//fv5cPnhiBPeS3MupzRbm62ulC6ZgaG3tZA6UVcvC/BYPNbYe2/z6/oXe+Ki5EjmHDAWUQyRK
vb7S0LUK2ZkfnatYqm9yqiBw2NOAacdCIBxMEshLgMqS0mBFO29eRbpyvg16ATq10DVVfxBH98Yc
zA9ik7BsFMhisC4+bgu8V1LUIPxyp3H3pHQO99SogVA2bgpPpVUbJQVsNKuEbeGH3h3HkvofpUwu
OxYTYDa6eYwUOnaOy4eCrdtr8zg++1EOozd3B3IYp/SDPYnFo3090Zu2Y/scKqgQOVRyXz96PI2t
k8kxOc+ZikE5DaBtu+z/Y9i+BNsvCXSLWeViKBVN5ZICkaRnRXkWaUF7sifzoCqJTqWbfr0/nF5i
YF7fE2dPllCqXrrvGvZyz7+toFPpGJrX1OmZFXtdkugdXQ9j55SBgyFF39G0sG+tnIL5OszDIn1A
jaWluAj16X6QQyNo46rpMTdq/773NFpAJfophy6nK3dm4SBsyo1SQ4mq3Gb//m9fvt+Ln462jw+c
3EfMwVhwXv10R+81f9aH9NyK9ip1wGZLt32scuso7PzZWNB571/wz4+cEomNCtDyMTj/sYyhLcpm
yAvpefBGaB4jDMww78SmDnv/gyn4rUtRcyR2RnCi51j/+t7y0o4Ks9Oz81BP/oKuddaD3gDiQFz+
wah+61JLwghDAFEkM8vrSzVGSrBqy+LM/jddz6DSdk6TaYfY0PsPHuCLLeLylXENKoI687F5mdY2
xjrsSUtV58yS3YPnNMaXCAbDD6cU+lcEa+ZPs++0m7SMKxwdReZ+iRvNwn2ZZXikbbCdjz1OW2gA
C6l2aKLqOUPUlYHASwuEK25KeBap7ZJ94AyoPayBK6wZkua8GdqkvS8zu7L4jiw66yXBxV8drXZ+
AM5AwDOYI4jnvgGkdwUKmXaaJvThTlPSPaTxVOTQbPrxWrRRntH6X2RixdRgu3XzGTvsCK8lKObZ
cILEHxExiIh8xIDF03tohlGQrWWEMAMb0lEQsjm1/KohxHZXRhjH30Q9kn6Sp1WTbyR07p6WdTr8
pQ+RybIlO/hxVExp5Pj4SrSuJgO6mCaaWlrdZmvdaXy29lEPUrlwMvQgSeq316ZU0E4nAnxuM10+
Kg1gAyCHaTrmqhYfSElfEkkuXi79dZ3aK54R3HYXBWrDzC0J8aI+F1ER0/hhrBLCnfYpqBbbdsO1
Dp4GaeDkORjdRi/7EZLvqQfY0ZsHNAV07E1Tuk8ze3a1Jn1BbA1PQkPEg9AeyDgwD+UU1Z/zaIkT
sMrkNmviqg6czlS3vRw6NAie2T8ApvSf22GklGsUA0KckS7dL4kqI1lVRW54AfwRfB8u7PcvZHtq
Hx2DjDdmJo6TPAuH4x0RJ8sn99ukmgLfU5ZZNrThDP8Z8DnLcNN2Lxiyuu75FUnMEIqhHa0mUddi
B5MAP6lJkd8PLL2otkXh+fQOsezpK0G63TO+a9NbV3RIgaSZ4qsaczjvHtzPG26p7gO63W61SqFH
gY/WMmrYKo90c2UVdnmreAHITxLHObw/J/55q7a+uNhcUmNwDF0eLmsyFN2w8+uzGA2NTmQZXsV6
/6ywKkFJnNyjm2Hmf/+af85YlMbNpWLlUeqkIfL68Rq23yiAPNVZp2q9lnUTbo3CIp+rGabT+5f6
c8nnVLdUEVGSe1zvYkw3yC/MSk/lOdIhnDk6PW1/HOcPpuBli/T6y+EqS7kSqInHlu5iJaOAbJMz
IOV5tNAct8K7izsNNE/Yp0EMn6qUHDLsHqb7+3f3xtGVvhQHC17cUue+nI8n4BBJ4brtuWXb8V24
s7hxKxHfTC6y0WrW9Ps6U/nGYfLDbp15t9RK/V9pHLv7pCnCDxb0N38Onwy6+KWX9seKrnrF7jF3
1Hms0WOg3jkbTUMKmt0NP6Y6ZowLb3oAEVxuGyKTduM89Q+oNMWVUSflBxvbN169TSMJ0ZC5UEus
i92ek9K1t0bRngfZGwuNKV6LEkDv+6/gjbkCf91iBmUgk3N4edaSkad3Q9IP5yRZ1B9RPy3CDjbN
PuKBTVqBq1ix5IGJq6wWAB1Cxg2+nzgJpOg6zCUCAPeKIJNFraJ1jXeQUaSKFVzo+RmmRwu/3dEI
DnciGZMQMRntkazWicCJkP+zNmJ0ivumaOxnotx0JH5a4Qfz1KTVB3ual2P+78OcIgRDjYdpoqHz
yLB5/d12utdbEVjeM4yucGf0Lasm0nd5kPG8VdRxdqgn22veyONMRtFjURr1DmEjOH66YtsiSidK
FrK6GsMSYWfc6ldDFFZrwh3HDw4UL22my99KIYuobQdrqeFcbMB89FKJqu3xHAl3+pzLsV+0q3m+
SrLc3zRtqq0zT+znFCCjzlj5pEGOO7Q4+66kG/l3Ruyrr6ndfRRBdzn3Lc9w+Tb4ZBGHeuLitFX3
XdzaTjkhukAyjD64P3ZGj+65m+Lt+0PzrUsxHpHTOS/70IvXFWmD6WB0m85dAhG6FrYM0MAXu86M
mw8mwMtVZLkr+h4mBl6mQMbw65EhlNBCu3AmVA1JHPQu5LdpIJs+SmV/U5LHe6M7bGrev7/L+sBy
USLuEITT8sAMdHFR4Oxd4rg9F0XMsYqM0Vw11qht+oh6lJDxRyXmP6Y3Lsiodzm1G7R5X0gDv28L
8GHnqu2UOKP8m7YmmxOAplESX9d9Y+EgDuVOLM0E3JHUQ3r9sW+q7hFcln8zlFHzwRB/45nzaqnw
U1bisS9KiN9/TVdjgOFkKM6UK7OgJ1jwE0J4NDHYQLeyMcaNPQ7TB8/8rTkAhQWvGkEA/7v8riAK
mplRe/PZDjXtOC+o8sxK0C+Pkdq1hu1szEarznVT5lsxZ+Lc0npbU0uqj92gbmBM60e7scRDV2vq
oIka8uM8VGvpIDp/f3y8Mf5pjOESQm9hL7Fxrx8QgBZay241nxu0f5/TqjOW3ZW/bfq2/uBTW4ba
xWzDLoO9s8nQQElivL5UpY9MwFauny23mw90KaZDPkUGaUCNuYqmHj5qDkl/DDP1wf5tecuvr8zn
ZgiIGLS5se9c3CRSEkHt2Z/PTj+JKwUI7j6EEvz+k/zz9sBuMG957HFoKL2UkH7bD09jTlCzlYtz
WWcFOsa8eEIeicfNqrKt2dbjVYNy77YA7v3BDufFwHZxfy9n9WW3CIXBu5jEpj6SYZGYxrmerWmt
PM36VNihAyDf7xb7sZVkpCvOs/heLvmQ2G0IVlorHP/kM4jC3dDDFIDGvd70+TDj+nFBFu5HWv9N
UEWgsEhn8m9Nt2pwaJTT/Ndo2EUf1Jo3Q1JMutNQaV+BB+b3XoNyYcswiPTA8lzzL2u2q6OPlmS+
mhzo/qvO7rDQVmIw7sI2S751kZYcMOPj9bXoNn5WEzJZIJX1eJf7bqWtTNQr8oNh/1I3efXIPFxx
5Aka1B7oGF16Ar28X5pyTvaYtlCnstLAKQ+0fbx2pySPNrGfS+MOghkxtKVrFQ+FS/oIWOwi1wkk
bSfwiXNRIaSXJsljodIwjPeW/K4VHbySAkPVap6hda3GskTVXvYAJunMF9VRUwoFBQ4iYkSKQvaf
ZmLuo61vKBuLQBiplW5rKgko/bR7mipef2uVMv36/mh9mfhfPwA6ZUTvuRA4KCgu3I7fZ0YATEM1
mEo+AgePj3VddHvdho0VpNC+IyYjMp2QQXfylhNOuseziDBSdg6uJ0tqMIkq6L9x0EykSEBLy/s9
GaT+Ju8lb5cIP91Gce9PN6Ap6Tq7flbVa08b4h9kbbLn80h32fYzZZQgLN3mLht0yo2gey21XeI0
Pzi3L1/4xd1Sz2TDzTU5e7wY+377OGll1H0WedXjYiTfRiw0GBXMiAy/xLcIovCqTWF77V5EhOaA
Us7kB1PQHyVtgu8h7EA7oahCVrV5sRBbXda1HXy1R9Bowz6rCkS4rsr2SoClmyO7AyeWtbvKM1iX
c7MKhsoB5ekW0+79N39hzGWaB7jy714VaoxFifX6zfdiRC1bVuPjVAzqq4svD/GcivH2ZxnK5yCq
bVpJo1EbX2ZBhPIqIgiL2DgD/08+5eqhMHs3EBn+qJdf9o8knf87vebd/zG+ziIL/M8m7+B78aP6
mbDe/HrJ3lwCNpf/4m+bt3D/BUiM+iQMmL85On/bvIXxL9oStFHpmzGdLWKjvzWbGMBBCPDv0Ogh
mmJD9t+STV38yyIddhF8URB1YDv9E5v3Sw71/3xZKI90uiHsLE32EGz3nGWD8duXZSAqntOxV/uM
CJZD6DolbbC2Ddxito+y7of7crCjg4tEbK9s/sxNK++hVal3GlmEV3M35PdSi2BNCLt91mSu7aWL
e4gAwWhYLUkjG+k39kOPEWcdjf15JrR627GT+OATvTilvtwKBMGlmcweFh7WxYfR9X5XJORgEAbX
Jz9NGiHbCY3GwRy6FPA7hOc8mQD2i8k+mtz1F8KLQM/njvtgm4iaxknotzhlq1uvMPdW1Mh9bbT1
V0By+iYJofI1ZpLsX4TyllnBqWrF8OyNdrKrSKM4gF4bH0RXJR9sgi+++H/fGNWkZcmj1UKX/PU7
6ppKihSM355uFfhvIjW+i4lCSz3q1Z7EmeoQGqLZCTYRePDaeJv2DtZlolauHGdIdixp3UeKguVh
vh436AmWDfJSQxT0nF7/plx0qUGpvIXCyBUaqonrKKzbm4FIxe3sdMDckzLe/fZd3f/7r//dl/7G
RZnzPJ+iPKMfKczriyqj65Sr1SAmedFfOftqnHVnbESBrqRzn02EVWgD7YMPthtvXRclDH01w2Ty
v5Q1h+loR+XMdSW0xlVmz2AWteoRADijQ1Ttt0TLH96/VXbVS0Xtfx4xiiK0rmB+2N6zg0DaeXH4
gZRslf6cD3u3HK8qsJ8N6WeRuJqSeFEkpOaz24T614GlfqtKEe7i3qjPTWPF1wIjt7MulMCDB8Cx
29GSdR41Tn2rKkHcs5rTxG92dc0rXs/anHiPfVwhTIiS8ZR4Ql7hoXhunXiEV0n3APcTWqPZafZy
dMN829LOeloo32ro5WFs8okMnZhUO6jpGzNVw7ecKIhd5kTu9zxzV02NGyUrrKhdAVGKPit3SbS0
it6+phlHZLqSMTNG7RGGV7nImLW5rjetZptX8aLiXWlmRLyNWXmQxCNi0zAw2+OuYj4DaGjn3/nq
LFINfLWWTdOrg3LiSdvnhDF804ystdfsI6nSycKVn8igLb/rsTYiaUHvYwVJidEcHeGY3Pk9Fuim
G9Udcjd11mrTXDkM5KPmD9jyU5ATU4SzO2SLuEmL0L2agD4fRQxYKig4xoxBohzjZ+VKsQ1LPB8t
WUzppiZRIQRe+ZSJ5oslKVQT5EWI5SpM6uJBEmv9FGIIPudG6x2rxqz2iFBzcuFavlxqGQ7mFSN+
oLIytLjNJkSKgqfQ6vriYs/oCU2q/AWfqr6xYpnvpsE1g7nj/btFa1yVdMDvSEgK1aoAMY1xqkpV
FrC3DwMUxPZVFKfhT6xm1jnUCvvoF2RZEew3rV2aW3B9new6da1o2Cio5ggh6fpVEMtQBbZOj7rR
Y9foluY3XSUGXkBcsm5ibHw7cjdzo933jlB7pXXzTTJGu7J3bUJiaCagbJ+uDEsOq6giCXWMf0yZ
c00o7U8oqDGcpfzONJl459TNNr3Wkmkz9NUnYUPMj2z13FazxV273rozhhPhbhLCNg57lyWgAXuV
lWfsm9EJSU58r5ut5FDkUa3pahLd6iQ2An9W3prXTDBuYVUY2gg9DvFmW+22ycLpwUoNC7ZCN94j
MWm3vCN1dmLArRuXl0HiYFHRZ41qvsHZ8hemgD+Fh6hzFH752QtkW5PGyW4ZmbOBuMseZ+1EDduE
UIdnFGYpxu6WjE6KDvAX0MGt3docyJuup51JgdPZoS5K78uwdrf0i5M7Z2isHTiwn2FP4p6RxeEm
Y4a4m2iufINfpW37bO4xIANkaWqxeMSn6ZfbIjVQXfYtIe8PRMW9CtXBaisRQEJ5kkLetVL7bIwe
yUt+361DPJjnIm/kVbrk9vgN5wYu+ixx0u2J3BPpnig1j/Le5Me/esBPd13nkk1qYzm4wWGMS1p3
mxrFDQHZYVkF0ks9oOjJ1VSGzRIGss3r8j4lxvugexqnkKSYx5NTE9A0ypavpyUsWEOlsTWMNP8i
ez+ZAodvs0XLVOQY20a9hLVfENcUGOh51r05mPmaqlAJ6Y21acOsV9GCLON9iXycnBUSeozO4yg3
uRgMRZevkXyE12ni+QmFNR8kfrikzJjW/DTqqRO0VvKjHxtx39te4ewpBwv+Vo56aoiP6Eph3evS
gzy80K/aOfdvez1VD22SQzT2QvbdHfiLPhqvxtJ+LI1ovDdn7drQGmvbWtp0Nwg5Xllu+UP1XyxC
FINOt44ZKr10heUl+SvKNBofprljb+DsvNSeN/RobFRKdbuOZH1XI/cHHlDZZ7Mew43VlQbJmku8
ScUb8PJ4a/R6sdNZtZ6JgizuHLNDbO5b1DDDMCsLdLM5Gm46hGV6ZuC6W9CI895rbKJBJ12q28yb
o7XfRI22q4ENXiWUzqLAYhdGZlEl0QqDFlEr4Tvpp5FbfBRg5K4FLOm9pZV+kOtElXqxe2Rec1aI
5qgfgLMjkZbG4ipr6A00ZhFveJXVkwyF8xACvN2YCwBgLg1Sm4GRN5+sRsASzzhqxT0ffRcSXQRY
fKim9lrvrXKn5sK6nXGHUKTTryo1PxVTd/ZVD75nKq9UNrMKzUVXw50okmoNO+VgRqA0Ulsmm7RN
ROCUg+J1aM2mVdXwlbVEWztyInERsyjU83K60UoMs2Zj3Ne4IcM2/Zx08UOhNECSXlPEt15WRruC
HsM+Jh6xS33901KkICRP5dtJsm4F+H+eytYliKvTeEtjPbBlsQk63kToBZ/zLO+ChDLFJ09oBRXP
6bFRo73WkizcEd9hPxhkeW1RqoO2UI23KTFUrEXT14cKkct12stiB768X7leCHogdsi95uZoaiVX
Y2Z8jgqinzTyzaavforBCPP8tjblX8ng2WtnDpGi6SQnWbU6RtP4F1HID1mh3RANQ3Sim1tI7D0v
sE2t+1FA2aaJCzN68vTsnvTMcDN1P4Y61A7YDPtN115ZvhrooHs/kAxApaYNfjC1hKwkR9pHptvh
WHd6t5HdXtp/hYXj3FeO7M/0kcZ1qiBJDHoU4tzEyDuXJaoWY8DB25oPYtCcL9CZq7WWOpxPYsoR
Ua3SW4LawNllhBVr/FE29ubKnGJkBlOk4R3Ry30S+/ilNf++9rQvVYOeJJ6/U1ZKj9JiDSdGcdfm
GEJ9OmIPSU4OYTT6LvE6hlo7fqVjCXHj4ZvqBgNtTT2sZ9N9pE53VpVaG3Xz3TV6diTz/LMemlM5
e9GDF0HdR950I2XVbnrbCMJKx5ztVfKmaBpn3UNFCKSe8xdkM0bjRPf3c+TuyexzVhaUyiCydXIA
amDuRQopROSh2oaElAah7wExGZzPpp595eEGlZs6n3OBSWHZIzVQ0Nl/IaZ25ZQytVKmtsLke8Tu
KmiL2iYRSXzKHPvRKEaxCfW8vXNsrdpOYnxSCMpWoRHftfqQI5lzml3i1H+RDL7FhWIFjYqvIEse
hYBi2hF54bDJyj1WUeOAGG3VgqFPveSLEOUDzYsBRABaS9cdLMrGUbE1B/+rwhKha7HHM4jsYHYI
5K2nH5NTbWPHxdsi2HMO6snrpxv0hlcWX/oOS7Z7HebkMBokEa8Tf7p3lcqu/czsyYqs/G9p659a
gti+jDnhdZX7FSXKU9qW7j5uWv/B8Osd6B4NKpH+WQclHpi49Zs+sR4rpALruFfzdvZjhHpxXAZW
JnDc04VGtDj1B79z42MeOs6m8qLxcyhxZtf4iCnDnWc9XM19ozOwXXeV64qWRe3/7GKjh+rRbCrc
x4aviSO5Zdlt6JXGznfHg/Ci+SYFh0VCYg0cCWRDdNVgb947U3ZXcRw/9tNoPdhKvyM2NN3FU3Ly
2dFDyHStTzUv/4D+SO4MRcZuMdwn4Q83A7HDF7DNKmSAkR67kPrDCF8cxwDbKxliczI9aM2i+Vha
+0J1BV5gl2RXtfGFBrXAVAdDlFsW1pt8bKcF6nhFMcwjEvIZVTvRUSEboiEt0vsMnnhQt9V9PBJu
hR2tIAfyu+TB/Bd7Z7IjN5Zt2V8pvDkTvOw5qEEZSeu9lzfyCeFySezJy775+lpUREVIHpIc8aav
kEACGZFuNCMvb3PO3mv7kcFbWM/uXc+BIyiHJtlXZpo8k6nB+9s0vmyWFkl8I8JdPX+d3PjUxA+4
HTeRGe9yZepar3VqNxis4RJhiuNJ2bAtlNtypOBUXotxuaBkkmyB+zTHPo1zr4o7BEnTZJ0r6zxV
mbUbFTZgmjK4DEzRI89xV7UEjGpDEu6mKHG8UwlG8Ai+jrYVXeAXI20NvlWne4xs5TK2gMsoszhY
0xy07Fc25Vi6d+woRizilt+LJrkleBGQxyiz6mOptcVOEpWx0eZCTbGkVMsh1SyUVDCJMnsmyUTX
YeRO4oHqgzfZaIrGrgjMVsXDrh/tKcmfRFOcEne09onO696yh8Eb0X9uCLyyAUKV98KJ91H4yexn
36gX1WPlNXxVzJcymop1Qw+0S0eoU87Goc7Ywim7tEKoR2DYtU784eBa8tgsJ2to76eGYDyL86Ay
3FPTPgEJOw6mxRppk4KVQvWi3kzwRYUfyHR2oWrEm2mEHZrqsaJBycKen+WjsoUJDrWM4A3gdXSK
ods2FeeEurgaSBD25ni4bNPbcGTag/Q1xJOvABDS3P3s5q/0GPxxoPkW6nejWz8ssIc650iUeAo3
JrmKu1sNp0Q/vUjcYR5tK+A/U7QEjrhrySPeD/NJihpPOzAzAUYDpd3WjNQH5s7GG8WRIEMeh7nv
3OLAYdY3jfvaLpAlWBFbX+c6TO6HrJG8ychF++ZWl8w8BTGM7rAT6QdeMs2vi8elsatDMusvhJte
WsYRa0AeOPLZmlSxd/SPMqVtMjTZzjKuJ7Xaa4zOz23fto9DUVqXYRQSJSgcr1sy3xlTeUcD8Y7p
D75PGS/GwQ4jJwsoT+es4g5xxhLt2Sbq7ULbOFrGxOBSsyJR6qqPM/kVsQxcgDm8sN2Wg0+jbk3b
nu7ztvAXkqEIyUx9dRpdWjkOkC5ljVbWtJjz96zoZ9MN7RuFqQ2AgRW7aLVBOHWikudxjuLPjlEC
EJsF0suwI1uc5ki4WMWxGKpJIaQFBlcMR8C3O0cGucbedyqmzqNlDlrNVm/o6YxXGPacq6jOSFWA
ZwP/VoA/5VHoSznuiOENsc7dt0tr7YkW57DSKBkEgtz+SIoDRrRhdiTwBTE85aRP7cmodu+K6amm
TfJRpUnzobbYKYS9oAZlNN0NgGDJvjjutqTXZcRmdDlAqNURa2eGfkBOq57GUpm9tA+vdKKj0QVi
QL5tSP08FBViD46GN7z6ja9rmbvRVNTFdLm6A22z6KJeZL7V7fg51YrlDktHepiXZLnBJggfLqap
8WKiJ4SrPNQo6oxynAOzUTTireTGtDpqZl2CQx56UBi7IJUMcwRErclyPBRhXd6pam8dNWUGDYMx
kSUD1FFLKuGe1ycC4NReFBNRiBjzmmt7sWZPZBDe8BwwYzhqehklhnvSQi3bC2s6jGEtQM7aZI7Y
i7xJFL6kQXAKkaWq1dHqSabhpaMZSwYJolV0IyYH5LrMDjXn7y244GeYgISoDXF9CvU5OmN3sYLE
lP0XDOjuqyaHyRsB/LDnAzxkeMDhjHPtRNDHxVD2m0aZ4XZEIr2fDEJ6PU3MbAW0SjhPCbIpVtDM
zK5TvMBgS4R81Mj6+jAXYoK01cT5pa4pxXWiWcWLW5ZQ1RIET4uuGNdJpubHqGKzZyIYCy8JWlP0
rbsUCatxOLZgPJQ7WWbjyW6JC80akIf7cJaDuq1qM8x80gvYeFSoVLS+0A59GDp+XiSf7Kazfcbj
cJnq2qOtN/ZLwTl/4+iZ8UVVCwkTNc6HS0q5IaQ4ZSgP7DrEsNZAR9a93GS+oZn8QownZRgQ3fbQ
9RupZ5XmoXManzWy2VyPABBSmxaOCYUcsd6NTyaRrKIzyRfUS5sg3b7pYWdnoGkqOT0mYBQvdCfV
t0qvfYjjWUdx1OSPod4dc+qSNIaNh0gnjKYAIGSHhkuCytCfCkSu+1xyeme/bh76uQ7zQzF09dY2
xnRn5rQuLW25saZWXS3+4mZJ24cefeAlO9r5phFuCjhHyW4Hzn9btDD55ZLq7o7moX2RRzMd2caA
BTOWh/U47pvzYlwxSOcgthJlIgBiia5dsjIvBeuzOtuzB2nT/MRTrJDWZM+cwIlorgH9II0Vdnap
NJq+Ew3B2HbNDpVK50yg7hjXmh+BaqmHObuIu67dgw0vr5shV24VUokeWQfqu7HUQmLzEorUM4Ku
aDeMWkXOtpoWQLXI3vwMZbV1NqI1xrN03eyKs3vmccgxvkyjOt4ZDRl4kSGAn7sKiBq4Sx6KEGev
KI16VhUnvB3H0D6LLNO3KjZqDsohwSfMsp0XUe3bElx1gfBaFChl2a+Vjk1RktUmr3dtm86H1Fim
z4tBHiLnBkjeEeH0z0nITh9nkDgqBIs+ZEPU3X+r6AMV7+7rZVQOY+w2j10Uy01rtBQ2RNVfmpPa
xz5N58qnJmCeFEMltH2eh4/hlCUnw5iXLeeli46Ezo/90olLSw6YhfPBDL18KcxHsoXBxY2Kch1O
CizKaJAfLTt0LjhQk2ojGrc7CyWHpc+DruDYFN3y2hgZ9fhQ62cqIZNzGjPHvCb7ccA6nJRBLSS1
nw4/XJ1E5SkmSY16U2o8IzTKL4Y4LQO11Y2VsliOrwVhelsBRQ7C6Cg/Apd3bkLFmfeZkNp5mco2
3oRhN1y6i009YWkKSrOLFubMY0vV3btdVuzg2LftpkvVEXAWBCpQiLH7RVE4QrD5ytl5xgCLe2N8
ndHokUE+48B3evs2jmAMkBcur8keMnaw0z5NwH2ijVLp5on6q35Zz4JOtF4RQqRhpg4WM7a/igwG
UyrkWEJJV6trqHzZhZzZCrNXyD5NDW9ygoH8RrZCO4ytpX0StRrROxYmMSrA2yezFJdmySI8E+CA
+p7/qaZgWdWw6y/nzjH8qJDdfdcnISHG5lVqd/m9nhfducCLbyMIUSuyrszcucljLTmEdV/uTLvk
JlHIqw4Z6T6BEZZEjsoRnGQ+SwrBHPXv+xQpz0atF4imSW9EF6NuEFcBUuquaFlud11PJnUE7B8p
n5YvOzPR+73b5rgG0tF+7TDjEMNpd/KjnMMVldmlnUnad2Fv1aG0b0LbhXKadaX8GM2SOM1Gd14g
UWv1BqNitQvJKycrqxisLbIs87JEX39vTFTI/ahFJa4YnTj08Vx5imaYQWyIeY8Far5nXWc7r8NF
21hRql78+772/0RUkUGf8ddd77sm+V/nlzL7se3Nn/zR9nbEfxwbbaoABfQtP4Ze3R9tb9v9Dz5f
APk2jm8X+cpfXW/3P2jl0Tdg7OevcK3Sh/sTVGT+x0XnhwHIQuuJUxIP2L/IlflRNbfqu1Zb7ApY
B20O3vdN01uWIXHOA2Rl0QzmjWsRxddZoq5ILijGd2RzayP07y7en9eigf+HXAnuz489y2QiCzWh
Ph/YgM0AnSnlBb2tYo9aEP5dqol3ZKo/+210KgkhWJWLhLH9eD174lUobTkFbdVG/jAiYSsKFG1G
bY/vXOpHydwfP81e1bAm8EvMeW9+mpHYSosxbARAErrXQmmbT/QW+w/2iJIcAEcYXjSpU0EyhAhk
B9+Ntp/0gn92caQ4tuDS2GfNN89wAnTSsmcmMdksy71ut86yKRe1BIiaVBdgbtprVUudA/Hp6evv
L/2jHvGP3w2GHjM95wAijt704zUcKwpizCkIcXRdsBHN9rrsk/dkqD/2f79dhmMGWo9V5oMD8s0v
tBHrmHPVTbB/gXBX7BjPzlil1BJq7a5Zh1SUlLLaWPmcXVstZ0KIqjMA2YEi3L/+xQLGBZhTpGb0
ot+4WcLO6NKpgAxdK6g4qFkr+JOq6o+J9pdm6G8f8+ZdwbDOy78SnpC/vLlMpNFLSx2eqeaMy7Jl
8RTnpc4T0K70Sp5BwHK2Xca2jLcdzWhrgyg8+kCTo3uPL/Km47/OEISw0n7XVBqEBLv++BYh/kBD
0vFN3J5jqENV8sHoRuOk9FP0mowD2ysc97f//i4j6GNS4pEDI3hzUYcqviIX0lFUFAdB5EZfxOy+
C6z953yEGQrFxhrs8M+LQIuxMyc3h2CUHIuylbTKfPTfGDB0XS1m/xWfzkT/4/1rekNykF4HDDaQ
U48twutCKz/+6xuGIAbvC3pkxudbW6hmYfYfRI3oOKO22bKb8xqtcN+ZwX8yFlbJM8Lc1Q1K9O+b
32KzLzZESO+7dfRAiGgACkuG+f2MMwFwBqHglm1077z+66e+eRd0jYUOvAzTDM6nH6+qZ2xuk6bl
Do5zsTVIh/SigTmHsA39nXn8rcBoHe2MBAORPQYHnD7rTPSdCCynPAvldqFZkyjgPd0y0V8cpzJS
31lI+9sIMgnK3SSGjEJFPpTUVe05/SJa2V5hlw1rv8zqiLT4Cgfa7vfP+Cf3AXUrYGWWfwbU25di
SWc9iTS9Cxqq3keO3eWWM457RGTwnpnkJ/MPDxKbIC59FZXQW09kN6g49jAUBI6lergDd6wvHxJl
OAo1OpsjTibYhEEh41OmhO9pmv+xqlhcGsUfXj6aqIj+fnwIQx/iRnUUutb2isDRwoLGAmXz39/O
f2xHUEuj1mI86TqEn1Wn+P2jRsfc2F0iu2BRsGZWEkgJYGqSm5Zo3OmOEvz+cqjU+MAfxjE7cGqT
wCAs5C+8qT9ekEzVZVHUFLz+bOu4RSd6aZ7KnmLYtHEX6l7sxNpnqVQUDBC15dBicxuZnSptSubW
qMa4C1pG41Zjqx8RW0WHG9y81Z+JPkVWQ3+3gtcSA0DvnXlOtjkFYgc7dpvpmzTuDCPozBB5Tjit
J5ckaQEH28THJgh0YhAARmrYyOlNWZNOhaX9JobXn3q2U6gPduqY1YZmVvxEm1zQWk9YjP2+cOJo
2+XYJNHgYIIPqJIRn9o0CkJxEZtO6tslofC+NWhpjKVbVvNpIeXd4URshTrBCjN3gMyy+FVrmEAD
28rCTzIdlId2iZNjrRbpEzKK/g6ZQ3qXOeEUUSmbEM2Miu0Wd5jPEjiQyIL05zZPaMrirc1T2okD
U4V08Mh7qPipdXatFdGINsf8yoEAhj66yiThAWub0Omt+iUPCSn21CopMRHYXA1sRxh7oWmnL2EH
QXrThMn8pY2KtPJSNW+/hNjRAOQz+ap7hbJ3fAjdOjmnvUsToOCZm4Gia4u/trupmGZORl0n65fa
uNT6JapONcT46kwVEt3UxnJmN+Ep14qeX1YRzhm/H0wk3jhotcGjWyjJue1ZQHzblIJeGjNAdhiU
sFUPWqiUz5beLQQzJxkMNVk27ifkRCI+UCrI7KCiALht9FCls49nDXD4ZD92HWTcTYPlOw3UjAFz
C51tSI820XI3jpJZwq/Cij2VPpUOSWstm5FVqkCDKhOdmm0mpFnDtmtqqjk0AN0Xabl9vmumjpAO
JXeacTNQT1WOQ1YbNl9/7oGudCK8MMphDk+EdqiuVy+5cqy5ydKrxtRIt67RhdVJHxQ18jWmnx71
TmhckxmuN0dq9QDkdO7mhzmHbH10kJfMdJmzpjtVttFfFYh01goBmHZ/QipJ/gdhcJ6TR7EalNGk
XSVDSBBZXrcEeCNQ+MpeYH5k0ovLXWLGLSfzEqdZLUObjDet161tjOkr2iHOwBuOOjZ57Rw7pZ1c
zt0LjRdTeDgM0ZSFS9F8zZkJXL/NJS0Ma+IzJkleXBCnMSVHO6bESFurtu4mfSXHYy5IZ1+reLRB
Y3T2dE02Jb3djUE5mGQjvTcgO0up0OozW7qonYpZ1FOdVjF9dTBWsh4Nin7TGWruHCrHGhnITA4j
zPS8Vi67GW7gK2jEuLhvJ9dVNq7Vy3tgSNb0FEdlezMNYLNo/OnrnEHoIONXhku4VUxGuldOMU2Q
kAB0xi9uh4Pe9+aSbDTaH2d0DeGj3uJAJAYmhbnfu5F29W0C/f+i+v/CsfndWuK/dC9/6ufXsOf/
/V8XL3n3Q23h2///T009KbM43gA4skfXBE7d/1dcQDiP4R7VPCxU/Mps2f6qLujWf9jLw87D6cBh
nMjbv6oLBNo67FNXVwu+VdRLzr+pLnCpH9c8nJOo9tFGY6MEu4xh48c1Tx2jQkG41SGGQ5FNerk2
Gn5PcbW0+psSDkIyv3S6fi3ylyW+dvr7vtoBNtlYc3yDsHqnp9Kb0nPRZUHb3o1E/FTtvlEfIKvu
9UxFKSeCqK68Js1pv+0d6vNa51nm0wKfPUm99dKj/KBNO7xK3nBS5GsV+64SUDCL7i1U6vnObqh5
+cRHePFUHggL3ehys75KYRX6VbXn3LWz5M4KIy+Pm2PFP7Jz1beSg1MUiOzomNNaTZoveUG2hZlt
1PaavB3exC9GdW3BbU1qONAlGejy6zISBOs+zRLBWFF/IhnrCm3ygfl+Y7BK08tqTP0iUylKKg0t
wyfAG1iMvYRFzE6Iy8XXaCWWL0KmSazNM3zyjE6TPFfmnRpqSJ9fJr16MOFzgvna0m9AaTxCYQwf
SDnaCgm1sIpPzAOBrUdbMYmDUg3cxG5LZXMLaD7olATVqtyjJ/PF9HUaix0QUEkhNnk2SOTA1WZU
H/voFNdgXmxUsaAy5+YSKbqnu1FANRr42CtN2WKeNqa2z9UvYnnFRqq4L8LqvQ7ynyh6L54/mQti
sii5dsP4Q+/ECDj3ZhMFTZbtVPQVk/2kJsthJm2gl2OgGOTLmN1FOLRo6XZhFTOfeuwLfJeteLRk
uyHqrybEjQl5qFo7bclvW/NWdvNAPqrVB4g7Ansi/EEtNy2RPFqF72EM4rhlN6EhE6yDuH4pAbbQ
3ScD1/BoiQ7xkf7sLiW7o+1Tf5iTk1SJtqzudKb19HNpIG9F11qyezK6w+QYm6Z5pr3BhM7MaUKg
TxtPKS2eLxyElvFt5gFtLM8CFUG0Krut9mCR7lOpiE7LnTHaZ6sYTnZEIERosJInuwUWV2d6uk2x
g2OXRoPPehiGj3LBGJkDLA75oXwH3oT1ipH5LPreq8rUK0q6BmzPVm2HfkiTV3uVHjUk3hPaVPO2
OVKH1r/4g4qdmc7sHGqeaSjbtta3RrLsyxi1tDvy7dmOi8lPuskvdToTyb4sgJlN5ezntCs7Um4Q
b7BXnXzD1rzcvrYafrh6HsSdzKar4j381jfS53eb6j8mGAxFKExt7M9rDfX7XTx2Is2NO3YeWo5o
z7fb4j4beZZhsbWQomnXEbp1dMP+0jhno6YjbRcB0WJIr6atEo67Kg+3kyW3AzTXIUKMblwXYbwl
dZI/sz0pPpXTLTktZEB0X2It9RL+RqASBVRszLmvksNCBkiztsOHUxXfEsNQkUtbaLGHEHBjjBlJ
G88zKyVRXI76gJE70HibrQHdqcM7Xm+c5WwZn+M0IbBZOVntqS4qP2/hGL3gY21nJAgZSRIfcr5E
6bQert2NZV218S1lLg/5/3fLy08Kim9Pwf+4qW/KmT2upawyVjFVfq922bVRpX5MPtYyAXcqn2cp
vFJ9sqhAIXyi9TXXxTuHsze2VhYmFg7O+xZebkNbEdQ/PldaK4oztlm/yYQd6Egi5hj1It2Pa2rH
qfVp0Unk8ZbYRkEQIGAwtVvDOpQK4ocD4t+sumKqULUHNTnz1ivzge5f5OxyFzJKslGtvVQJwu7/
2KP8sm735ky5fmvUx/juOeMRxv1PSIFiI1XM6ey7n/oOTbVqeYt9nrPlnfvz5iz554UoNoNLxIn+
tpbeRz0os5F4Qt4yLfcR+kMPd6Zd4uzJW/z9cICW93YVp0qGK2+tAVor9oZNxvcv2egQjwv3ipR4
5eyU1q0dikPSjvuoqPZI0PwSsUvpxhuR6k+jzFl/6VCbh6wKTBRi2XiRo/3rSg4m2ZzeOy0U7yzf
RmlJNF3xqEYKThb0V6RtbtRiT4HnLo0Kf9QfYl7eMek+K00ZMP97mJkPyaB66jqbI9mR0eXYvpIc
tetM6r0EfznjxQQvfboCOlA7faBrDdrKGzJLNzZOXtf6SkQX+i/Xi3gxwTSRfdcgpIH+vLieG8rn
odAPiB45GdDjRq89jnQsmnyPWSdHuNXH9UE2EUcGkvQII1i+Fsp1lLXHJt45re0xKjYpMdw0ZCGy
aRUNbNqtCW2AZFUp1Q3lvw/kmCZId8wOR9NNpRNJbcvtmKBwsNtNw22wPw5RsyXmRTEf1mXYRjTF
6SSGBoxw0AuRpbtwPQbjTqIYSBJC/tQLUICkeX8mhyZzatTLxFIpH+YU9kz+eXaKo1oEaFiOcz9s
MverIz7b3AJk/EqdeGP50meJF9tXNiptVGndvlcPWXc7sHJYELFqhZA70LP1txWgqB673uWIDdtL
JH6vSK/VzgR+6ym6orklhw4xqYPwL553iz77q6bU4m1FOrpK17Jo8ikwMXvSE+GMYrTn2lD56S5N
a5DlCwzFpfhAPXsHapz1M8GFPYx+bhv7yUh8bJfE1OxXuYSegRxnaSOdniH1ylERl444LSJYtclu
gsJ1F6H3TUNBDsBrSk5SyoZH5z2ptNV8pHt9g9/rnEeuXxlxYLA343LYvUgRMw7pQEZf85DZy3FE
fdSCvdkBFdhgpNiE1oMIo2Doa9x/112PHnyx9+uSqo8p5vnUl2xklLLZqwog8tzyXOvSTD4j9b6Z
siDMUW6k3Y6ht1UzaNJPjkCCZvJnfbTX6XVHpuMN5mmgipLN8dFM3QOKns3oWJjv8KdyAGvCEjPJ
7aKZd7l+P5jDhQ6hndreUchdGN07cbmpHZDwkU5OKTlgaGo1HPHhLaqgnUP0DYx60d/U/es46ey+
Rm9AnGmox2FmSxAmhElsR6c9rnF4CrtYrfjajxb7EStwKu22NBrIsONBFKGnya+Vure6W9kMSCD9
kXcr1AXVHbrdiNDd6Al4EmM19XNOoFWlHWL3mu3f6HxZrMJzYvZ1rmcvLJHioXauelPgtsO0QLiF
ziJOSXvQlQ9m8thPHwgLPiA42bhjfJflGrIyFFPgCxqADKoS2LLZ9xhxK56X8TT26K/c2J/H8RiH
0d26pYRZH/RuGRSEXBrxsI3la9k+ykzuaeUpCI0pEW+7/qOaxHTfM4RP+CLqKGB/p7d7Jbwg5jhy
HgablZJcoCT6qkm2muaMJc1GG+xRrNuw6cZ3A9dP3VQmZwuCyUbCC6L0Os94XybGynxLuw65xaOt
XURMs+3wGAqE7gnjUhheZyyBQTBM6Uz+rD1V6rFVAmnyzmNPiqtDWQ4bPBUwaq7FPot7n0KfFj/U
SnyMWubYKntwR9ocaxhjYgbrUaIX+ZVtR4FVg7Ypl12N2BPyXYA7ZDMQ6FvEOYGURNfnM1j89qpG
lRlZ0z4l9Sm3DnrDvsUq2ITwGjfPUTNvXbL6eFqoXx/69F6UX0v2SgoICdPKfayd5FWzd0ofWhsK
aSX89C6fPpsce+qqhw4huTQ6JWsHjRano7UxQ6Lq4uZGaW8B6+PrZc+LFtNCZm8le5RjYBQR2FKX
0kpcnGs0bnnH0kC1a5N3+Qd1PGEW3C35YXBOtfIixvLbV1ldCeQ94eL2bc4rEUosq+GbEu/smC2S
w9dxND0cHDsFJLjOaO0IQp1kQH93U5vKloG0jdnVRoJSIutQxsnWgQMZoW3V7EdzviuMkjJZTqRX
hdz/s+iWdcqjqn1i37MDIYQWEgemZ39yluPg7kfD9DITOb92Crv7TN3jJEcmu8uG/aB+HDEpZd25
ThqOYOXBNK4UczdpXjbeNIqfgKtQdzI8Gt1Zn+7mbFOH+5xdgSPOmM58jeAugA4keal+q3xppydK
roK9DyJan/Ah5oKTzMxNih68fl7KB7lep8gvkWk/r6X9waxRB1H5wcKTPuDX8B3ki+zuty2RKnZ0
TmYOEgxaV502KigQsLReP11l5uyPY+/ZMvJmaZMTnnkdztEF80kzVM9Oss8GzSeF69SNcC6XrcEZ
NgsidfoAjr6yLofs42A/g2G6F1joDPG1QBuOYEui5gLWscknxinhG8QuLyoHk1jzl+dpaLxsoZ7t
hRyI4oQyFTmjGKSwzvaNHxqFP4Mom20m8IyZSGJsuVl4YMCCIJUQ+Aongpxhb+pbVFRoA+HvD/4k
WGQ03tGm266SNxv7TiyODZOpKXdFp+8HMmld40aj4Ds5MS9LtsuaYTuhT4fd9Fgz1Y/VsJ05XsXy
bmrPfV9DEyEIOpRnkd9RQ6X2NiLnjQPXfuJwf6k71Enq+3BCqDVftnpxUIzRg+q8mdvsq5qYm5oc
qSU+lG5AVYIH81HB5gKhPSjpFJv55HVqeeEWhGogIQ0z4HIhx/kP4FKISTUpL5Dvq3NeYVjLb5hP
01t/PybcQMYR1qcSaSCiZaqePZ64hFyPuVoXuey4NLzWkFSKIQxSOFwWVgDivgmv98gKKbg/6hIG
DYM9xYw/cXd1fqEZDizu5YWmSYKB4yBniaGpuFFgJ6YSCaJb+KW6j4v02KnGJpOzn8UJYUrs5KrT
sDLnKi/PDDYno0eon0cr/hKVuB9TV+nCr/VU+Hh/93EJyN++ntyjtHDXrZ7KjN+ie4Wx7CJD8W1K
Pplm7lZipwP+ZimWM3Zthkr6ZVBN4sYdbEK4YnS5N9p8W6jOZbzuUvT2Kk2me51orMTYCzqSczv4
Mmf0qFiOo4pqucGhHdBd/zCFZBXCfbBCRip6bYU2SDphymLbmRUXsrtae5h90dC35dQ6lS9aWl/2
TXTQ8NxShe38bGAj0X9umTIH2sb9IA6RFW0dY+S42nhTfb3MSdAWePcsYFRsRGOXA31EG6X4jBh7
OzDt16Wg6PKMjxnrSrvJeI5Vbvohti7kxB6Mr+3IPXLMwsM1y2TcqSednOYJhSpUo61hfSycu74z
vCFi+SufGM1G6IlZ3RnoclOIN5li+VkU+3n43Ap2JkqxN2aOytXijySxI+grdZ53BSzwnkOBJluI
YSbt3IU5bNvIlyi38UMjDVWeoiY79oY41ekTKbrghD1lHHbjfKFPsHzQ2V0pY3M56u1hIYI80cYd
RTjTyLFmpD7BoH+oEf5V5fl/ouyNRvN3J8V/1KX3VRn9r9P6X3f/hzv6N/Ll29/9WZ+mDE3Pjv8g
GliP8tpf9WnC+Gi6UrJ2tVVIs4p6/mS+aNp/TChDiFhUS18DAfijP9Vv/CsB7YXusLuGsfB3/6Y+
/WNHXaFejvKOfuybTixspAKOw6CeIrNltTiuxUNNeefY/KsPf9u9ntuirLWRsqGFIqlvWVGjw0Aw
0Xf3+idFmvXM/Xfh6+/v/qaiPthIW7OsJTSZ3RBnnVBNNr//5B9rC39/8puqj6PKVOvjXj3VOIdI
lsctxqu9VLt5utBMBSvol99f6Fc/Yb1z34ksSl0QHAuSATPmhWjOtvGegOBXt3694HcfDPNv0RLN
UIFswivTDB4qVgI2Wf+9703X5vuPT3RnUMZ6vUGTb8l7W9K1+Us2+pNHur4MP32m6z//7nsraUJf
TUpxEgbbID06uhHnhoK9pl3tzWy46onxMiea8lO0p/V5bTe153Qumzh5nlzzKhJhQKf15NTdBfSR
jabCu+F8Oo1y//vvuA6vnw27tdHz3VespOkMwIbV02SmT3OobmQa+0v21TWKozCHdyqQvxoZb6p+
Ih8ETV/usCifdUQPU/rOW/OLkfEtrvO7rx+VStPmLW+8rT7MrL7WtC2cd0R7v3hv3ublRGQ0d5bK
ly56PZB6wOnVS8WrHV+pjbYPq3d+wpuS91/v59v4pKirNLvKF/Vk6l/woxAzl2DhWjdHY8jGCpG/
4hz1yvZFlR8r1dxGor8vsjIAVOFFDnKaWfXhxPpNGLKdk1uFdNHain2kEH5MrlURKUFilBdpOGKK
zXCOjc1+ojc/YOMbpLLVqDMuhrJrItfTBzZdzcM0P0qwuTHl1VBeQHzHRpd55hBfzihQMfVT8lq2
lZYjepguxwn4P2gb3aSNpm3zOgtE1CEIbnZMPD5WpkOrVl6bjZdK/zzgRLSaz3BPN0MyBwYyx9D+
PC0oSsKUuioBxMZtSiW405ub3w/zX42TN3NgOaZm7MC9PxG8WDfPRnoWFLJ+/9lvAnv+foDrRb8b
hGk6NEhneIesmjr6QqB0xxG7oFG/tOl+mg9zB/cA9xZEChxzW1manIodf0zgGlJ6N8nGdnLlg95E
e4ekz8wtj1gRC19BVEhV752Btq6CP3nV39KWIGvWvWwYzwNuwVF7ysgHauZnAXSkap6WhY0x0rjf
3xPzx0bx3/fkzZzKazkt5Nyw3XTCxzklk8lBwdtg3tA3i6sc5vyLSG1eLfOqswBl48fzI8s+6Unn
hxHh0h1d2V59jHI8KTFWpogB3wjzJC36Kjrom1zucSB55F2BzV28ikSBND26dO5s4yOwVUzHylm0
dLzkV8GHNMOI1w+TJl7/LIOvVFRkdS9eR/E3Uu9G8YDcN6RvZ4UfnOxLRYm4gOrw+/vxiwlQvFkJ
8PX0Y19w77XeJvcN/kL4zie/4dz9faffzuACnUyhCB4rXIEYR/iqHkOXGpOemYlgUhRPUMnTSiq6
z9iL7CXzQM77uJi8hjOFBQjGTvhHlDlUASnmpiQVrRdWUGpd/M54+NXvf7MA4LQmU8Jy51PS0aA3
WM2U19/f2V8sYG+JaW6Cp1VCRz2JGGuvTisZsMjnot6LQryzP/jF5PEP2vcIj4tCm3rqFFbsh2F8
+b+cnddy48i2bb8IEfDmlQS9DOXNC6JKJcG7hMfXn8E69+6rwhbJuHzoju7avVOpROZKs+aaQ5M+
T/f+yLhM6VigpNsYr1ZOfc6sbCHrntlwj43KJN4VGA/h5EW7JmHEaxoK/3h9Fxu7DrD3ezjd+WPj
cvjzb3HPTLKqhcXAidjb864TlR9mdCbxdmxcDn/+renc7Mwx9weZtz4y0vgyuqe7rB+JS7L2b8Ol
U6KKbXuZuvlgnkZihWMYZAVy67KD9hUiWvgmqmKmiqcw2lTIMaJcfwQLgmkVEDupchXK+iWE5Z2I
120bLp3K2IY8Pxkq1XKetmzHcoV3LeYsyoyXyk3Y7Kuwv2utG9UIZlX6q9KzQ+KSnH9RF5vQx4Ji
Wfgvuh+dOdMdG7xJsJFaq08Hz+JQJKQlz0ACG64zw/fzFjJ1qTWLoRJhmB4uKffRcKVRh3e64WPz
dRIfisBLUkAu4y7F8afr4qVMKj8w73rPnh1EOad/ys8DYzqT+2FZI9RVAVXs2mAlqRuhn1kIP/ce
NOC/kwpTTt64MCLbxSHZCv9qjF7G4WvwyXKnypkROtb3w8/+tiJ0PQdRGXnjLvE/GmVH2fz8skGZ
hopIFJ2aslOLANN9dJFnOvxzdDCnRQUd/mSUqKv4bWDUbiqdS7bkVvLPxORjw3H482/DgQ5bVFrI
cKQ1MOkWcPY5Bvqxfk8ihB/LXi7HzrjLvYcKvqLucQrv8jOjcmyqqP/2mzIoXxeD4LDvYOIXP/by
PtDxtGbPVrs/p7/osd9gciLAqCNtrP7wM8S61p8siq2xbDzzCxwb+MlKDambRujLSs2pAGaNnrvj
H2l3yvgBLp9SrU27za8Eo/Vzx6NjzU6WZoHXPNwMY9x1vD4PC++cYONYu5PlSJGB34uE7tY4w3TK
Q2We2fmOfDx7shwlJH9Gc2jY929b+U7hDqb9fzF1/u9JESHLv3MPgTZ1XR1jkRUbqSXDeH96vh0b
i8Off1uLqgOHJTp8Ood7zbjGu++ydqcrMR0dvy4O/Q1W1n3eLC5rdrIEcbCuRFnSbBxeA75vx9Vl
7U6WXVxySBQV7ab+Xa+9l93nZe1OVlwdU8bGXkbkt371eEAgObyoYWuyHWKRU+pJTgwl/0wZThBf
NhB/Sfff5gNKfArsW33c6eaDOj6cxUkciZ3WZM0FYTdkVs1ARMWdGdd3DWzJviMhBW6pz6wLR2Wy
AP0aZlOU81MCnEEGaQsT5bLQaU3WX9FWZTtWhbwbg0WNcq2/bC+cMmTA/JFLizUmdILf2DxyLlso
1mT9If6JmhJo427g0oC617/oFGn+fQj7Nj+0UaEOJiZedCm+vUvvskuD+Zd7+a1dHMUUCnCcfpd2
rpGtB+nMjPj54cS0JgsQoU1OsRHjMDq/OvGlUwQzNNVc8yo8Qx91v4Rvvr9oSU59uAE3Kl4rrJF7
Mk9JzaOS/T7d8GGO/ffjD4Tkf2M04LTCqgvWpFygWJXlFWjMrDCWp1s/sgMczPy/7wBx6jmJ7HPW
61UsWQ+OSO+XNTxZjBFlhAV89nHXioVprb3mwg5PlmKdmWXm9TaHUwsOCjVDl3Z4shcOSF/xdKFh
vdiT2G+a3WUDMVmLQmtSrOn4fjh1J5RpBkgZTrd8bGZMtkOh+xUWjQyxowu8sbxZo+4zzBFPtz6p
kvzPoWNaeSuDIvftwwFMid5RPO8B18yDZjm0OLAiAXaMJ1TXszKuoMeStcZK2VfuqQEY9KWG+pBU
9DoM/XO9OSzZn5bBZCmHFDVLmqA3FWUhXopZWYG2UtmSAp85rIwaVWVj3VMydVnMNyZ7bItre9Gk
ybDzkmBfFvmtOBP0j3y2KawNPYwRFAm/idWsIir3cu8WjMOZXh9rfLKe64rUVXOYbTVlFmUSL235
AR+1M19h4v//nzlhTFZ1AoVOVNhm7VTBW0rbzxpczakcmgf5uwcyXUKD76vSVh2aHeYcs/SgnNRC
t9NBQ8HqNVR1mSvhTZ5JbhIhmbTkbT20Z7p3JJhNfTdG+KJm2rGEAxmz72gDfuLMsB5reRIc+tEq
Ew4rRB0s7ND3WWei2bHPpf0bfnUcoasGD+tdqGx7NCA6HGU5GM6MxwQ/8v8+1yRClJEAUH6IaV1F
dXGULGOEkD3atoIyY3Vc9ZH25UQvcussovZ3Zj3q6sro+EyZiUfXnwRXiVZfDsULpraUe8UufiKr
QjXRZhlIv7VNUT0b0v3pgHOYQz+s8L8JiW+HAAHr3qm6FGNMGa5leFd1lNEoNToz7cKvOIkhpHua
Epd0KJg6pN/ka6gvi/FTY5vEMIoglDOY1eT2uJhceLXWJ3v/qOQxblS82nXkSaQUsR0Gx6dH+8iM
PvgZfd/4Q0x8lT5itId8B58pa898xWPtTiKEphijEI1CALJMMosd9b0XPqRNrZHKJIUYVFKsbpL0
xKb/5bKRmKxt3NOlyqTSeDdWLtVJYnFZs5OlLZHzxTNBH/DvdI2bi5udLGknimuqtr1+B60obH8X
SfVxur9HQtHfd/dvy68wCr/Gt5knVrGOpLfeDheellx2cZhaOzRRQQF31+MQmszJGYrLDpnadI9G
xlrDRhl2cC54wC0v6+0UqNZjH8vno1k8Z+/Br58e4CMrQ5usuE6WQizJmRBZsMf29j2REKGfbto4
cjqaYsSFqf2fVedBlVDaN4etGXvHMveWaBClkerDyr+TEf9LwpgZKEaH2gEw/lmhy63zYhF7D5JU
LHOAipjzUWEykOBQH2PxYoK/GWocMaIBqWmGByhUHTyAsuijExIWtcPa9tZGc193W9NeF87Gi2xg
JY2JORQaXeThQ6lR4LWA2wO5UJ6lFDU6WGhKwZOQX0+PwLHBPczqb7O3NqwUeko37PAzqMy5J9zT
7U4q8P6zhWqT6GA5YVgOSKB3Proa03rwqeiMFXmZdq+edCeHf5LkU0ofyu7FaN99jj+nf+6x32cS
PYJerr2s5KaN7QkeYvpwBtx1rN1J+MBwXc7wCeXF4VdLtc6Fu8nf4sFvw285fex7xqHZLyNHEnvm
eHTkSKBNNmx2PGVIDl/Vi15MDnPJeG+aH153WXLfnMoOtXT0KeWn27n3rJmUKJ95Cj4s6R+OMtOq
Q1MvMlMVY09qm+oN2eMvDc7pvZG9tem5w/iRT/n30PdtzJ2k1jiB8wiI/aVPvUnhnp56RzYCdbKD
l5ZctUI/fMt0hX8OFbAObi3nkkvHej1ZqPFgNyl2Mgw5Ao580xWb073WDivjpzE//MBvw+ElBZqy
uuFw510pvnanDlsfawNveJSDpwAx1qgDImkNjN+j/aH6T1JuFEdahtiLR9CXjECsDX3YZiQuNT9e
lEVDMZx1p2DnIUncUrAgyD6bYi3CRxkDkEyp5h0JoNEXbhL389O/Bi5aR36PycrXW6XFKoJbfVqB
mwdr1RS6a5Nz7so/VMzNc96XcFwhPZzOA9kGLlpSBozcu9+0iT0zGsptOe1X4qYtOiRpVL7ozVKC
QRKzsQtzocojYh4flZruaki3CjW7MrOr3tDneU7AjpOFo+B//Uejai6KX61CetAxIjDU9DaPf8v1
s9Woi6rPZ4FvzEzJpF5JwEwIZ4P+UYRXQSChaDGXNaCF4CWJUMaX10qLdr1HH2ZsMiqr2vGuBQYP
yIYCgwivGzT/NhJ+3Bv6XwmIGcpsEmhBlVyTipe5U1K0PuizHriYbUtUcD6Nxt7CotqLrZUB9Syz
PbdLFqP8hKH5PPX1RSwbN6b9bGtXcY659OC4zuAsrG51QBkFkby3gSj1prQQqjLL0y9sOfEueNco
r660Zq6V1WUxV54sqFHHcLY0DlkWbU6GrM3PzZWfJREYZ/075Ukq24nVcdYuisfcvrL/5FcCI+5w
HlKTo6z9eOPlZ5bXkVl50KF/X12h4QcoCrlJemj6oZBVwcosz2Ymj8TLqbajVaQmd6i03MkSXgUA
ajhmDF+JdlUkjwn0ymbjaXc1FhCO9VH5D3nRbZPqQaJA04AcHFjz1qQwrywhYl9zaVrbSfkgN806
oBK2s4K5XRQzz74Xfv4cCEy4KIiGwJmqClAGAH4OvmnxCg1ah7yuWagZThUOxhHqNgChZN0BTaqt
lVSc0x0eiYHyZBOudav3BklmQmDW5Elkwe9OR49jDU8SWV4iQgGygNjh4OOyF+3j6XaPfP2/Mulv
sXUMTCUsDw8rdnUVUcsdraX+jFb3cFT/KWxPuow8vDQG6Gq7FuN+P/5T+n+tqMBLAHEmYg9mue3s
0D39ixw5UKiTA4WHq/3QeUO/i729UT2K+FoHdlK3Z36ZI81PRc22EhZjm7MHedR/CylcFMN75VCI
RO3x6V/gyEqZSpurppXj5nBikbMdxogwoDZetWXqmvGZ3+HIHJqKmtUMFmJSs0FzVdOaJVYsp3t+
rN1JFFTwgaMwnHZjY9kHy7Q+EwWPtTsJgp2mNngA8+JpxpsexpZx5hJ47Fseft63OZ8VhVAyAS+A
B1Wq/TPk0ynMvX3DO9qZj3lk7v+9c3z7EWB4WhjsdL0rn5PyXZduBBWQmgySjicwGdZDkZ07WBwb
pknMyc24oVScJ6q+zuaABlcIzS6LOn/55N9+DRANeaYH1bCzB1hdu+hctvHYXJ8sVhwptCE4ZAVD
QCRKN2zgxs/LRmF0kq0s6e7piakdhuCHEDQVopp5WLeJSnSztKtMok5Fu3IsXBXkPW798yHJV4Xz
G/diCS09RbKaTlltdWtQiNzBp4nsbFYPS08oGFaUbieBHA4dwHnjY1E+ZXq9GgHD2Nkn5YWSjcNF
KJZ4TtimvTzd/2OvvFOVa2/2mWYLVlZWvyY4PZR9Cy+GO3baLrLgd5TGHHOg65JkKIu7wrtNzDvL
/i0KQRliOY9wwZDh+6hxuRt5V5Mcx22jZe1DoQrulPg5HdzUOheBj2wlU91s30s2hAYSjnrsdrXb
Yih22SPs1KDGxu1Vag6blI/XN+aEkWjOrNOf144xVR96NXVxQXmYIPZHlu+l7u30l/tfv5b/nnoA
1f8NMmMtB80IG2AnSJaoAKh8cR9376lyKzLeyQb/3ScjkBTvdwboX8O19G1SPCv++8FzpKGev+Sx
A2TrClrN3B++Ouy95Og16co5VQPI1N4UCIRJsqjKVeTjjwS7s7Og4tbGorV0kAT4A/gUlvTDpydd
JWIXRFdyeq8U10a6K7JrebxOjF09fNZiXehLRXoz44dw3EtVhZtp/VhB45nJ0nBtK/69JYDn2UJ5
ifWY+91WmG9DdwuT2DXs91pcwRH025cswd0EnNBiLKpFOn5Z9b1ei1kdXI8mBik4Jch4fCnGvNQs
F6foWaBV8FOwlqsfreExLPZq91h299iLuI2/l7OHMbsqvY0sQdXBAeeqKG+H8iHSd6a2BR/tBiBC
4eFFeMI53W1MZeoonmJ9V2h/KvwkTWUbDh6Q6IOV5p+k7haybt3aZfUyUPQUmC9QkueVdEfX9ebP
6S9/bEYdQt63kNn6WlfmMgc1Ckui+iaULloD/+Xor6cQNPKedjuVYpTr8Vwo/vty8dNEneyyJcUg
gR/0NCx7S9KiODU5buDd4SaId8JTgm9G/Bq9vHlLY7ySrDfJ+PBwJRjtjWO/mOGn0adYkCR3hrQ2
2ngdWA9KJJYGt9Pcp8DuMmGU4RzG+9u44qOKdbiCCsPDMsawdrJ/ZqkeFuRPv//kVl6OoRZFVMbs
RgqtCYZBuWqpOe+3Lf5wxPfLpsVkkw7h1Taiqjm/Y2eG+eg5AMOx6TY5ZNtmlumgm7lwHFjZ1Pe7
p/t75N2ZEuF/xztOTPiuB4EN9t8zASbHsX5h26KypWQSXsTKPZ70mvVRDtsiJGtTNdSeb9NsWAqx
tgBdl1imWniOYP2KlfdvMdzwpJHY/awu8anSXT27kaobDQtWZVGDA5O9ZBGqX6oTYXT3KdnFpsmy
m0J4swRoHpw3zx6XftjOxuKpEreJt6iba8u/NbQbw8Cv1bjsS01FryDAB+x1uNOX5T0kALzSL2x4
siNEba/Eus8MVtSF+dGEZw4JR2aAPQk42G5rwNPpr4yJZWC+erxcnZ4Dx1qenOsHOymkRvJIlnxI
vnLTW+KM6PXnkwLwlX/nVgbOQO6qAcUHnj0ZN+XAfGwBB5/u9t/7zA8r+uDT+j1UBFmgyYGhcxWU
ypmAAI3FI5wpWeVVqoae9GmTwPQyiJYHu+c0TjiuyPhQldFNXahszdI75KLPAyn1dI+ODeQkxIxI
1yGtMZAQY/9oL4Gm/7ms4UlU8TFpxUOuG1GuA1pz1XNHuWMdnkQV31bDQhO0i1uXHbjB52XdncSU
UCJdFYEE36nmi5C3F4qSjaloNsfnqZRyuouXUY8h8tncx6FjP8ykqWoWb66mCLBe3tU4TVvWiI/z
k51qsyK7iq125rdf2cDFonajUprrwR0PmfNIp3K0v8/sjyDCf7YbqPdVb3PcesbktRjah44yyho0
MLsM2OlFpqx6vCvlOl9XB6Ps11EFJ773y1WSrBtlNbbc1uvbrnrVfHlz0YeYqnYjFUZzWTBg+rtW
bMtz9KEj08aaBIxq6HH2GRkuKb71W0xlz6yfn6+LxlSkG7RapNSKRh5fv+0MfJfinPeRACNg3Q44
Xl62mqaaXb/ThoZiPMKSmrmtVS8r6/Gy8Z4EgLwaDcgCh/XUY5PmnmUiHRvwyfqXcs8fc6g1O3wI
m9fuXL3DsfGeLP9e0xp/tFrU7eLRpLY3y8mRPjX+Iq8eLhuQSSTQIMabst/wNlin103FE2xz5jh3
ZG+ZqnUNCHmOodJ3U3srAeup2pWwnTNby5Hxnip2NQP34erQ+GgsmmFZyWfaPdbpyR6uAqquy5Az
qBG9mc5XQjpFWMHiorE2J6sy9HKj71QmSUk1tjfH+vGydg+/zLcTuSVzbrZyVA/1Uu/XWbG6rNnD
2H9rtofLKJsN3bW8Xz7QWP+iXA2non/bHSUhnBIOxI6LIUacTXlhfydr0IYKqYNmIOgprlrhBHZG
THpsrk0W4WBR2KlZES/OK2/fPl02uJN1FzaGkEeTRtsrsThn+HGkp1M9bQe+a0z0/+0pzz6ne/r3
tPbD3jsV03pVxh1A6ftdZxTzKLZRmKTm707BZ1uvtgmOxJl3AOgto0TDVUvC85XsJ87Ytr0vMEOa
VWa+yrlhRHfYG8+z7LrMntPiNdH9dZf5bmjghuV3H4jlFiUmEVaC9YLXzI26GueJpm4rLA+M8MkO
9xEVJ2JjtECAeUK5zdV21RTG3BIvSVtuUo3n6egNhQhOzZipArdF/momylymNGbey9ZM8ouNF6eb
NscyDFc6ox+K66q+6dRsa9er2rvvex5UdoG/rhJ1pcLpnik9hErD8F0eLt3CC/djl+9CaTGY3Rqr
2xGv6m6mp/iQ5d3GORiZ+8rKpm4565xHJzSNGbZy5jrXkvnpL3LkM0+1U7k/hpbX5aSKYhduaaGf
iSNHgt9UPVXKzPLe4jYQ1leVitU1dv7yZaIE0gX/rnrHb8Ii01idhfGnUR+G9PH0YBzr9CT4VUUs
R3UyUl0xLFtbgfT9KphUpxs/NtKHP/8WAqtUdIOh+mwz1DFGB++70+0e6/QkBIp0wJJfYaSDdsVJ
HETj8nCKOt24chjSHxbs30f4b70WYSJqDJTYZ3oJk1DFrTOHSPssAijkWTsXTT+rFN9N8Whu7C/J
fC3QvcaVt9Lb9g7oxpmOHBu9SeCMbPhDkUmgl+1XKX9OLzyzTCVLoYzduI/aYacWz5V9qzWXfe0p
c01pqj6NOsKntvSfht+nv8aRQZjK+XMAj1rghCSFlv71cGb+HPnCxmTS61XhlE0bDDtrdFydN+2x
RiEjmWj/zkR96+c5BHD1n5lvgOYqu5LSDM0zlxk2SLLRuwmn/bB6TIbXy8ZmsgxCZKV6HzHgyaa8
vixHAdHl357Himfq8UEDitHDE9aYT/7DZb2dTGepAtsISptspV4vUu2+oLjidMtHwsHfp79vC7Zs
OtHLVCDvarFpep0UErL86FyJwpEZOFXOo+9Te6Wh31mFKOdBpgrtom5PpfOqNQ6B3xMdI+u9lMY7
GwYAplfpmVE51u/D1Pw2KqlXVl0WMjvK8bYabopzmh7n56mtT3Yiach7+H3kUj2sZgtUaiSFsCLG
RBPouyTL0G3ChThX/31E3WpMJfU+BDyzrcgKa8FqLBy3zt97XtoMuV91SYWVaDvHSnJRiJJHWbIy
zR6Y5ekPdGwED3/+bQQ1M++6KiT2xPekbM5Ehr879g/biz5ZtSJCZOYUBJ/MhobTLOo4nzW2cZvx
og6A3S0Hsc50Y1FwdhpSUDOyxEv1ptBRnWTZarAhbSlvtID//iq2n1P5dswxx6deuX2O7GbjU5Xi
oSD0lPZ31/6Kq4e4WsvjpimxFrbsuXD+SNY5a8m/Dl8//TqTeBGl2H9rhhh3msJbz1ZHMZ4X6aLD
Ak1ush0qHD3eYItO9UJaHXh/d6F6f/r7HAmy03qAKDAoeY64babBdeOHINQ2lfqSOLsOiMDpH3Fs
CkzuGQMU7Jp5gCTkebyPlxc1Oq0JECKqkkSz+12CvX1qLdrh3JoHZXMY9x++x1QwrHdobpI843Rr
YA7dzNX8t9ld+fKrXX10qAtTbe23t3HhQB761QY+SfctGhI8QcW8ia1Z264D/8ouerzKXjrrxTa3
nfLKjAWzIa1sJXcriVpG7NYcea9UV5a20fi/NPvMQ1FvzBtNrMa8WUkI/HJzjb/rGjg9bl9bh78S
877XvW3hFDtFfBysrMMihmik4DaN14r+mRvVRrUeJWHf5DUqSv2GJ/YF3JRVLxcrFSt6LQ/dNsf+
vseIvNjW3r5TwKvaputh4CxL3lxIa8/iagWhB6H/rNGy69wpXb+rFqSc55TKuyK6T3mYSEdQYbiX
tX53HxTy0pCes+KzsBQS2vybs+oc4IN2slC9h8zfQnrceV247LX9OF4hbMZq28WudWZJ13m+bXVl
HnTavG6/BulKDcJ5rqz1yF8KMOKm18EuyBel9yl3v7rexg8dzacSfRUMkdk2c78BICDfOOlaxtxc
lPk6VoBtDqKfFTLenoO86cdqNchYGkqfXdrvB6JumX2V8jauq7Vmv3cH5W2Y84S7NEh5RepLWuyc
7jOUN1X4rObRXE4LHhpBGkg3vd2uqsh4rqA6oOEXIr3HYj6AHJQ7pLL9bokfgtvFpms0X11euBnO
4UakrmRj70TNLNRuygSjdMLSrBuWiu8sEx+kryUOIFBcscGWODX9/oija71QVuDk5wXVD0pfuHY4
gnt64NWMF6NZ1dsrb6jnTZjMHfJ0uNoLEUMw+rTK8EYfsc+imrPTbsAbzuzKmKPFnGnOr6RfoT92
u4Np/4HW0qQLNlLUIJXsls5CX0T6g6HuK+fR7x/b6KpN9u2w7PnX+vDPWJhjJzkvS5wln4r4hr9n
/L19dFbNAiYTmVPhLOYx9CDezdOu5u18ValipnLPbtubFh1KQP7OxPl+V6qv9VCiqiEQA4ZU36r4
Q6vebXvVem+D96Y0Xwn/m6WsYqzvQgsoZyJdJ9EiSq698d1T15GBTjgFVLzvk9siuVGTDcfpucSA
Ko5H7TJqTNfrrtP0WoSLTr53Qhn8J5oZ6cZDSxEFxUIeQJnpS18q16Xtu1X62oLMaWwqpThdiPc0
2mSNuPZgNMRxv5TVbFmXiCsoegkkZ21n/TrVbxEEz2vpBi5IZ9bzul50KSXV6S/beMyGHGJW4g6i
eYSn6gIbn+OSd805aVErt6lPhwHbjNCs4pcx3xh1j+n4rslV1/RLIClbAXpCZ5JK4K96oo6kgOM4
JGbLpUogsqj1i6xZpcdIshnyLopnTeXwNILAZOzntlrBkFlpcP1C1lSQNNdOuAdxYMn71EaX7SJI
JyemNAHeCb8scaeo/ZWvq/d9ggpF02dS/BzxrjqidMrI7R54PtlDXIdrBzgC9hELDFIzifwwKtyk
uU+LP6KHEW8b2yjJYZOAGNTuPRuqRSxmuYRJCAmSvtJQmnczFY/8NG1cp3t0nGFWVPrCKt9MEVPZ
iv688N3a758SHlOaXLiR8oAvLz7kHfinp6ZCA8Xas33ddYJ+btk3MSPgpL9COLp+aeF3n67J8c8l
nD4aipk148pE6Z+LJ11Bl1eF6z7ZGNSdW61LvQFCq9gV2rNjPnjqcxOKGxXrSZ96RwdZh6oVS6T1
i6J697HJ17PqVcj9bwVFn+VI133FJpCNycE7c55D7vBEsz5gPX2t3ghuTG1MDYJcvOVI4BOQZDIi
iQaL+AImX1DGS716HEpYCQ20tKFxxRiC9TWW0bCpknpXJMsDBVjiidhcZf3D2FKWGi2yZpdUr51+
25TPpkoB/52UvfCEKhVbgwMP/0UPT0ST3rPgrmMGlZ7D9e1gGZvCuV/EsXarMGPU5sHPycmr/tJs
V4EAO3MbdTxUPUfhg85iCbKaVP3WU50dybF55kSuGb/3ebElWDvUnElawAudjP5aWRTyfauoq4id
r9WeNOt+rBBbJm7SUXlWvuQetZ5OzE/adP51nuULvdR5VgsWlgoCW3vPxFaBnqwFhQvbksOrIBex
x4FW6t6r4o+hbmDDZHqxyY27wv9Q4C86qJz6bh2V6zr5rdTbiC7l/hax1MZsa06Eu9ZQZ1702A0r
CabL4D2jIFKw/Hd0dVYUS9lCexV+9BTZOd2dUbl+9eCUr8Jepv0tVO5GDTd1fc9jD1toMnQfo65A
EIkWqiStkpFZ9GZmvyruUoEieKSzti0hNiowVIg2akRV9XWWKbgq5By+xNqHypTmy2S4yZtoVmZE
r8CtlL0S56sMN9iygrBhRTMFGEBo7CkG3CT+zcgLdlKtO+nTxMMQ0Y6cs/oVHj7FnGdCbkYGDn2A
J2dZNsyLFGAe8WbMK1Ad9WPDJl/dpfFy8G91ze3jq4AySytcydqKzRjt2DwOi1kIcU/5JcvrXt0Z
+tPY3Cr6s5LstaQhPXZXSgi4KGBu9Jmn3ra2vVTIQeGDEbEddsFL7bsiW5NKwtThPmyfJPY+YeOk
Xh+4mKPg8ZafQemHk/m3vo+WOpJ2ov7ltxILU591rdiojedGCMtyedE6HMjatZU313YCuQvYim5z
LhjLW1V4sG28myQlD8GpBYqBi73w3K83hOcbq9g1RKe8KMAG+ZCJgD/CnVGtjqMWtqpZCyqVuFI8
OJK/jNvrqKtWTibhkAdqJVxSR7YPeLwKKp5nSfuGwZc8XANzSfNPrCIlBU7etm4ePBhxRvlWw+KA
nReWxOD+ugifxxBL3FG4NrhPnq318K1KXyJ1CReHrXfZUF9jx0Qwn+29iZYWXi15JxPAv0S0plBp
HmYhk8iCuIYxChGgf3Gcx8Raj/VNaeRuGRqrpNnB87hRiu4m9tFpYQzUS+FViadYjd5eCtlfICNz
M/qkcnnV59V9UQJ28zw3HBNIpsVH3ZfrvllY/NKeI+a5V16lXYcz7h2HQ0KBvURtYya/1DSHZx66
Qy3BFauWivqI+gcWTQw0+6o1fqvKJvUO46rtK0+FalPBEIt3NUNgcsMIpZUZAT7RV5lcLLP4Y2R/
Szm9jJzpNVBtKZNY44RdasGyiw1XHX5LbHAmbsCNuBn8X/BXKgg4jRUAjGVNl9U8MEYAVtCmdf2w
AJygWfuVc10f8GDGH0tUy9iyF75EVZiXbepBnmkCEDbzJirydaK891nhmknNQWCuXCtAnz1DXYg6
XCqhuWgB4YrS7ROKCQG2Ss42bq5js3mIzC9T33vmfZzuOYDWVbUSebcY453jIy+BXZlHa0xi5mYD
9mBsiO9Uo6TXCXw8KOyz1IRFlMduVXI2zNV1WgyzakwhZbKxwcI9UEE1WNcmJGiV8FzrjFqjUlal
r1rjT+fg9TeQeGit4kWzbrT+qRheOTMAM+regUHw47WdDw6IuhSCW4d+62MoVrJvLCKeYkfzpm+t
GUB7GDxMRo7lRdnuwzQBMXeXdQCIjIKFUUOXQpVq9oi0Oy4E/UqxXoJUW45NdtVmMH6CHnun8k7g
VhkIZa8bbDkddK0y3qkaODZwxH60C0vX4y3CgTtWtXBcU0zCTMhCzChn5HQj7HkFzcuSN6XgtAiS
skoZFFG5RrwcrR5X6WI/NLdlkS2LuLoOLfA3drBGRj6XcL+wadRCnxEVGEWbsOJLe60V8VWL4bfG
MI/SeOVk6Md04y0hoArsdRQORaP6VVPoZ3rWzMnTTdVtjB6SCxVEPfxigRGNCkRWS/v7eOxWGYvT
zltMWJpZy0m+j8EpK/31WGO+oRnyvM7+mFZ+q4Y7kf+qNG9h2iqbV+eaQ7W2gLmrwU2VU+Nkw4OC
sgsaCCc97rbUueUrrI1n3hcwONernxvTWctltsS+fKc5W36PRHkJjGAF/tXpFxosrgPsq9VWQ2p/
Ri1WOUDWYqt3A98tDhXTV01XL/NhWYMb1Og4VX1Zh1C9aW7KwlqY3b2qDquaN6Bctmc48S37UL0T
RXpV1ggiBRJWm4sjeCszIDn2VHNFhIbrB/kcoJnHyTHyYT75+SIcLcpVOyBg5ZeFN/isqwltVlNd
F8UD7i0zU71r8vB3qgf7gUhDFWQGUgZcEfKFNMUXub/KlJbDHXbgClE7rIBEpxjL1Fp+49g7gzox
DHZmnZlRs5WjTrbXXnFfievON4mOr6HzG2M+WJUYecbgkKyQG1BYI+EniuMJrDXKTWfzzjMK8HVl
v1Rk2EFCu+7wGLAUzWVtrYrxKaNa0mfjNboHbBQXhY1VuZc/dgYgPPy7mwS+NZod7iiVskp0fuAo
zeJ+uHKkbtHC8IMVgVBg3nTeogyamRk9Kj4QNNWZDwP3CS6SXTTOO5Zg74HbHJ+tiiNBqs9T01w7
kcKG7kirDBFkSqiMa7z3Rb93NHZXRand0vCe/4ez81iOW4m27L/0uBEBD+SgJwWUN2TRipwgKFKE
9yYBfP1bdUcvqkUxgqMbEnWLKACZec4+28xN6uVWdJpN4evqVk3TW1F/ujUx9gg4W+KGZ+TJM1zz
cSTXjmZhctuTOT3Mxk0hg/3c6Uu9Yj1aexGcZ5ryKOrWgaALJq5RJ3+InJl1ETnETwyHqjQ/TVzp
cemvy9vOWDnFKdR2eEIvhPaix09DdB5EtBDdgX0LNnsTH+sEWKPuYUKvbKz1bXV6UIiQDkg8Tsvs
ljEX9UO1YMy7tidxNpJoE0xi26Xh0cyJ0w71j5QKlfDeg3SepqFmWkXFIHIgmJkQcIMgvNgrkMYW
KZuHrawNEe1UqFjtMNGQAzDg24Y5tL4wDBx48nBR0Usw5F3ZgbIP7JNBp9E6DJPlQ++QOE0KFbMN
Yx0ax8FGgHvxsi9HUviapS7KheVWXspuR0rsTaxER8nIWKq+iRRModIhFja0iFm7JD5O9uvofoos
2tdtutDi310RPzKVuQEVwbxB2xURJ1zWOyfXbB7aLlhDt6NbuHXL8qaKzsl4d2lMvZxiOO4MLyHY
tWDATGqhLSfPNTvKs5m+aB/azakKOAbmN2wRPacwSOlTlrP7moApSlYRuBF83CxiRD7Mi4wJcfFa
ZsjWL0hOdNc1bwlwjW2aVGaZX4efpF+Aa4Vey1prMaqfjLcRYqTO1NcW74ET3bsDb/C0tnp3Y5OZ
J2rjEKWGX9kE2lykNM0yygn8IjSdK3PkZ+kQp96SN16dQBw9jUePlfg6dEkPcxZ2NniC6Csb6M0c
TBp81gSxAJ2LRnu8bDxbQrs3uBVZ3XNgN2yynzMbZ4fkMwnCU66QzEfRmpFB0GspDOTE0+Psc6xa
D2o64QPnCyyicY5Js7tP9I1bnxi6oYLB2qz4E9dvog32sdqttZpzR5tu6yhfOtmnMq+t3FrpwTZz
SROPhBfNzVrlrU0M6s/R2lhUD/TGmjEvo4nUXUnsd+249LWln+ThJs+G20K8Flp/KkGjLMtY9AO1
eqieiHVbdMhbW6IYYudXPu9U53mAohMqf8rpFlhjcu8tP13K+KPR3YMAFUqd09SKVUpNVcgUlfer
br3lwU6CtDcb2RXkb65atMhKekyp5Ib2V1JsS0AMs19a6jGIO6Lvaurz3wVGyklkk3RISmBsrub5
c6RgmekuR8y4jfaQanJZAxAnmCpZyJ3A16Bty5tcKs8NxpZ9WpwS9uma9Dtqhm1Uo2gRMzmr0NGq
czGMfhobi5K+dB79nE4b7vchHNyDExkb4uQ4pEMCZV/zrt+rwU0Vxyjxb8rQ9ZW69zvxZrYmrlnx
MWF0oXK9oWpz94dtZ6ZEM9ZUxp+5OxDzOyyHmuqPyMR0GPwhjMn1CYArH4M52Ah37TLjskn1iZ1s
nzdPVRF4Yqa2Kq197yKpUUFyu0sfaR3raNoJ8q7xoW0cuOlkpSoZ1JI29yZ46iI1D9XIJi6ahR21
pAGOQE0a4gfp5VQFY22C2EFEJXClHngBaw3dC0plKqem/NP2xZND4rKlJzfh5CxVi13DFr5Vk1tX
Sf4pOaNJ7UW6PEiXFyVPD+F0GvXsLqnH22YkGNFiE0uUlanF66EMwAHQ9hdyk7JVNc6rQ6ZxDf/F
5HXRVcoQhaxhnX3Dfu7QZWmKdq5N8WTh6gI68YhK18Pr/VjP4jEt5NZstWNnDscpGNctVFoVZFtX
tnmG7T4A5OWfJ+R921qxdAhUzQZly3GoT01Ej0k5Fg7Hbvo93rmdse+67kWXUFHIDQXtkqtQD4B0
yQAMU+U+6oHYGpOEasARK9Jv1cal+m1mDng8GZwh3sipeVcFqY/67Ncqkr3c3OWasuyIUVzL/HUO
zL0F3WCyiC5Jl3qchiigEP+roT+VL2MLKbqeTnqg+cVwKDHpGF8MZ1ykwYMVkn0ndn2V7vG2e4lm
dm4h181MynvCArGf3YG4G+2zHp5r8jlMEpVnhRCdLlhGabXMdXnTNtm4cOzojqYEdoA/FDTq4ldE
BKmMirdRQt21y+NUW1stbXCUUJV0kTgdIynmUDRCko0oTeDBS96vaSlNxXPqg6LJg9Fwj6f7cDq4
ys2Y8Mg2bZRHnho+Js6ytCnzRUdMARH1Ui9t37Qawlxm1aubs4WHW3/Jg9Ucy5uD010dz5+Vua6a
iigVBfStpc8Q5GtK+v5IPKrNnZOUZ6WulyLVd0VLnmhar1psfUIDNtR4LyhX21rsmkqnN+MNcweB
YVC1sONX2d7nABeB0Hdq54Bs1uWiayxqprn0FfOUpNvQNTEnIkcxbMqNrp/N+RTBxXel9EtCGpZG
VmfQqe+sEBnLULy5F2Vj2q8ioTME61eXPxMWszKYVdX8t2NIcPnzRSsalDMptwtVau6iQqbWxcWl
78EtiQ/Oe40SMcNT0rzwsbcqdi1GfegoGNo5Ojs6yfRWBJZqfY5kjQaQGrI2dz27Q9NCzDTvXcpY
J93LHBCmoZQejea+LZ31KJuFZOocjOoq7MGfxE0YG74K6aVXa6+b+nuiXN4qgf6gIb42fw0YuY6f
VvPgBO9zzzGpOKuOSNPaBA7G62OoPpzqoXZ2uRg4c9tlQ8B6VKzaPl4a/Y3tKiuHf17Nf+iOl4NV
7fq2X7fC9DF7RUMhFhQA+46IX/VYN8k6nF6LaRtZ+1zPF3lxEPZTrbbLSmqLcFZ9BdQgUZeuilZT
073YdpDmv7W8+xUQr8aMTRfU4SWA8YSWQoP1pUXrWGnIldafKmllLEe5Bvq6y92dUm1SQo5lt52s
+U2l7GzGDqMpBJDhNpCboK43vYKxZ6GuIsKWJRHigWatVBbCxM3uo48xLd7iNmeFEYhsS47aD3ca
vXJ0n2IDm0nhpPduQoB2CplegX82J/oRQ5hVSLizo+8GuefY2PKCr7tG3TYa+0A6fNrsUmVbbWbt
ISS6xOb6a+7+FPdAjIHjT6751nUDTLn4LEJC3wfOaKvATasEQJrnYlMMbu47qumP85mgIM0TwH3j
OC0LIz7g2nImM+Yg2/Tg2vMmivVtoKgbtXDp6sxDFBdnDSJX17XrgJ5gyM1VTdywOZA8wthCy46h
8ZhOz2XyLpL3RL6FHAEa3ibpoTPeykuub3cTWidpnwd6tgKv4BAkEsBEUbJlOr8n7bOYntP+c0Ru
VUwnc9iA4UMTVN0VCKoRWUs7RaZwvIyvGy1EgnnLQFFrCj7hNtTPLqiMIN+7243ynDbHsDqZ2VGL
jrF2VKf3Ub/4eZOaywCxSle9opwxBS3YmmY18bIAYXIqp18Rws7WOQ3WTXY5AR/qKL2bbBrSOl9m
9eBxMz7K8r2xVpUBvbHlxB2XYyCWY+yxE7k4uET3NvWuBQhfRHh8hn5tVN4MNQWDwJ1j0oChlTV2
Rna6tJeTuE2Vm6YHPSqOSmDczUZzsDjSQpNR4AZbckZv69ZCNkz1P99achvkn5iUQrc49Oq7phD8
brCg5DFJlq3yNMaPzejp2g6ooMA1KpUXn5p2T3ZtZQg/L6cd7X/mXp73vneMkxKf2u7GMrEuYdrL
MC0EvdzLdFf0rvGSzPoaddE+K1/1URyM/s5sR7yYCxU3GvHWl/2NRdKgL4Y3S33qIo245WEVipjE
Q+KuumXR/WbPP8+h2JiKcbzY42T92Y2ec4KW9f5RiZ9y5kXdvVv5SeXuzGjnUppvTOdDkffWS5Fs
laZdtpO5btWTlt8g5Wes4bVrd4BuGi5D8uyH1ni4BNNm7McyqHlvT0Y2nOP05BBhj0H6OtODFzs6
R+wIxDmTpePNDAxo/NyYnPB1s6WdyW3T6937Xsm2CiHducovqkhmeoApuVR7UEnlvgo/8jB/F3W5
nAdxUI1wb+vzQa8YPbet4dUO3F4MWDPqcBG7S4vtO65XNsNHklBiUID7lJbULJKV7IjQ6dx+2UTw
liLD14dHcgHxCW6ZOe/V7l1v5Are1EIH+sgAMqxc9TtNuR+rD+RXdQuWUfGTInnsZXnv9vcaMfY/
4ilce4SZUdg2vYQomLW+UjC//8Z77AtSxX8uAe9vd3ERtv/v/2j/NxnzkvOPz3XbVS2OlfMzZvy1
LZgax2ppTXxuwiCz36g/JExeUmf/Nw+oIMJMr1wYYFODmTSP6BsC2FcCv/9i1/7XjQjz2hi7XOFQ
MuxtEr8OyrDUbI0zlomsbq7HlLD5TF/l4o8bjPdZ1C4q8NdQNH6I5L34bRNz/LNnfcVKQuVvZcnl
O9aEnIMl/fBRX7GDhlTablrySNT8NDHKYgD+s+u9YhO6sy2GOM9RDGl+nyzj7wg/X1BDr+13YqNx
00BH38xhU1j52nBPtO2LgKz5f1/4FwbV1rUDT6yGnTLEisTFFLiu9vq5W4cVNTbDcYK6nURdjAoZ
hIaxpWPcx5a1NPXnYMooQ28KwWxlYB8GGdGC8qQ2w02Xf6PU+PLSrpS92ZDOahTCOM5BvYmLRau+
wXsgrKpD2n8wg97W/aboHmH7mPaxwkLdxsVCqR1sHNJFRg9BJ0Qq4CHIH3Trh/Lda7sfHkcJmCCw
qSWnvWD497NXXrsiMtZu3retCtO1YzQ76X/6n/myW9rVfiHLpnSamQ8210q3IMPn32/OF9vmdcam
I1PNVISNZaPuqSTA/5DmeO3x4zRmWsu44XIn3Q9hH1rAID+75KvlTyKeXsw9SsSi26vZKh5/ttNf
+/lExAkU4TBNe+19fi4//n2xxhd8Qu2K7KfFuuJYk8N2bMLOguYxWBc3WuCTcY4ZXGc3cW5QAgZn
oVxm1hiDNMwXZXaozBdGEIpyMJNdTDVRJcRi6eaWScQqJSm3nj+KAVtZOZ4u0/lYFetB+6UGb0N9
J3R1bSsPUThAiNpps439MIsp1+7+/bUui/cvhMBr7yBHTyJNB/HfZ/J+wqtENgNZDK18Mar6La74
ilEw/uwVvfb5mVIrt7OaV8lJbuZm5bhP//4OX7z615Y8RmH2hWbG7PbhoUwuvcK/P/eL3f7a99A2
+wqvTe7NoJRsxKQwKgHAkksC+HcGsf9pkf92/692gyFRDbW2WAOJHnlzcS7Kg2o+lMNrlwlQxoAB
8nYwDm15cLLXor3hWC+L51pRILqlC1BMoOvMK+v3fHgVyn3gPMf6C/Hq9gRgS6IGSejtZWqpYLMT
Au2U2aqs/xjMSUnCtvWK4/wxTp+s2IfLvHAZ2SRirWG+5NSR1zlHvV878lYFR1R/x8nZ0t7F/AL6
7A3RjTbezvYli+02b8RJafZjcopLaAdlzZDxtQLfsevmNiwMeJEweMI77AzdZiZjt7wfTdWv8qch
2NXws8Uu7L9RfX/FCb+2erQRhXVJjyfRxZuDZhDiE6MavDWnEaDfhvwoPCvUSNwo/YpO2AR8F2H0
I/s5S70qldpRlIpE6LUf62MYbOR3VOqvXvKrzVIvQzNS4A/s+0/3ofrmTP9qU1OvCqUpVkp3qKHr
F8OzRbwoVFDgMQ/XLTNE+dsCx/XNagw1X5vsharOJEwzkQgdv2q3Ubql25fd2somQENuNlMNx9KP
YTn/UuP2RpgFbAP77BaRj7PgWgNcHmN7G86bPDS8KI8PE3hyahxyslli4ztl91f36mqr7sxMFnOq
URPscCCQP3OhMa9ttIaWaXYT8bHxiWlc/J1jymWp//9bgHntoXUJG0jznDcmsBjLfSCc2NjNz85C
U1zpPOJW9k2N99w+nvFgWObJN4XqVxd9VR5pSo7iuuJzozD3xADSAZlE/iw70bxO8FSJ68jVHtNy
7Z3p6I+6DfPaW6lV9KLNRrQizq/gwf797zPi76+aKa6We2qHrTJA07l4k7SJ3/6s4zLF1XK3ZVsG
8nIH5l/z6Tunj78faKa4Wu157wphBjm1nKjXjYCPDgfJUaFJuJ3/s/txtfTMhA1FZsa4L197v/jz
ow+9NitKcGNWY5eXrflVO0tQnJ997FVDkzexI9SSOhEWI2Mu8Y03wxd3+dqqSLfCRpG6Tgtn9BsH
AnAeVp7TGmsj+86A96tfcbX6Uh1vTRcmLr7yDCX+DPY5IahepN84F/291DXdq6KkV5PIULSO/XOS
hzEcFiKTexc4c9JvEfP8qEw3rw2MksyU9pjinKvn0Mw3ogtXP3uuV2tSr82hn1oNTf1T+KD87MV2
rxekWTKwVRkRWFqwBdRH0/7vq/1iJ3WvFqUdhFhvXrqVON2kkJyor8qoWP77w7/Yntyr5agLIoVz
1I4XtFYO28n42d249iKqpsQCGecWt+1quvDFF/++3i/evGsrIiwMah3/sIlIOEjBHcb1KZy5cz0l
y8Ccv/klX6yea18g3U7dsEv4JcCiF14H8wUT1pfR/uyguTYIMizyQsIWTwe7buOFbWp+Cd3w3zfo
iwfqXC3N0HK1tHd5oFaAGxzOD99UzV997uXv/xfY6OInnk8T16xbvnxXkvW/L/e/7/yX4uY6ydPs
pCVSIce9iiZswhMwgZM2hocEd1Zl/JjDAcYjuqIWrcZU+8qoIuHa2nAuVX1hM87KSthcN7buQgBG
5lFH66QyGHrmazk/msV0mfTvI1f3IEte3EGNKnoUubl0J3tdzqCyxlqzBx/AzDOx0AiK3xd1hJKq
UBVeZ5os0hwONoZ945ztTbWDqnnfQu2ObebnuMnmzhsj+qVGlxUC9dmMXKKsWM/ZuNW7Ztnh7+cW
vjLbhyyctiLhx/0fi2Fq9zhr4SpCmTTkty1+/oF55+owE3IdPeojBnawC37/+zZbzmW3+Nt9vtqe
kAprGrWpxLm7Q2v7FIyPFnwjBQJl6d6XE/cneJWJstaFsZ1Et+rSZje1NjOMndNNzOXlJneORaAt
CvipJs7lo2BUXi0G9+OCSqTlrnEQE+nl+mJBMhrLFBpAqO6gCq5DE8EOP53mmzr9SPQ3pA8oHB4K
BoeFuZmZPY/9ajThscwh9oa+rHM/hucdy/cS3RcWRp7ZtosMsrAzjuiANqaWrFKmGzOkpIxBvfVB
arQt90b/MmRinbtybUWAJDC0p9+l/jshqWSU2wRehnbTZStFwLthZltrXlNtR/0TmN6Tdv+YtsVN
pXT7KWWoNDCpRKTcGqXXQCkL4JikBh6w8mlqYUoPtxOU+TDnTiQnh5kcAjU4UrigxdjuK/1dG9Vw
wMxNFpneOCl3ZQfn803TpkVPs1lF5Sqd06eR/O8sfirncVk2e8NelSqzevwce63xHX4o86eZKGRp
ybOCgrw2+Z/1eIAhq6i+AWG8n/QFy6CyT/hgLcZqY1fdomnPBGh4RdwvDfM9qw/WZPmJXXiG1J6L
tkamCCedqxpi47eNjTtRU5tY4Louh36lziRbo0nJo/ZurKsL+8uw2rtp6HwXJUWvKz68jfUY38Kb
dvJimWFQ7iiaJ+NhO8DCD53MI1ZyroidiOatgsDKPBGw52fQ0YWVEpThehqXYPGra5gsQwgV6zJg
XOpm4JtBs9WCdjVIG6dTsdOQeopgRFOVLyOn2/TM2ro4WmaQFdJmXNf2ZzcEqzgWmwJvTT0y3osQ
6jQCrZABrZurSzvW/SK7nxrjYhHj2QrWvk12yvSP2LmdkDIAknrAIVBTBfl5uec6/baLLG+66A7n
ADLRr0xUZ3fGk4kJirVQ0CMoylEk3bFi8FuPy9z8NRG/O8cHB/u7fkMjdAteduPO8qCJOy36M4ao
NTUoCRXMdqv0RvNBlXIn0jWIEnPRYG3Bt+BXL8ZwxZTOEbYn4KBDCxItEQ5HqanQxQpImPVSZvND
7yIIqqGNquai4ImZxXMzPqu8iVCjRoYEwRB4eVBClcoXbah4zYQHCbEvs3AWhnzG97iNIy8dkZjk
MFPnfCWNnQrNwe4i6GxMLSvYvhkigLcyNZAVbuvEWESOQU4iNn85ysbmEE/jChcorAeXSXqf5i7E
gT+D4S5IqNHanVIgTgcnGgce+GB7Bn5BhnpnobpGuIN9uI59Vmu9tmW+iphmuMlDPt21KgTzUHg8
DDhWex3FsCjg2wveY8DILn1W8gZnIgMthr7JpHsOLXE/OHvoWzm05yreSRzNq3FlN/axZ4N22l9K
hiYwRSsat75aYdacUFrhuMXYBPZsFqXLrPs1WqzPHpoOiSOD8QfHRk9XEWBNpl9ZbzXs1m586sZi
rcYOs9dz6mKb6W4gB2ld6vUR2ZEX8eOQ7sr5RuMI0+LntocVn7wJ29xUlQ3dsNkIRwWdGxYlUs7M
GhaKyqJD8HNj5+cy5TUerYULr18Vm0kcA4e4ttbBMbr0hu7R1WBvwrH3yzT6oybZLozuc+brrKXL
gSgtCFDOsykLtshiOXfhc8C0q4MWnIv8aIevbggVnheugz8nyYdZTJCGKpao6j4lMD0KInTKdL61
a/UxhxM/5ciLx4J9ORGvucKOGI1ps85G27e70WsssGerKV+awd4O6gFSaoRbDB4PSIdxILWLlRHv
u+G31hzj7KirL64cV0nJqTwylGwvlrlyr5sc+x9TV2/bylinyR1cw+UUFEc6AM/kuZEG06T3VoUn
MzLATsCv7RgeBflGc8Sx0Y9D87tmIh9Kr8O83u7wMQyr5eRurWZc1M5j576CLflJPPi1/WTln4Z9
PyQv5Ib5JlKSkKKjL3476Bhmknf01jk3yW3VEpcS3ifNUx6vWFFrGfBpVhYfw3S6lWSCxcoulQ5c
OnZgOLh4q3pMXBDiwWpKkxZNsLtrC9WTOeSBvE2WfXIXlN1+KNBpwMWxoXnXcDdtKhOaKVuIl2C6
U9MCHi4EljB6COd7LsNXIR2p7vDbGIJDo54V81HG6w5MGCnVGMttpuycAExYHFNGSBUk9otdSj45
733JiTP8KdHmxVO2yvvx0DlI3QTrt/4VCG07RkxZW5idCi9rpqroZYKFxZDuEmmrxCOlsKRQu7P6
7xz0vvC0MK+DmCPCEwMEMXIvplPXan7M3tw2KMPrT1Mm64LSqoPoEjcFIVDI2dEPkP67DG3FkxHa
t/hz1vO7NOBwC+6bPPdzK6TO0/2S5ZmU4I7utusHSFcI3uPOayJl0/QlrHCBVvNeZDBDi3Jld5Cq
IAb/u+Qy/3Pr+VvJddW4lV3Up1U0gPQO8BUzVO+Y19TnSO83rVL7MZsxSuONNNZ1NR9c7aVxP+DA
LvTM9p1yWEQz2kuEWBUsjzGxUGTfkDCymJFFyBkBqbKszX4PrTAez0mVLSss5+30ti8QrSb6vr1w
CSsKVEZ9nYkq3qm8rHhItXOH8cHcSd8tjaUaTD696keOCFWk8yoOcaViaDCdCUxflQg5461EJxZ3
txYsJmMig0h9HLBmdBCTJMExi96h0lrVsJP2XcI5lchiGdJLur1zTFIYaaD5AZUVAjbmDGVKTKJE
Ot3ucArSFnkdIylfNUjuJdPpBlIQ28HcvM71Hs8fKiHkyk75rCpYXwMlXmxoe+Vg1eFdx8Y1oQQY
25Woj8I6NY3fxWe9nDdqsp147i1qriCEVayUG0MPPchp1AW7oFoH2VaXrWfbkT+znVkOfE7EFq4J
OVurlqZ7U7Apq3W/0LuSXRzKJ0Ii483s72R+F6E/A4UtL1B1fK4gyuGYIRqxilMKUHet2OjUDPUQ
Z6dZeeXIgJEpfYPKqRrupoQ5abhSg+PM4dnU9+7s+qG+VsaFvHPaYz3Oi+Aya1H34XzWiwdHu7XS
ZknY8cJkSB73x9751aLLzLYj25pNuQxPYPEfLx4/gZTnPsevLmYTKbL/9j6QT6p6jsLfQ7OPk+cA
bXXMu5Dz/hnWqQp/iwYtFR+cPJRNfEm8ptZgw3WR7jPSIl8hCN3bCBXO6MBbJght2SNEbHL1YczO
JXN1h+QBiLZLN9e3QtdWrh3cEcq9TMWeIAw3bVZVBf1e1w9dGW0Lup8AiniZ2TCneDxiYlxQP5Xt
ax7ct/GjlosdIiEMAY2HYOx/KWq1z1jSpfM+2+N5IPuT5AVi3vyC4LMW/KkvH8yOHUJFyBCVuwD2
pxFzA1BLx0p4D8HLa5GJDiqHwHQu84CosnExBKeJ9M4Kplv9Fmh3g14uGoQYwsG/wHy0MKjNY9Sy
anowq8chW/fjrySd/LLfYVd2CQqlbIWFZbIxasaxYCka1ZnU4QWLDA08OmaiG1jsb1py11NeqDx9
8Yi+i9yRTr41wd5gKqzfApdQ7i91iMTdfLTMQzyMa9cVPg4gnbqfOD9y8zVB6TCKJ9P9oxHpZ8fl
MhzKO8cMHwvE2jE2I3igdNjA+30ANT7iBErpP0O8vdf8pZZh6jBF61x7D7pp6Y6UAbDCvcbcmNF6
kjVK9r3GEDOz6X3b5zQpEUSn8OZ6RO3YMAzto6u0e7UkNKaOOnpmO9jMlNdl3/6KMMi2RY8GK1qb
AiMDpkQ2GsShg+eZd8sQ1UFr1g92L7Z46p8kqn5ngtWa+bmNfZqG8E4TniRiJ7m04pJSCPV/b99a
iP+j4HRR0WCeErirbhTM5tjGQ9TKGAvkc7RC0FTTA8hLMUesnlDGVQTdtwhH30U04bS7WD3o5dMI
gGZkE0KR2UsDKnK0HJrt3lUzOSGX5ymmdTFs2mF7OYT0rP6MzWyTBIaH5NxzGwQR5v0EhJCDNilI
suYs9BF8YFmxjXto0PZmHHdt4t44Zo6wNj4aBia5GaTCultG4TrBdMVt87tAM9cdSpiw6U+Baezw
TVtPEdQpSdhbM25m0906vbpvM95HdiQXI2ZpvSjIfoKCDaq9CyH4N83r0AQrJ4ff/EBmTzUFh6lw
7rNUbjQX5iFGON8cZ1/gB1dAIcolbgaa6f2EsBBddNT8+fcH/8dc+ssxeW1VLLXBlqZej3u37x7Z
zE4BNj2jTR1qYAxBRtRE/e/mkD7dP9g1UIPYHuKy/axoN+nobtV2forcz0SEJxF8/vuivsBcrx2O
m1nU8OdtbMMyc5FSBF0oyrIqv0FH/+Py/O07X03dzNQdhjpjpFepht/N6qMMd4VOVJH8jJX7sNcY
zG81CdO420nOxH5KTplzqr+N3/0vT+1vV3A1IcCgvLR5B/mG4CgzCnt9ytGD1EuYZLtAClQXpEyW
NyM5CjFK55azKtc5ZYpDV+2huo64Kri6+jOs376CLSOEYHHKYHwfKWtNPs7xN/gip+vfX1z7Crh0
7AL9BufVHvH9oiZjFzQOXeIGasQ9zTPikGJPAUSUR+YVTP2L+L3OMKrXfHVu70tOlDky/RqRGmfB
0kQqPaJbyAra3/NQvRihubLsfmXO5i6qhmWkvJgwxEvDvRHlL1kN3hTGyzx/qmfHkylquGrbtodg
eiq62sfdSKCI1bqbJkm8HFORBqC5Dm4Nd+eym7KneZV9QPlX18+p2gOv4W1DmNCIoIzdvS0RBKWz
51QvWIVkAWq2XTfgyK36sED63KF4RCavdM8RG+WI4mgs8wuS4AVKu7i4DNR9RVXxlkYUiylEXQw0
sg5laOQeO3vcKiaM/otTx9LNDkJdImI1Z+SK9Skqt+0UeBYQoQ4OMRr5JsGIK6UtKDvE9NrWrNIF
hm5oVMvpMelKv+mjrSNcnLZeHIOyPd6m9a4CYiNqKQ7f5vGzKMN9hdCnjuBPo2LEoUU31pY8COyq
S3INGJEd5jk+NXHMaUzdzqkqtYS1kvvhiAJcImcM18EqtDTcphweNdLX8SUx9WNRfhplvcncyc/6
i7p/V0UPcTO/pJLix0Y3aGtLWk6vijlxkOm1xcOQHvX0CFEUc6cgWYnpt5Fry0lN7pzuj4jeTT3y
K4l5XO4AfCT0Wumi0VVvLDZKddc5lT8b1adsi02nzPRsL465h0iO3LU75IaxxM+ERt70cFVaDHZ+
OyMml+iNmmFcyTIAQMoOCN7+SxgPo+zFhVgQZSWZub9SAOL+Iq/ESNGZE2AkZ59rp2g+dlSPzRQ+
WsrzlDR7UfxxIlS1Vu6PRr2c0BX0UpzMyNh1ofE7NkAgIG4I9Y8yGGiPidVqLWxrK4LWnxN0W7iL
9dVK4K9R5OZt4qjfzEG+GObYV2dKnSYDr0wgqToGUMP7MYx8xYVCEqGOm79jOHyxl1/7cuPWWuiY
CMl9lz7mxAxb7UEga/33QfE/nJ1Jd9xIlqX/Sp3cI8sAg5kBdapyQafT6aRIiqTG2OCIGgAY5nn4
9f2BzK4MeUSInb0IHSlIhwOw6b377rv3L8oip/Lc4VqSpBBJXVfi0sYY5s3La/njn+9b6uSIMLGb
+iC70/Xc3QzjIyfAKxf+i+rWqSauDmU1lQakfEAeYoxWlMEQkcPsuBSvHW9/UWxQJ7u5MmXeZati
YOnkqLMeD0ENXHZlkSxJ7ftEHJYyYJ9Jd6EfvFKs/6thPtnny9UVZtkeq02+SLNFhvT0IQHw63H+
q5d2UjIOsiQp1oFxjpXAifx69noaUBGhm779+gue2wz+5EBWHvPgdwU2G/UwaZXkBNTLtlMf0za9
zWr/yY0B6bHmTdlZe/erGWfS2/y2iD4FLSnJ5oRHwx0qS+dDjXBYvFxmNRmtqJ5CXRx7+i0p3l20
o7u3Nr8uiaZfueO/GGV98k6EXmIR1TOlRjoMdUJZQVdvpvwxSz5P9ad47lFZiz+vSHL5iH6EGZo+
xkHSrD9zJlhdNa2dHc1IQSUoKX0pna8WEfhf39s26H/yMvXJy+wi66IuF4AlwjvkEFnAB399ZbU9
3Z9cWp2gOg15sDv4zIS+tG8LtRyaIt6H/XT09HKoaEtz3Pqsq/JzhOtR+UGNo6w+hDQIuYDacXkZ
2Gln9W+uhUlZySuqTWdRAifV7irzFFt27uyx2YRKgDVdlzADT1BBh/CEFlTcIaclkHSLsssu6Pcy
+ZxFXzJV7+mPu6yX7EO1zJcZdOM8fSsp5pfYrA7hb1Hk77rwUKZIP6zzkz/7D7hGgxLIV97KXy2P
k518ycIkbpDkv3bzChAk380IBmP2RiX3n/z1//w6/1f8vXr78oq7f/w3//5a1Uubxkl/8s9/3KRf
26qrfvT/vX3sf3/t5w/94/bLSON7dfo7P32EK//zm8+/9F9++gd9ZWm/3A/f2+WBfvS8f74897j9
5v/rD//j+/NV3i319//529dqKPvtaoholn/754+O3+ha2ijo//n76//zh7dfCj53LL9V5fcu/fKH
z3z/0vV83Hf/LtxQSi8IUET1ttRq+r79JFR/94TviUAaX3jS39wKyqrtk//5m/q7DoQMwyD0jetL
tW3SXTVsP3Jc8fdQKF9gSe6FnvFQaf6/N/fTAP1rwP6jHIq3VVr29GDJk6Kz1p6nXMmFAiODIPBO
z7JCuqJUjdU3vpVLhxqjE7YDYolLC1m00jHnfUU9inVT+1jbDekge4RpJg+6aOHrbr94laOvvGgc
Kbz3ULIAgoMYSx5/GTG47DTt2U6ABOoZ0lACg7zEj56SteuS88zr4icb4b9+NnWdokmzmotNVq1o
G3MM5ATbft33CGk4vw1hJeonQ9Gq3eN453lnU5psUgNLQFw3A1Enj/k6RHTgB56kbKUDirC77fnX
y9Qdhvzd9hzizNFIqnpo/Ttl8BgHkf0Qbe5NT/Vkymq9GfvMLa7jucpJXdGhdh5tmKHpUKBFez+E
to7s3ocoy+8oGcb4ZwmvRbWonEZRoCRlha7QoXRLjSxYDUHhBimRwXlUciA/SOeZBl/RiO0jWaqX
4rrNw1LgymIt7ZmRk/je58nYqbrnNvk/uslxE838hvqwn7VEvK3Hxz9NfVAHqDeZ2H+M+iT8PHQO
Mt2Zrse0pS/aKETvzGCzhNQxm4bvkubQivizdFG7kjX+XkejpcSqknNI7IVjRbwH9s3me0mvZPOU
ND1KL3Lxs/ommnI3O4zpGrkfh1bFHxs/z9CcE53fX/ZI43Z0hs6qu4iEEixbryxAb/kHXWeettfa
xMt0TCfEqD4UxZJPd866WvsdZxDh36xuV0JGbmU1H7KOV/e5cdLJeZwiXzdPpfJdVKZtXqLaWzGS
15NZ4+5sGmpbXOBtMkVUiKLmQxJXSXHMR4kgTJXVTnaRZJmXkSRXqSo/SXdAQUsKVatbJZpl+J6n
NWNdItmRfZOi7ZCIGXzffuE9J+t9l+j+eWA7AaiS14HxPwww90GBTFPk3efWjweN5kS5MNEyYn4C
zEwL6uqFrVfvjmJBmFyWXhRCBlhCEx7itE/IyxLKuPmZyyovrvMAtVaMkZNOnldekidv4y7n5Y1l
BfMaHghCNP1swrsFMLW8zuIwGsngjH6TCmQVP4pxU2nzwjIPL4dcS5qOnaxnQQXW6Y+6UZDzk8Xh
acfA8n0jo90/1IGi5bDsCD3OHcz/PiLxjrRz6Y/hhVvLILkR1VR5B2wyk/oyUdPovpky2BIHt18Z
Zvro+DNN62L9AJ2s978tgp7sufVVdvNy02W3Mn0HLZF7NcnM31ESXcWHYPBQbJpyCnO+ptPsPnIF
oyDIKhy0pjA03Y0ULHlxo1iH7+7zjIy9YSqv18hEzeeqzex8v5R5Gu2Rusycy9JMi77CNGhyfuuy
JP1W5QjhoCMU+/ahjPNIJmeDSgGCz3RJGfU6dkYuwVd56rg0Y42svXCoLia1RBqxltl8Jt00m8Fs
vQVkN1pkjkJ2Fgvq51NFMRY6jomPlU7t+uHlSbMZJPZ+8DPZPNXIJDP/tduLq2rpxb6IbSd+G9FG
9t64jpqmA1qavCrSCJ49AsYqri2y2DBiSj+ShzD2eWHB4vfi09yD7rZxiL6dErq7LiPfy65NmiOe
ZKqSnSio42Q4pvEgyYdlX4Fy5n4fvqvittyUSkeoUU0sx3soN8jVdIWm5blXionnuqvh7XRLjPQF
OX1AjDDDYzmsAxvyhROtLiswrZlFg5PVEQt/zA4R1cjqzA7OSrI+Dd/W2quSh7Sp7Ho1jII+2nb0
mu4yJM0/Q4SukYcJzSKg55wFeeOGq9M8LH6cJl+GVSbuAWO+OOI7PfdLnNY5GFeSteV8n1ue6ljO
FXPZmQv2UX8KFxYPDaJGXhFd2+qKVpik5NrTJnhTAhRlOc3Ui8tG7C6Nk3ygQjfrC/KEcr4dTWQR
gBodg0r/2eoPcfzWtuMwvlEB5oATUmYeRbsc3boRkmHRlRtWrN0CNcTMUW8oKEt9SIec8RkdPRNe
z56CW+KYWUIbWCAOnk2ZZBdITc+fce6k7O+LXLzm0HUx2jBMSR2C13QdWHXqOzRmwIB7+fVmmXwU
K5/X19Ji9HrtTlGeP+K91uvrl3XXswEulyZyU9Tm6IwJ78u6MWADUvXre9t4YAR1XvfD7TK3mbgf
8hLJ1kxGjXxTdSnXYweBH5GdRVEPR/i8DlNWaRzQ1uecw1wfg/twCOPhMzGTKe5WuAbZjZgCQEeX
ylAAdiX9NLpM/DEwtCOZhvF5WfxjVo8cfdXzFZu1ZmK+/L3r69F5XDjVOVIzCe10TSv0utJKZ/Ub
F15bcvOyXeXPB18eBtmKnua2TOIx4gieNTnJcoHy8Lag5wwfHZDnzjQ9WkfI+qHN/LtQ7p/R0u+j
oxOpfRN6ng6I4Fw3NB4UC3mSRikAotD3R+8qQNjVAj6FsTlmSFKRT6V9jSvXWKtLWwQMmekaBF2T
VUcsNm9JsysXGaQHCKXdcuk3c4hqiuP06qj5toiq2xq9i4pkhqynJA7nAJ5jdm+9ps4e8zzY5Cui
NH6FqOw9t+D/KzdCxpEiuNTKKAzflStOmwbLNY5ym6ExlXRRKg+JmOrsfR5jN/Pg006wXlW+2tR1
UeRF5znPmOxJghmnOkNayP+QiraV54jlZOkehzNaHx2UieE7UUHN212Tad4Trh6FwQbZVLAsaxsi
cd1OiHWsSzRgw976/fBUez6MLcf2BcjMALsCI4I8vWI9rI9+xb5sR/MNTT8aHFR+m8qw2C9h1aD0
lT3M6fpJjZvIEmfHjgXdUyBSu7JXt25VfczXje6uHQRS3QsvSy4qeF7sDbvZZDjsbjhd0PS3eePc
DzXRTkbNqaOdru8XtSvi8F7MNriRA2KtRYj8Tq39EZGihRFV4cW0Dkj8DykB96UVbjfvaQN8iCJD
ZzUCIhQ4kdRS5RztSm8qoU9l4z0w4nEtxmNZ6t90PX2ASDWjLYI+C1ZQDy5aVo4KzBncMhJwrcFJ
NQQ94SPrmbi6+65cg8/qFKtUn0/eGr/No3LsvwpTKXubAAh3u5cgzI2DoH8s6ua2LVGtXrS6LOf8
ZjbmrYHMGUvnBtj3LhbwIFPpNIe6Xp6GNrvWM7zHNESgcw6/dKVu7xsabg6q9dNzaSf/TA1I7cSS
2mqyoPrH19VnLjwn0Uz4H3nifJTZ22RsH501RW24+iYXIOy4Md1Zn8t3bQJZzCWl0FNCgTe+gi3+
1okgzel8uPJcZN3n0X5NJKzFBnuB3MJHClsA7K655ahF4xP7rSUzb+N5+U07+pHO3e66NiMWevEa
7Aiv5Yds6L4H0OVX7Qf7Jd5kk3P1IQi7H6LLIfkkw7c4bt97cgA2lU6N8OT0w4vWe22g3UXopsi1
QDk33APkRo91SojrLJ9MT+W5rqGpAOhfTWr1zi1Lv987ISJ+h27kLN5NjeucsUXdulFwEBaamxLf
pPbGN0RViAlbi2xgP93QhX9R+PYmQdn5zHbRem56pDALhRNGZ8wX67vf17y+bzL5qLLo0zLxltCP
jFCYxl5+jyMfbi+F2gkHiyjqFgN7++Q36RMlIi9lkrcVvjOdXLtDQxGCWMXXhKk40PTRm6pxZkRa
UdMwd3kboZyEO0P6BnpVh7C3y0l2nkaui+oMh8/eKTL7jTIFTKU2Vn06EbRu0qyU//rfjC3sTRGv
qCoHUa+jV/CK0803CAS7V6hdRW7qGve0c4gJ7tZDj8lAlo4YaVg3xLGEnmw0pxBUX5LLRsSSHtZF
o9KOzpjjNU8r22+MdnbqeZcTvK/oAoqcAmHRc2IeHL8cPlEZ6amrjI6kV8+3iAY6dLlmN+M6I8bn
crBTKghrPd3SCgkv7ZUj5edmbcNTGSFJOvEAIQ9lJ/4ZSxQQC3sTYMEBb5oobLUK+knRRlacu+zM
zecpcbbQeknn5GG0uTU0vNZu9MXmq40hRmS546LwzymiL4sldfE20zPhY28mDunkOXkwtCx9X8Ic
nx5E6ugSfbOkLed8gLMOv1MjAfYwQqhtLt11XTGNcAY3/ljTJNndEb+N8LN9zqpXnt39uc7Hs7uu
J/ACCQPflb57arjVr0HluiP1/9UvSW6yTHAorlCYpktf9XBjUN6EfBCZQPnwBTPi9akbPeiqS2Xo
3P/1UPxhJHQQ+FIwsXwBSTk8AcZQ/Q0bSFgeYfYgqg9SSjiTTu5jaiAUSeVFkvc2OWaFdUbKYBrx
tX/nBgIN5CIDyfd7zAcP8v7PU0GrsPBknpRXPu1g1p6pcNie27Zhuk89iSa7pF1huevbRo+I7CjG
99d3cLLGtlsAfDKCzpOAtRb6J4hpa13ROpgKHQfbmuC9cJayJ5Nfl/n9sk5otiE1F44PpZ+N3GBT
N067TznN/MtkrV242WksP3S47Oqr3G1AVJHLnHzcUCeXPOlaTbSvnjVhuopDNnVtd9Pli5FonBqu
TacNWVJTywRT8l8/2M9g5/ZcAf1/EoyMXtFQ/SHKIcvQct7SHh8y8w0Ky6O50gV2Mlddi5nH+2gM
e++VWtmzbNK/YqtA00uhZSg81ze+z38nb1NOCfJZReRfSTuirdn5U188LWYJkqu07ub2EFobJddW
2za9J856DsoDVjs+xaQTL0BTvdZEk2JuEJ6qfZoS0HPr44fEkV18XfVLIt/FiORUFJorZLmHSC/D
xViVXf3ZRx3VvK8Ku46fRpPJ6pzwzonfkOSYfD+ZKUYbYJzn6hUo/+e6zvNzg14ERgheOkvppB7G
3sImHgr/Klwss8X0HjMV3mc4vfc9sPanXw/uswjIv94z+4gOXR+wUmj2E0UU+/PCoXTbZWTJtFAt
JtafFvpFmJ30SqOuE4gEifE5aurPq1dR20LXsehvXg6J1CbCuVrpfqumV3aTP96UAY1ld6f3wwR+
eLqx2wIw0LhtenjBb2DHsIG+pAaJrdh2A1Uy1G5d9PHXqFym4qxZ+7X5AXbcoTEGAEia+Mqb2raQ
n96UAXw2LmEGsujaO22X650lta6bpYeWMkD/FfGzsv3WJNOWztO3Hx/ilsRyJ1XkibeRHI29pFdP
lm+KMhdosmEig3WvP3DjbYb9ySsr5o8ngvGUDjQ63RzwnueebIHu6KLYO8fZQRQhpjK9KdcOBK8q
kQc2sYIEHITa696pRSqa9uOsD7D10FBvr42azZD9ey9sm8psCEyJ5wMKEVzg+t+X+vKiBRwGsSMI
RGiD9vi5G8O3uYzre9QWeqj4lJINwknVl8QLMmi7ufVGgn7UJp+msSYi3GUhGOwBZBbw+Nfj6f08
ntvtASoLTgy0YyTH1sn7mno3nzLYh1eySOW+CHpRXgeTB9HPOF3XXixVxHbX40DZ0RiFqF0LumjO
cg1/fb+0kQrxS4pD7w2ydfV8zJCKTY5daVyKUekQSb3322iCzl/WBRfNkYPUiIikmKKtnpywn+qj
3LxbsmiI9r9+tp+PYx4NvY3A04ZFIhiE00KE1IVIraHImgOQcb7ohlaMuZ7guup1QGJWY/tDt9Za
zmpfAfUNr/Cb/mQyStawCkPp69D4p4slzXzHizLgLRhC2rs1wiTTsZ+GvLprpsUr9r6QDVyYZzSk
4Vf0wat80n1ESor/n7VLdCCf60PSbEvk56nYVpQKvMq1hzTAIYJ0pk1wdZpKeUNq38JbB5btahKf
PDJm17AFNE96VYx/E7nc1RBLlvkLdLIGPpWIXw/Yibgdh2zgilC6RrAbhy6L5ucbjJHD95WN5uOA
p5b6Mjkqqj873kiYrqSblJeUQpBlHirN3EtWFJO6Pu32xdRN6jgmRdWfdZwYhwQ4qDiIwaPlo6yY
AZWE24deZoklwK/veVu+/9oPt1tmd/YYYS2I54JTD0WjCy8vqywGM1xAo0LcFABeddgMsDgTkVxQ
DSvOm7wnLCxWXDNSCird7tc3QZnvD7fBRANe4g5cV/3hzWXGbwhPXHFUdqFG4up485tbEGA9Vgtt
Yg9tlXOwdSWq3+7m/xHqKzhExEw1KCDCLjLvvDu7zivuQEmXcbrU6chxG/XBlvOkgj+dNFqVPkPk
EBiROhmWChdVWTbpjSqDJGTP2n4XdzdiujkcmD2lGHRzQUXShNSDIoK6wR0I0dq2ZkW2oeUbygxB
hyNrYvOeCxeJz0jT129l6GjvkfdvnINNvKz62lTl9JaXMHhvo0W0SFI/32dcz3xrHGxeaS7YY3TR
yWKOH4GKVUfnWS0+zr7Gy2jgCK8QBk794f0yK6ejLXh7hLgDn33viqi0P0Tm99vJr/0C6wzfR6R6
kCLDziSLO/W29Wcnp5/VTbEAGZIuuXE6yvXdc5YRK7Cqh1ontCLNo/axyqL6dajTtvOXXYmqS3Uh
MAvPbjqQEGencr8MIJiAelWHXivey0tQ4aEs493VA9HH3kLaIczLVOJSjUF4+S3TymupnNnBu2t1
ylNjJLUCV09tBRT+krW5sxOqT3Gy5aFO2IwiOfOZN2/CUdsZ5oIzQo50U7nwsKlK+dxLrrB0E7PB
KWNH7SfaN/UnQtzGPZOeJrq1JsaopfcDrh2WDXnNmvbcZBBl2J05zxFwMCBhsO+FSpcLwGlkziM3
niMMWBaWceuQ/N+9fNYLKjU+yLEitgNsYf4RmzF8SJcyUV6GUmqX1GCORsZpNjPTJQzWqP0UVpxn
F4XbN5oe8Sjuq2OWR259WT2/tcLR3JwbpLX9Mc1D7OB+uybe3qWx3f7o41pY5iZPfz74m+dcg4UD
RmErdZocqyDAjweR5Hm6NyibpjdJnJeb34uHHNZKP7k54Kg0ZtddGpTDFdHl0D26hcHsI5h1OcOI
WTNF/00OBFY0UPdKAav8Mcq7GeV46tVHGnLD+9nGisbyl4GmZ5tndOA+m0ucwP3NHwhnmO5N2wIE
30hrWvlBZu3m6cSADckNpl5yOGb0q4SUhuqlsT90k0bqU+nO3nTM1lGXN4nQ0AAQXTTkBmtpWfdI
QY/mLk5SOKVlKRGJdU2NsLpXqty7ZAbMLdLVZmgOlPocSCppCVHeCZIy27fzTB8jaojx+NhWLa9X
m5EZoJ1uMhhcJBn1VZUDl9E6uK3FnKkWUSmBOaehsyhGfOWe6CJVYVPjnhJ4GZ9Pkgk+bEe1sP9Y
Bi1LQfqB7V+jwT0DAj9v1+SnynM5Solf5ak+axyqOkgnXx7X3IZPweDTZxNY06OE3ZsdWDGok9Qj
f3aNasSxJLv5ZGXZ5oCyJY3SUYzo+oEqeLoVG8GJq5jp9b70An8+n5sZ5sFWOyyuFsm6eSidPsoe
nA57n91KxpYfGqdaxjtZDHlzTkVqRep6dMOvflP25iAJFpPPsJXrFG+w2Sn1WYWjEA4mTUEvgS61
v5yLIXQjzC5yEGFyulnTeKEK1I6TJNXIF0dNkD3kpTejCMt0Lo91XeDTk8/erK9oGpjr3QYf0I0Q
0y4MwDii7h1U+jZvba1fy+ROo7AgdEPFi5YbMwVg4iSFDbyVLhqYJ8eXl8sKbDyo2dHXeeDdnvXU
1Z+aLIfFmjkABnWRxA+RhJBwZt1xdXdxZNFzrmWN1Q1z00Vur+Jcr7b/QUd45b9FM9bgjV2GISIK
Bf10jDD9/y2Iq30j50TGu2opZHrV+SZHanRI+8HdFdDSqps4GZPpwTr++KArQw+CGUXdkuXq/jEe
xwDAXg3USQ35AlCDP9yPURN+6bNOpEdvXNTF3IpSQgEmQ6WLkhE+z5KqLXZWTFG/Z9UW7zTGN+OO
jBYFiXYZCgo0iWpupojt44qQP9oBbRFZ+atGJT5a5wgHzFj5FRBINj4FeTgcTVu3v/06atiS6J/W
Qugqj+GhDkVA8QdwoYipnRAaqGM1O/PnVKzZtAtjlxJBjXEpAm0cAhHKA3PfQVb6X0bTn5TBntmC
v//qkAEPQ5JbqbVQ4WloPjStLIq5kFcTp/F0voQT5QNoZZxWYTtvNoZDMAWXgzQDotUhvho3JJT1
l7rWbA3cEXVb1Pop4cnewy4YLo3ffPAJPIILIUpMU9SWYc7PyUsxqQVJwTqGpoKvqdPAbQJlArGt
2RNNuIh5M89zl48W6BIFOqgulAPrzOrx0Quc9F0UZ5Ri8yQhCIZxwpWtGdkNR7ep6cXN6VV8k4k+
I2RPIw8iAMgUdVa6iXiU0rSUxc1M9f++y0DwHnSRtt+SjurwzmlLkd85lbs+esMSfm70gNdVN0bT
1QLF69YNS5jsrh/VtGmy1r+OgbPG+6JZeQ/JM/tFUxlfjjURAr3ZaYQcfLa1nwVLI4rLalLh8lsA
qP7p10NICnUyfYjRKdKpDaNRxJ2nwXovm7pb25ryhefU3WdTFMATIGHc2AsSnbUdf++zdi2/Erbh
gOkOhON3tuoo+8YL2NfB+FT2jorC3g8nG+PNuiOM1j3nPW5AqY3onTkTNZJcmDHl3cfcFrOieq+l
vfDpIQlpU9Cl2dsapYAzp1AdHheDT+XsJUupHKumvZ14jjPAcD+6C+tZxo/dEAr6Esn/4h0WCxqV
3EF31eU4VzSIJs/p0Qv/CmYW4BnbeFs/rY0slqtYoVgoZMSqj/Jqc+HK137ct2q1/q3IfaGP9B67
G6VALUwwfwpIttKxcVNKdoCg7/qS/PfDUCYSKIQS+Z2p0GQ5BLBssvMqILw70zpmlk2xCfDDitLi
G9NrwNjtmd0BpDHH2BM5a7KLEh+fL8djI6SRoB30vg8pnlBTdtcvzCaYpz5+oVC9At0W56NnoV+Y
FZPd7yn0qGwfRpJRiruJv7+wWKqs4bs7bKx+WDnl6laPsz6ayMnic0REknvTorF6eEnlXYU+TsKN
xfiRQJWhu0KtzTayUDciiFWim5CCnKdyJ4qW8qltkY/0cgGeGDcRso+h110APuqjs7aePQQ4/dF6
4sZLQuNMAwPmtYl7Mm+RPUTEDJqjB5BLGegEWwSM0MNYrMvFCyBApYSuk7KL2vRhoMqCK0AK5+YG
ixsELHNut7sedZ4ea8N2nf6b6SM3Iz3fBFq6Gr7kKXdZR2pAdTScL9KpJAwi1x7xrJZd4F14nXRv
nSKnzEiaIpfLlBJNie2OPwzeK7fxLB//+w1ZYQID/GCMSzOVBjnjpf2OkD7UAMBF3KgL3LudHyIy
Mw3nqi7uvCmukDpZnGE56EEl5Z1ExgktBGZciY91G875et0joQrXUHTMvBcY2jxvBGau2aOtpf39
OupWeTvoehluIqQsutt2UUP5WBhPNvIcirRabsOlbuonSEpl/RowKLdH+P0jbhhX6GpOui3fBGU4
ecQxip24x7YWJQjSW5GEeKgS5gqcGVnXkF3mGPfQuoTdhO6B6be2J78vaCYnXUMVppE4rbP6d1Xi
Yjpk05kuT00Vllq+W0Tq0gtrhadyJKfqEmu7O38L9a8scZbFUq2FYVg2s6g+wi8N8QypIgcdjsXt
bhU5PdWLKRQjZAa3/ajGUjs4zxHIZJgt5vn7pSNovvLKcKjfSG98H89N/FlRlmvOOHDy9SPFSoKj
5y6SN71OkHUcC8LYcE0I78j/uh4flNyMl2W4ztMZHEz72ONAEu502rQBbjxia1oVMLPQUuIGbd/q
AofogA6xIAu5QVhcWIBPHqwuVIlEQ29ESmgaOwkmR9jKsBFBNdLqA9xcLJgANzFkdi2T55i45Ug5
OBDYZQ1DIbyLeOsGjrJ0xTE+hkl33TYz/jhTI5rq3CsIBo9Vip3XslaVPc+dHGfFpE+ICwen6e1j
4glCpmkaE8hXiwODAMMVWPBY5yRfA6+wt+WCEv7bNsxXD6BtM2lboQYcdRrl9y62ioy+bH3S4LUI
gIVz13zLdMuOXS5dOKHlE4TruRA95/lLrPGyKXv1GqRUhy1UTMrppj0Wcs7jG0p722nf6LV5o6Vq
4bpsVMtYgw/dLTpXzRO7wQCx01s51KKw/iG9LHb2+UCaR++GdS4BDHR/1xksk0sz6Omi6iJcgHyn
rBa8vPPprWNbO+7SUSOcjOwOflBRXw54DS2EejfVnDrnkiS0oJjfLO/70qFCYwktllcgp2d9298v
pxASOXCi8kmnFLXhLe7/3Y7RwDvvYdo1yEK2xTeWv50fUw9u8TkV4ObTS/IbBI1uDvqZ9FNOPbpo
HmST8WZ+prNNwsF5O4jyxh7FHIxQUeB8ohnxDBK7L0hoAnP2QxlUoEm8Lie7nuta+Gh4AD4f+zRs
vSNszyZ/7/DZQ7sIb7mFOr6LCys+IUc1sY5qBxo3jkxbI3mKPsC8I6JkoNsGdc5Hwhe/7s48l2JA
unuhYnf1UIaoXM5kCp5cYnnh8moxI65j1DCqUSqKrG1BH3gUN8FBZUuu8YOep2Q6V1HKQ3SWLsnr
eLHMgSSClwX102cOpNFShrvIUpO/CdZFfsdxMw33Ug6okuBviVOMDWFi/jNuEFEG4e2FzznxoAk+
4Zq9tnqOhGUdAze2kGrLzzbEUYaO1o1ZKYXdsGTOVniXai1XPNraYBquGw+qJl0iY7Je0u6afDSj
39L/u8YgWnIRWXJO5WtcnshE2hrmJi2qtJaW+aeRrjo821mGVG4CJ3F2salFc63jHgtxRNKsyPZ+
j4T/w8t9Rl1NSLFKndvD7DjUC+tx6dAcm20DC7qjj0SV5+4w4wmk28XrXoH//6R+5ivDES+o15Jv
nNbPPIiRbGplfsiGvmywogaIqNAWFHelTTtGkRSju8KjkJnwQpIEHfNo8wnH6IHZtxbXvw49Tqhy
lBlNAFudTAtBpo0zdwLAm2hIlmnAD3tpjSH0opsT016/2zQtBT63EZFat7XKxW9oXPUpR76MJjtJ
fvDx0kReKVJFfoE31JKcwZnBpZz0mFlRZJPc9Z1Nnf0c9K4hBu3xdlysEIeyppK+i4NZisvanzUO
Z1lPd1Ymiqo9YMSaXLRx3r4mM3oyAIFW8G0oe0HyoZZLenvyuEMNNjjONrpoYdWkmK/DkaYbhB63
9/UoVHMxWi+a3r/ggC8YX5Z3af/OdnXb3LW9XuZXct4/8BOUy00FKtBCi8CHCP7ztjU6wTgsvbaH
gpuBNOn4YOBF0WFiHBZZe2+qvDQ7sc7zdw1V0fPobvJFdlHBMPY+MeVl/CPssr64EWvwHDhvWPli
yOwuhpSqzq6SGUnB0ORdePZCBMKNF0h08pkcGp5wuJGCfz2zTrQFeNW8bKMFF/AUSf2zpPvvduO+
bTvpCFEdXgoQ2jj15+45KGuCmmi2H+u6u6pMlnqf3CGAUmmpB5IhPyeqYFHBnQ3CerlaEqieh2WG
NgocvzH+X7nT04IJdwo7xXhUeTg9CH9/HoA2YRZG/4ey81qO29ja9hV1FXI4nciZYRBJkRJ5grIs
uZEauZGu/nswcNW2qCrp/w+27C0rzAAd1nrXG6C+HFU5K7XvYoGeogzg3r4JihsiIlOv7TBDmUv/
CMDa55DGeqN9jEL67E3VO+alVTZmdjqAB3hsc48c6yy3ykNHjGL5gOYBlUmqlzBSK3P/SBa4YoT/
u/muuxjiKjwyFpJHxfzh5kstENIBdcORCGaFBP/abymLj33gbx7LU1oILFRCzC7pbIwgHzF3W1qq
HkS0wf6VsHrsqAji3amQu3nP6IGMtNIa5pt2rD2CCPyJsjlUZYhvovLweBJAgVyVGTvpKOvOZ+hA
AcT9Q5i6o76XEM76PzB7ucx5Ff/7osy2wsBejiyOK3QAzFF/flUt7NN+LJLoVJIlyFFummlBFHae
prd6zFT7FuaBglm/rvJVmNG4kH1eRyi2/Ad7aBa+ul2U5d04WYZ+rQuXK6aXVsIe8NIATKTwgSeW
sDpvnO5xMVjI+CK3W+6IypopqeYrad3128o75YM0nfuV3dJe+QPrQEkoDxb4KnJwQmQeIDGwKhKH
aMNc9j+qmOTYJ4RPOIaWvaP7s+pVne6NmRth018xHSNgJHsp2wG9hYzkwLr0rqCGC7Mdnro9i4kv
6/Zh+y/OkVdq+bR6nifnkwmjsv67cWJD3xlFqxG7RXYO4nfdgF6EkbHcuFPSte8ZQ63ywfHKRF0q
Opb+KWoaJ3jPoFFSN86M+o4rbLAuokkqFldVDN4iBSs060ovgvHLeh3XPUsB+sLCBon9oGzfZAgJ
ex8gDtM/RFCK6rMbep3YKRYBmrIuNcUJRVGM000egUWwCZkhQEnHMXBllUxRLtNd1rZTSq7rQiDE
L4BFWcQDvRz+vQteuU6p1w2wDofXTw2gznsvM5pwLDgmzMVoKQrHurcqX5DgmnecK+vLsgnB5UFX
16IGzLPFMUP7WN7NU2+NN8wotU9qyVVgknkpQBPSjVxNG4QM1MIY1Y183yyBH3tMhyGktVkJrGPq
4aWVMPsPDuZ6VK86kBVmhNuA0sjv+xAHUBjGIvlhVxFKs2KeTGgagW0N0S73Mf8YiQAc5mTcFk2K
gID/bmYsKD20MHKXvnelsyjf50lmfsSTD+1U4lmtjZ6jqCN0PHyw4yGk272Ks7wGWcTZQPpX7itO
du+I3i5r33Ti6gU3KvKBfyBbq9gEepLL/5sY/HrHtaeYmpTiZG1KsNTg5S9zAH7RepwXkOWdbZMP
bXCSUjE0ZH7QMCzb4r3bYa9eUl1kG4Yy4YjZssjaeMOIC2LoqqahYlwqNGEQenvHZVmqt6DsUusR
R26+XLw+R8EVwa/KS1wM37SuLN51V+Hh/mqB3RjnEdmcexc0saMuTu4HQKqGnvzsbrQijogyhrtR
bqY88oKeLtFy5m0DEpCenVrj0xuLKpJb5VmiPqgqtdBUa4tufJQdmZCd8Ov8bl3+KwfVC5W/qOqS
SsjvltLO/MSG6fIjt8nkbxxKqXDfJmJqHwdACBLSUwaA5Dh2OWWzYGhbfiulIkNWlE2fY8Zp6ZLa
3U5mPu2UVYvCjoGN0zyHhhqeMlsm6i6mNdus27Ozq7p8yFptvmaGSPxvUUxI+OOgoDU+Md7yGcNJ
4mU04ZvFkt+cVGTh1Bn7czvZYrYZyPhTTw7PYn3Jw03mG820EyJuN5XBDmBCJ6cV2MaN0iovpI1O
+lGjSdvA7cA8EJmNN+/VMtU9+DALrcO6F1oq7WOdFxnng+1x12ifknlT2LWDU1+XLodsOFZv3rUW
drDgWwr3gk/PbE7XZL9S5d2vP4+UkWmxD7zIts1AdkBTA93rG5wdnYSQ+Mq11LZgfD9/QlqLJAi8
YURAxZi/+uq5QWp+Dq+s4fXPI/+MSwB1UxS8NfbUx5dKoGl6zMvAnI8rCLtCSkXv8D4Il6fmX5ZK
N55WcYwdwJ46pSnSD3y+cgvPqtkypjdIJuj9wk7P0Qt9ouw2Zi/lXQ3LaeclSYpq1QyxeFt1k5Vn
90jZcp3mRzt2PMG4dFEpLV90fg0DIyxvCrgg5tlIomQANmmsjsiaZRxQ5g3gKFK/dLEnnvovHBFB
ePp3z16f5/rvqAI4DGM0qdYh6KxRvfBu6ugAQ2xM9rIaQnFeD9q8ywinZ5pf4dMDDwFn6UToC5RX
rXdZkVPClZmZW5dSBVaw6a+8ityYMkAYqPbwHVY2bGCASJd48wSLxikdDEYneW8hmw2k33PSlUPP
aYyZBn/iXFqLrlOWlodHZR/1F7dqcXrYTFepVu+XPFA/9fndqTNzKQKY8ptd+G3dSRpzSllmFrTs
51QYDHO8YADqn3j46mIbzF6egwJtLFHNSw+LpJI/Yt3EXTmIACWy33k3UzVzb4Y5J+O5rwi+ZBRu
0fbiYZ03ffRFSJMrelUGWUis+RLaUG29j6DgQ0Yp3UB/WtWI0Uz+z50Hidju9u61FlNB4vEkiCni
SeB3mhmYyAtMrzfr8Ra4Q8hWr4O249qKll5+fTgDPRZ1s2/w4dD9sBaHKaNb6SP0SptU5LzZPxTL
H2csSwTLMmJZuNyu437sVrpSCMNMy5xpMsUHksCIA8JRmYpxWzIbznfmEPgHoxob9T+UIQuXYcSG
adgA3tKeZAxZMZ2eAmyo1g5L2qPr3Pz+c/ofPydUXINWD1TVgHbnfGRBGU0JO9qzm/Mq9Ry7jPKg
zlH3YNqZVd45Nd3msZQ2NS/CJs38HdZ2c0QHb5K/ms7Nbi0K8lYvhyiCyoY8bEvJg5+Fc7pb5LXx
HqN+7jooCPFw7ISRTwc5W511U9L+wFExOrs40vJF0J89IzsikZ1QspTSCM4lCoWQHY1A79inJi1/
6Rmk6mCzocv6YLRFBkdHe9wd+ZiSzp5Rob+kqopY0nXuYFWeB0V/bKtAF0+ppHI+K2h/EdFPLVbu
BGKGrKoJAxBYEkYZYNMhfGif2gOdfV0Zdws42h6cVa29lrUTvBtEjNdTpOqi5VBdx0aj0tQFq1qx
MANC37UZJsMeWfTc7pCM1vXRMnDeee3ngjW6Sib/Jer5HPNHnZSs1/paXwRUfhD4nIJtR2PKzycO
o7BtrhI97X6/GhafiZ/6BubKsAs9D6DDpXcIl9Xyn2Y0zs1yrisnOBuW5g4prs3PfK1fVmgvutYR
Q6cK8FE34uBxsjF03suuKNU3XbjfmgDiLPaeC39piphdkWG5aLbiaLpNYcrj2clUwd6NU5/dJkmb
PadazTjPxpmJdb5XLt+/8KyHGHQcPzPFTbo1w6rZtK3C+z+tI95T67fLjXLVldema5ywjKum+yry
3XfTzUNgmF6a8Rl42UxAYes5/MOz+vVR+b7NjoHrbsLMDBbZwX8eleJLRVhUiDMzf+F+FVEp2z0o
LqF9dTSk943XgU9MVaohag1XTt3vX9YHTAqWrLlsXjgAoRdAmv4FJWuqCYeBNr/UQInjafLD+msr
g7gEDoSq8pDKHGTJDGwHvgWVMYYHCGn6m1WRoNeVdoVtcz/BD7RV/oiRujR5vl7umNGlrCvL3HVm
A/a9HrEyn019Z02QrjZdozN5w8jQsbjb3eFVYCqbH3Pkxhm0j0XQ8YdvvCy//7a1oReC/sA7WHib
iOA+MLLTwnYmp3Tzi4xHlmceWyA4qw7ak0WYLU4eZpKj3QdyORZRhXVFH1am/jE4kt9QziEpBI7n
Fn8PtfLM479V97U8yTqTcpETBtb3duXiGVbGKnYgOwV7VqARXdadqQhKWAw+Wv7633/FX1bVwnGy
4NKGBmsKvv7Pqyo2ehovO+ixLTJjsSstJ3+Me0DPY2J00EAlV7R54yttw0RzHMhav//7ryz7nx4x
lAAYAUxZQxcG9sdHzPmAaGVyCP6qHVhtfhzBD3Shv8M3vSJubaq0u690LLAPmmrmiW3shg/VLOLs
MfBh+J+RqFFo6srk3//w8T5iUBA40CYxLmW9G5AKP2BQUdQIO7ZNce6vR2QfcZsvzsUcGovRVfnc
iUqeIK6lw671JkZ+yjXS+1URG7tmj1/B7KizYqg13touWtf9NCUzd5lRpPN9gyuOcZ6yEghqfde/
/wIf/C3ZtP4iVDEDEymH7f+yacdpDAYBB/BiSzfPd60lJIj61SNF5YY5HJoq9+376lrauaYzddAU
nAGX4KDM2+/qurlknvX0N24enVVWNu6nfzfndWAlYI2K5xVcgS9F8ESkOqS3iQi65ghJliskA/xV
F1Ha7qWlTSKhQ81J+oDXjljA0OX2mbEB8c5dO/rffv8IliX80wqD2BGEwHywh0zf/1gZWSqBvBc0
LlGpiv1pFBWhB6a1DHXx7FzooroXynmU1Wi2fyjLflk+0JccG/qgj1vSrzC+Rlldz40vMNgoneGf
Lmny7oHbwuCMtlnY7bbNRjZVIhMyL+OcH1vE7nPi/klg8PNTAIoMHMNZVJ+caCypjzetk3CCdouh
K+7ZY/o0CNS/TH9NdzEFg+Z5gTAVRngWt3b3HrXUD9vInqr8frIHL/88NtaU/lU3WhHjAaUTBudK
Co+bunwVEljyqBem4p824IKy//ftMZe5MjCB4mjWeIs/H1BK0fULYLrjCg8UJAFDkakpy06B79bJ
+7+0G2+iObbhFvpPnVOK+WDEDo7lvuyyP1HSPt4KzMrRz7oQPJxFd/aRp9jU0IziFhRpGlLunJWP
YZSdLz9FovKylzJXKQER/cA8YN+jMXTPsiXxOUpI89C0GfYNE+we/nwZiDzarGz4/np+uX0d9E8r
1R6V1NwUm1pqWOerLnQsRknJvlJh5ShsUpKuYkmSdQpm+Asljgmezjk//StnPRxdRgrOtKhv179o
rZU6nbDwGl41jkVq5Nf4Y80w0SO2iH2oOFrPA8JYxnzW1BG1ksVGtFsnMMxqJgYUAzLy8cW9/oaV
Nty3mqgBN2oj+xbfE50+lVYaQJtIGWxui6qtq7s5B0LbrDMREZl8CJwyoXqvezEW+FK8TFouCmUC
jiN5IZMhjW4rBOzRwbPRpB/yMI7+dNRfX9tPKy1wCBNctJMUOcu98fNKi6TTOGxQcQTy6YvPZTXO
9rOTGdTknjFxL4srx2g9EVdEwqvtJCQGqoYmte/qgV805zg9PbYwnYEn4FvnpAssDD/VMNk5jJl0
MEjvR+iiIs2y5nOc+TQqTQS14A8zRAw1ft70wPIIytwQsNWyEckYwQeVTNuNU6e1kCdJU59P21qZ
ZW9e/NHIMzJTFqeMJ+IteJaMSQb29ErAH1KfhxxepdAyhWe7W0Ufg2XzbtZRXFPALXoQEpLBP9Xc
sGQUxJVvGezF6p75UPDs2GZdn2Cf2G8ZGn/CwYqluslmu89Oli0AkGHU02FmEY3Y85j2TXcPUMFS
KK+VRtg71XviAWbukR9lerd+ltgL4T/htwV/nP+xfmZXINJnjEZdDEPKuW+NWfpsouVjJUHo9U8Z
gGBFmgDU4n0QY4a0m92QS24YDLt7XIvp1l9U7IzwFpT9umuMOebT+L6LD58febb4B97n5O4dfkye
NUG2/nb9OFnmTdGL18lldWaK+XEUessTXWUP6+6ciP9hEwobnUbm+Li5S6fGFB+Nilu+IvYZsydf
jJj/GEWHvnTvetjQ/bPqWFfduo/T87BvZr7woTU6YX41dEA+WhYv3Lz1lc2NszAWXKVMuGkNQy9I
qV14DlNiZ859L6Lhs6rH6GXVVK9NZAEZgB6oNjkO2gnW32J5PXo+MLURzHd5byT5u9Epo/7WOHMK
ECmTH5Us/OKTSaGI27UhvkL3CcPTelLVTsViMcKYl8VkLOwurrLI0rCvVex6gK06bzeumK+2iWOI
u0jXkRVvuqtmZa0pBoGMg6izjiImnqX5HfZsr46hPWBL7JFMVWG5uqT0bmy/rvgx74MTdi1t/a2z
WB5PNOjhdKPsGERZIuDlq61yHlXEk7qZs87oX1cdSM/GwGmZgJgWj6mrhiXlxHUPfqKD5Fk2XQAb
0MA26K52asYLeLPFqffVSgfOtFXcY6NDnrDhm5LplEfdYnI29Hw2z/oCUumdzCIlnWO2rOc8cOqt
rWcHF6PKgr/u+KQexbsc/gfcn+g+G/CYaVRo/5CWiLctV8l+qMRC3Kl8VAJkCBSZiC8qmapbcP15
21mSV5M52OZVWMJ1udthmdNl4yfoxgGdqdvKE+Mzuc/DJrp3E//HDIH8oIKmg6Q8PmX94HwrU4EK
oG6D51mOGoZaOJ5r14tIbR6NO5EEcGHR6DKWa+Qe25L5nio5PtStrx+rdhq2hjFNGCOJkrSVYLL9
O+oMjGgj8laGSu8Z+iHaL8hZ6kJtYFY1a8JAZR6/t6mazz6Mkp0NYrkvJqe5M+M5Jm7dq5yvVp8Y
35x0JIHD8MOtQd4YjFsR31VDjTSt7myCG0fnmJps5U1vDMWrdqbp5Nb1ZzjAZHZRRhS7qKrTi+ZU
v5TCtQ8999V9w7WA/3CkIJqQAzkKaR0adDcW8SH6feC63LbGFDxGtUi/OnDlTrCSzSVQqNbbaMJU
Vtva2NUmnTApRVmGwHCIjq0Yz5mZjvt4zuO9lxTDrm7Q2S5MB+PGaICg5nDK7R3lOwlOdJx/cwgD
uTeYo5yFleoDZVj7KDorPoU2ZZaRj9i499aXWpXyIYgr6xDa0E05bm9LkXzCkJhcFNqNfZROmBv5
iTMDG83FwZggtuzikvg2wA2p9w1K2gRt14sBQ347xWT30OvIb/OAV6sYzPxFl+MPI8pHjHioUtOg
+AtBm0Guok8t8YxPa2xtp8j9kvm9vHFNAsjQInHa8JxbEtFGNW+advg0wyXeSJwCkfUWFm7EePru
me/PRz2VnbfXcCya3TQqBGTFHOTbBi3wZyIvMf+xsjk8lLKy0XrOAf0UeZ6xy9hcd8RwDgnn29x6
MMJsrtl+jpsbfD78d1R7xs41VXgTluJHYxuS/A3X20Z+Pd0VghgfSzjivcyc9AUhLdZ7fd3dMrxK
v6RC+xXzJqu4OBH5QExi/lIdLG5pl8GxwHJih5tRUOPapDEb9Tl50Y4S81FZAO9A45Gx84PGfywR
VQ+7GLbiEywDuYW3yZPPrXAPXduUFESYsJt6kN+HxHlMMzP6rlJ//ORWhEmiTxu/6l4WYmt7Q7gv
TXeovmgjs75EcwhAAMjjbVhfKVFAfXiLetW6OJ14itDF7iOg9R0e23qjY/9B+KDfN5YmxZtyXxio
CSqCBVA4uAeJ7eRxIpvoFOQiu0ctUx/h/MxfcYl1kftg79/0/vyCuiW/eHkYsbtxxZ/80YEnKvLb
yosw+hRVeON7M6PQ1F0amyp1/XRT5Dn/0e+6+h8lffnQhcyRTLNuzkp6r05S259sKpIc73HazqLd
wy4atoEmvCD3yaCq7ekZZ5bojbqNIKSkh8GZmQQwtHn7KWLmg8HkJD/Fk/HJqbNmq3PdnNKh6k6q
7Uw8NdFFtUJiolLMYb/Nraw99kGZ7Kqpf56yPH60O+9H0E8j51EfntzInW7saQxvIp0lZAk7HLRZ
mo/vmV8cWtgCt0OSOFurHM2/vNqcrU2nh36LNJWcCK+Xn20bzqbtLpFJ3aCs19qdzXtZG/1LEabN
S8hN/aRsmaMqgf17H/ceAD0R8383eVEc8bkF/mAbYK7kZ8fKDHEc8qCsBm5pb92kn76MmUtQ1qg9
Eu8mN/hsxZ48RBEj0JnjhCpLpu+h7OYvcwUdZOFg5/sQzJIVhe7pa+FgPA2ywlHYxcS3zaJkPD8Y
h6CohmftBXcBYs+Tje7wUzhm3QNGKumRMJJox+K2H1z0upuxj6tjb+EURCaX39+miRu+ZglmUVAL
rVccXeKDkbr23xoo/MRou/yuWx1c/LopC2JaxubQ+EWxrQyd3MO3cAjdnAKyhES3zUVfM0uN+24z
D3m3lY76SzWGIvAgnQQk0FDciqkhgKWnd8IkJj1a8YCIOxwxpxqr/l6jFMElLQ7vChnLL05HBBeG
LPMXzST3LZPXQJ94Pi6Z9u+kDWQ9JNHM32e1MRBTYUPIyFTu/z3k1j3OBMVbMRn2SVUDZupeU4ZM
xyVjc6V1vAPbCpkQ41FzMFNl/uVKSV0XCW+fD5aYN5YUDdz3QLcGMrXcZtxCGCp+arF+yGwCJeup
Lh/zHHHRHo1qImk/su6QjTJ49n1wwLLSN0VUOseIauaLgYjdlXa/zydSPIZgpIk3q3BbmC68xYKD
nWuyeuR2bG+w4Zx2nurK24xadKNtSVKpmakDl05+KO38ECpiRZyYcf7oztTRnYkY02vTI8/pXsBK
+mxC/u42EUyme1ElWA3PBBoyaiL4L0VxcVS6e3OZMx41+pwTVK5wX4Sxjd8NbntZXL2NHDHIZKd5
l7geCZhe57ZnU43vWGh4d9QU99PAuQBzQRxqzzpVS8KGqn1KZ8rPLdz19qbDX/EvOhmo1wTeRBRn
ZDIP5R7jxOkQtnDuBhoqwoEdf2d7sn2ryyi/x4GPLFfLy+/KvhX3rMuGyqcjwrDzAN5G9GvccVbC
QK4c2n/QERbHwJ9mnKBl5G4yFz3nZJt/uzI1vnhKvHpW9q5Lbd/oEfsxMoib6kXn6bDoMvt4jzVr
8VeW6eIGvXXw6GSl9xniaoJvGUlnBTOujfRHOoK4HB5AotxNPQbJ3+i13GMYmXpHwBFMqHQK8kNA
3OuJi7G4Z0Y83qAIwMbQVtxPsb7HVc8A6FfeBRFIe5+7TnwJ4OA8hV1vHjxf58Quj034DP2omW7S
vk/uDEc6n/izMvyBWpuJtPcmsLXdFrhwUkx47ll0Q1Nsa6PQ88YNR8rLkbCWxunN45SoaJ9qJ3ky
E6++r6De7Ke6fkscnxO6RrHYucrbVnVofLK8yXhsS68hp6tRD01m9mc7zmq2CMeIzZjmhcNmviPY
gJO5l28m0knYKG6C7qh89wJypIjkkVss/HJWNAHGLW1kW0fqYPVEjkiX2TuNF1lnAVbNh65KCYFh
MEM2V1pRe6bB/Azcpv42vUa8FcrgCxQqvGBMkXy2w5oAriW0YZuadAgF+rkbjc/v16iayI5BTvEe
wge8G9y6v50T0oxBCAscNp1p4UWomixUYhO3jhqMfVgIL98YgWyOEG84zpLorlIVtR+d8kttRfmd
GgGDeB1imWgoBByZizwmSl3u4eHcM8n9LuqSdeonD4M7Ve9jgbE3Dgzqa2HFLsU2dUNWDxgcJgOu
ejZ7xScNjVxaImXC3rp4U0xu40yORt7ldy691CsGzO3ZEHaxo0r3v9UoshmIR+59H6d4ZoukJWw2
yN+EE1sR24HIhSI2QkwKCfCbXT5wPdpw2Ctmfj1exv7TBE/5Hv3WyJSD2ExvCILbRqPpKG0L0bZq
5osVtA3BugSTGQxsLwxHGywQHZz8UtO7TGER7qa2+NuIFl1j4RjtIbDIoHRlO+1CRq+MG+cgfjFV
kJ9TQ5i7qJndQzD7PWqzCrkbNNTdMGdfm8SP4Uy21UVyiBWkWRbdrrM63qHdhy/K6lGZJ9jPQVVz
u7OJwG0PLowF8Dwa1ScMXdLPmeVDAsTFdQt4TS5GrmPnMKZ6ekBt098acbNEOWaVfpszZyYKs+YS
9dN8rzqqPchW3dmJyzp+yrRyDwgV6p1U7euUGMHRS3xrN3Tx96qW3Us+qvQvdGThroXotcWVydqi
I0xO/qDEnumBTjaEpwEX+tA1HL/CK3TOvWk/o5A8xw78q73MSOh0syoEGbs6DkJ55O6zEg/4RPWs
2qew9c36m+7xbQE+yZ3wwqTfI9uwy7Cwk70mxBBskA/vJlkSHZswC4v71QzNQEmkPg3ZXBuHCimz
gvwekM0B/1wSXRUhOtwPc2qHNxneeZA1KxKkd52T2O1W0yPln1dvhBXTm4cxEpcELRS1f5amwQH7
+mXBt/FkGp+hZJQvptWm2OSLRhQv9ehOhLAmTu3ti9EIqlc1TOK27R1a6jpE1/nUhCWISgMYOL4A
ngAH2Ilb1kdDz+FpxulcHhO7i70HUcchoXkZdPKTT67Jd4tntG9asFXUEG5iXFZSw2orIVkp1tFC
fFPcr4BnEmReu8uqGvflhfoOcoQsAIgJHmTUnUu78MrjECeyeO5GKMcPotV8mhVjLVYUVY4eDUac
juJBt10OWouOtEAejhaE87zGSOFAzjewCLd39xbOAYGPyaSWV3kFYfKg7YPtGCAZ5iHDrfq6+ieM
V/hovvoDjnkAXLMCJKMbU8iJBsD1tudWdW48NbEMtDFO9hnZaO89rN4ZIdYk1kNeW5hxbZV/9Rnt
Uk9cvAGv5edqNgjsDsxq3I8RPpYuaaRCFy8u2uX5hATBTnetnwBGE0sGPNxdX9H61js4lFG3qWAC
qgPW3SBNq5kSxGXAuSQ1pr8W+7f0PpVZMV4S6hqMokb0tSQ49B5YkUimtv6hYnCjigp6hIdCLShu
bLwY4sVyFCUmfDD+tNVkpiQSwP1qTnqBvFf3iN9Pjj5kDy74Kfptb6HL266JBvTD9K8xq1JoQMPT
SpAyJJfYnVyoRcewrwa5bSEZVdsa6l1w2zvgDXdc6e3fiV/X8w2UN+XDHHDt6hzBZkbzTclswBgK
gR2Zl+QA6A8knUTGDW4nQXwcSB1oD7//Es5HNSNOCtweIakduK0wG/+gYxhna8B/00rO60yaPHqk
UUoNsT7UKMSDRzdxrEeL5eCSP5bpcV8zFB+/GooG7g4xaojL9mIs1+1gTDLPtmoGaUcUXej65kyX
8+P6J7NgPXUnhxojd61D2F7SdXO+NaYCXRtsmxFd2uvcmwt97DrxnJzEIrlxqqad7F3rbWVx23Ba
9SELTcrFvHAb/+QYvX1n6Fyad1YIt6LFfcBm6FgnYhz4Lgngn5QCxkp7pdjbeWmYeCyM7h/meR98
uhinMqe28SACsDQC+twPjAAGa4FZGg236xXYFHViMghZUev1aE61NI1d1uEetsWyaxngrNwEI4Gc
8ofxmPOzrSmfB4oDdlIM7y3MH3+ZRaWVWZRdg8+iADVp7ovYL+QtqFiZHXDXNpgtKTfo310HPOix
T+OF+mtAaBTf66KGkLpsMDK+vCZzHwW2rOPjyq9eeZd5XmEvsrXiNJm21kjNcVMYaEeW0G9axbJ0
36KOY96wXEHnAa0GAXDvWP4+yR1YIKqvYuuMNwctY+kLP+MQCcL00Drl9BXRjYFcwcLAazc0+lNv
AsCfOlcYxU6M2H7ewYOA8eROKWOp9ZT5/dYwf9kai7HEMljEmos393F/V4HXzl43hxevDkHmnSTX
6pasmiY7maOXEH+gw6fW9AJzZ8ED+lx3BO1sixF/ptteOQUgCHpc7/9XosNLZVSNpTCeF9cV9fMk
KptcV1e2Twyw8MH/WwY/5RZlBOk3EzQsKIR5qrtvFviFfCwYOZK2kFb2Z1uP3O+O9DWjRT/K/O6O
N6OcAyJbCBJB7Xa0Vb9/hr8adPBRDRNTNczrDJN98fOH7ZOxX/qK+nYgkzl9BSLpfRjpfQEvSA5U
OrerFceazJHZYPUgnmP1BpsTToB3TQlZLzIUB5AB/2WsXvVsq/WD+S9FCJXVURBMOh2ZZ/kNLi9x
lt8TPUMGb0/VEd1oimQStUNZz0uLGNUY9YRNd5RuaIlt2ZpnfSUgxTWClZPLp6tuW9suQSuWAxEl
ZdlPPwajzobN4qH2o0Dfo3ezFcyv7KYmurVpj+sdZBTYgVBZCfgqSwlqARUt6U5TNhP3NY/hkg+K
5UW8lYYzDJu0GMYcwNGPM6bAqs0PnsADbGuHBZ6skG6SbZ+yCTeOjIVxZzVpT0yxZdStvnUHMITt
nAQMdZCXcHgmICt/IpD+wlSAf2s4nMRMCx0HFunPr3HAS4Eh21SeJV4P831mjXN6Gnh22MDX5vdQ
MjtCKYt28Ia1Sa0iKzzcnn6/mOwPo3XOVZYRPDf4CXggcqb9/CnaJC4gIwjrsq6WtNReepZmVekH
J+ilt/MF5esWeTVLR9I0lmfSl/L3mZkbGq5QmQGpaPTg21UPSdYMmXhe0rrVI/SO5nmVbRNEwXb3
M4PJ0IZweoyCUWpV32yNlPW82lWonsvwzm4TSUwRxo8j3sSu8deqi1kDh7xBFvPDrEZooQ1Mb+u5
y73Iuyjb6Kc/uBJcv/p/xtM8GhwiobLgOQsnwrU/1CJUyWg4s9i/1LYQ6mh6o32cpzZAlIIgwTZv
zKTPzAdrNBmcqyEy/fvWj3u5S1E6m4dVAgWKX/k7Xn9FmKgN+aAFBsBt7dYXISTM0aZR3nKWxA5m
ig443NSPNc++CGZz1+QmP1P0eCruVGQiSUDI3svbiaHk2TCNDvhZqkHwMF1NTsfv18avlo8uZ/Xi
z7ksUMRwH4bZuhbw2r2pBxcps/jGIMT6afTGqr1QUlsjeUU6K0m/NdTJjNX4Q4wOmtmmw3thG+Au
RzAIB9XCc3ZnrsWqS5kJ6kEf5plKeDcJW5TiD6fjrzeMEcDaNGAxLEbX5jXW8T+szUXrgrNRRHby
1dpuMX1XJCWTJoKzlTcGh1LUUXcAxOySTTkyTNog+ejiA85URXcsA9DG3TrQ/cPjXNbL/9bTki8C
N4DlZOBNuBCCPhBrZFNzhipLn9epOh5brfcYSsntvk6BV9/AtdQOTZVVp5ql+URIkP1GOZksRQ7D
3O3/izn4L7Q1/E24VuGb8Q83ND/aWTch4j5EGd6/TqKzgTH8F8drrANC5EqjjZVucQfJl2TgFIe2
4BzX/jjc9Uao/W2Aud3i2JvPhKyX7ueKQA0C78Ma98GDD/6LpK4mefc1p4wHh3AXPZwhKuZdPgjY
e/Z/lJ3XctxItq5f5UTfYw5cwpzYPRdl6USJpEyrbxCSWg0PJJDwT3++LFTvEYsR5N4TE6ORWKxC
AZkrl/nNDHjVThaW+whqqr7FcQPCF+lXmzgb3El854csZkf+jAPTYBJICfnWwQov5tkT0rkmpjkg
M0NgKSQnl5L1nrCnkGbIeNMDNr4bQ5SVPsil8bEdMMaZCZE9FAHD/WSu4NQMYO8ohtoYLk+IpZT9
xNOV9tVqZ4bDnqRjVmbh11Dgs/kZh2LX+0Qfw50OiNiZ76lGqpSm37ioK9AkuXXbAK+aHpi4I0Jr
IvepvpK6t/0dJWaoduNYoTrNdKnR+rMzA0k4Z2MTOdumjYrwtsfK5Y8OpRRzz3CeqToEoczcInPQ
DD+gTnvNjRcYQwW5vsIRAEoWvtesWW6vF8SHoBZx9SmqMV3mzeey2qSJWc1/ddKcbNAA0WzgZipz
hI3itjCca7QAqamwdgNI4zcCxvKKqVWTQ0210khUGaEehZZo9i1I/ZkS7JQN5Ceqiydks+xd6Acp
gqdp3WxN5BHLnUd8mI8Jxkl8z6KvKyaeFUvoynBFWu3zuIGhM3BdJmCXjJY/qUZ+E0xyNg7kj5RB
6AgN4W3q+wvjq5WgaJCJ+8faKCOEmdbaEJ3njl6pog/y2XaWMb7XkMJ0C3DewKwVFzPJRJuB9G1E
+NBda7pre5A/uHgGMfpRW6P2UPUblNW4d6mAxocHVTq3eHQZxdWQuaq96kK8fyj9q87GpRAiH5va
Q6EGp7jikPv0T66JwgbE4hOeGjRItewWDL8ewjIru2O6eA5nbtw1Gteczg8gcqvsCrxahYTYrBK0
sjKQTRiYdqFzXImyNqRKQEH0X9FQRmn50zxaS7E7c2VEv2DE1o4TM69IIQBd21NV/Jkuok+f4IiV
zqYq6zp4j6rn8Nap+gL/DAMeUyJTq5LpeHiRcCDvV5AThahoxxU8jaJWzYOgzv9omNpMEL2PMb1i
ClYYX7ugQm8mssZ54plQGO29cQbwnklstnZpalj4o/u0MN/NXcziRMZVyR0swLz8QCem/oD+ZTBc
r3h3aZMibAMZiV2UVd6DOxrigJZTXR5rPu4TOBhwjm1QUwC9HvhflowO0k0hwkbUYRZCUhf9gNYe
nd7PI+tmNLDZul66XNbHhgRggb1S51+mgP0gNiaNZJbuXLaMM9FiedfKsadXWS/Ig9DN98iOWND9
XQl709wkTpX3BzUb8Y2Pmc2ylyLAgRzUd/rnKhxGs0Mzak7sM0BJsO0VOgeYaokAzthxYd2eBQeq
U+oVzjEfsZhd6r73wAd8hFbk1PguzbLG/6eD+bOnVaSYEAJy+9Mokjn6i2XnL/jWjJ16r/KyNt7I
QuznBbfO+X0HIKqwwJKignUpfzXO3mJBzbZAdGqrxPxEXivNsWzfgdPCxpLsuUlvmCCTYcm274ON
FxVWcC27dkTe9USKXmzcbe5xm2P0UVlAkyWoJ4HWeNsypS3iOGSr8+jrvzGfy2mjg5+mcH99IZwy
xv9kAChBwBQjNdH6CpwvGLs+T7YlUalEyQIzGwt+3+NoASbfwkeKnX3qsOE2XmyWONLEWAJ1GzM2
Kvu4CilnMnCGR9SXQQ5mZA4xugxp62Mramn9dKEs2GVohoNIRcjGgSSPUA2AVAFk/q5P2D27qIuV
3MD6AajaekjGHNyOfbMJsBACJDY6RbRfG6ptVRjGtZ+rOL//p040M7Xvba+zn2LUgMTujTtzyiV/
vTUeYEoSI1vgOkRZi9HtM7LNonzDZWoVHedOIipky8KJjpbsjS8rn705kY6a0U3cK1umWXy/0vzM
uSf79k6box8Zm2F9RUP0Q9VQN+6w5OregTKQaQO6vonLrTslOIKlEfKaoEyCpTh3GgXKYOKqjyas
dJQdq+/D0rvOvhZR8LB6EdYnq4418UhHS++UU4U4ubOYHyEzqhnQL8OVvZBm/VUr+EDDPwkM5n1E
n2ctFGojhNy+HlNrbY4YDA8MpUgOLsQky+m7rQCwuRvdt9VjyDTv3cNZSOCEGF5FNpGr0X29DLDZ
Vwud9YbW4cR7yFEBDkNSewA62JAuo5F42gSrtmEUoN95W5qRCu7R1dJCIyftojWhwKoCvsUKTCYO
kKWt2lkZSADmOStHLKl96pg1Q1mp1SvNelVEWJsKqyBXBY0kwTY3RnfnGMIAyPerACVJntY/oNFR
3pIwNuprZHcEx1FSSTxkJ8fFVdSTeVoIQBGsVFndrp+8SEjnxi5x54kivzl50a62mOty7Y2Qr0VU
ZChXMt9s8u1suKnJ0R53tnUcOp9yfiTzROPBXuBCoDPEpVnOkKDlkKdzdygm7fAZFk2FgXZQjclD
QAses+4gHBXbDMZpjlmB23FEFpzO8mGwKxoVVQcEaS/H2cc/gspeL2ZbAt7bCVo6oMOAhi7236VF
OvupoHnv7xI/7r1rb6WzLoyY3zUi4HGaOUNetZvQvfG/SBGhSVfjQo4ugGEMNEMkTGMNNey9O8dw
PIaylPmB2sMuKuxh48clA6pV3iQ/cerw8uUxBMBoUQU4HQvDiXUYJfkCT7cctKssTslfU8Nxuu8J
eP8/3F5lPYNOKHJoMSycUI09wx+rTroja/fXs1JNYF4ZnLQEKhb4qBKEPoKJxOqx8fxWecxfy3EP
8Y8iEQvGEMuAso+xTTE6hc0t0svQhAFXkdhD7GHD+Ex2v8bTKK9geyAFuK4WJML84L5HC/iHSW+u
fd814NSPmT1Hw5NWZ1BfXSPQbdfy1O+yGX92twvKBij/rijyAeau8VeVjQLQZ5unn5EaM3FokcAX
N6GBBM7VGHlZvI3G0TevLaDT1Y0/0LvcoffQQo4KsMk4Vpg4ZttzhCST1mRkoQrYaXWCGoK0Y9/+
OCEuwpo6OVtOVZuzG1STcC6bp+jhR63eIOsaxrVZMytH3RVOMuSsFVpFWep+Li2htkw+rA9YuND+
9dFVmD+OFWvpIYbKi7iCCJzZQ9E1Lj556HPED9Y4Dh6oTsju43ef+cK8ZZUI9+9VYwgvUGQDg2q+
qaGbBOhTgRgGcqOpfSvDE2vwQnBfdQP2lOqvN8+F4Rtv0yS2JmJDg5Nr7SpMykI4KiwCsuwEbc4l
Ma6ioUlnmj6ClKqdpRPdg5id/Idxwjf3NvFcGBpTxGnJkNYJ6+nPRbh+3W8U3jPtl/IUs/xWgGxA
bbocxg3EGGoiDxDAcu/wvs67TCL593lNnfOTwXPa91bwDkfX+scMvKV+Z5ouVpGOH4D3iKxpuLJr
S6/W0W57eyNdIFf9FtBEk1x5bAehJVUcV2yklSt0Wy1kVlLAt1oWhbpHlEf6dr155+ctCPtp6Jvp
SKTw1NEjO69uaSOX9VU4d0tB4PCTRqBGWScYFgGmQCffddrdGnOKXukQKBwW0arcgAlDZL4TaD7K
PZOyuT4KjoI/sSyd0Qsr+nD5K0XL14KRh3HwdEXPpzM3ATG2oIu4lM1VSycdcEcHWOKYDyh3HMHu
wuCuA7N2t+g2he0OjPnsUJdo+QoGUYjAb3JZlcOdS76XHh2XvXA7i0inmydJBMvOsv7adhsEa+e0
yQp0GTOkuPeeMc3m0cSRKXFRMTAIIpHTOtWXQXE2Qoeu268l8JdkZwmAZlfZyOI5YHc7wNIzEG/c
IqAiWPHZIAdkTlDd2FDEahmcbAbyMjSUEQHZio4GIHk5JlnHp2OS/wlcy6r3SPaV9nfMKfQ20jF+
esBr1Km/UB+I/rgYiOjj0ev3wkYiF4lm/wEiuxtV96iwYU1ulslSf0AqqPEfEUvXzyJaUPQJc4ss
eYOxRTzNByDVDJs2zOzy4G/fHMel2Dpd0cxPK1s5sZBN3SZ+X5JVIhu6CM4lVoKDzrWu08+c21Oa
sqYQq3rBang9mrQKAEABkL6PFgiBDzFwuOxQNiJ3HweOTffYBG37BhX1hTJZQJSFVmX5WvgOWsdF
R8oalC+NsapuQm92gD46eXFjIhL1UcFTLD75LnbYNOjHZL+EVZpe4a0dW/eARrFismWWVo8rhUgy
YLQf4ZKN71eCyevZ4QuxutDxdSuS6lsLxVJ0PE8OMapD9MbA1C1vA4b/6NFCKyxB3+bvEq9mnC2c
CSbKBDGAfxnwDvoUY45gffcLiui/16z29WtyLmlyUFRtj6MclbSQDOSyjnVik4hvROpmNQQPqecI
ELnb4M6TJUoDu0YZ7Ujn1XxjyBmfPMi8EgjZALMWzel8KiBlIgIO8M1Fe8GZSsu5XYXPV45S3aeW
VrEduvSwapdboJNJKtOuOfZNPyMQ3dJdrsrFqg9LjYDNUYCEK8DXa9bsmuDMevQTY5X5jwL46Ub8
3x/T/4t/1h/WHF39+7/4+w8I9gzHk+7ir//+WJf897/07/z3a57/xr/fpT/aWtV/d6++6vizvv9W
/lSXL3r2znz6+ep237pvz/6yr7q0mx/6n+38+FP1RXe6Cr6HfuX/9If/5+fpXT7O8ufvv/2oe2yv
ebc4ravfzj+6/uv33xwaF/+tq6/f/vwzff2//7b9Vn37C5rj+lb/vP7nN9X9/psh7H95+BGZUISF
njlqa8Hx5+lHp74rp1uX/P5b4PzLcuGIQ2dlzdOEp12p6l7/yLX+5fm8B5qC9LmRgPvtny/67IH9
5wH+anx90Z9wsYMMscil/kLpIBQQw59vrwAUilHjF/jEUodn9V3hnZ64O4ydAeh/KgOB9MbGb6Yx
x4EbkLysPmQxQanbFVks1XhAMFLM1aaz8Y1U23Ip1eheu0g6++YR6KeTfUMxhxHQcUlHrT4WDm4b
21eOCdpaXY9tKrLyHWDZHAVi4GeM+h48WljpEwrMtI13IgexsDxFJ3W1iGO7te6zEYU8RHOEb/G3
eEgm5DnOl6UQCW5Qoc+s1il2FLNh2z4Fs2HbOfhWVEyKnVUpADKbtgoVhpzQ8CKsRvbZwtjF3Rg0
n9vojWh7avP8p8RFSJzAxXRam3shUIi2+PPbDEKI880N4i84QFWMweSiBhxyTNsPfDy1K3xuQND1
zFC/G6CDJ5ckCwMrLHGZxqWfh9Qba8QJRRpwS7rSijCv6js7qup9zMPJ5mvO2DhE1c4BUeiCNsez
qd3moIi42RgGKZ4A3N+GabEsytGR2zj2a3MC/EjzK94jkqyVAWMT3QATCOAIZfuo4kyLDIVNGWF9
B+BK5vWeg8X0H5yxjJk6YSGCezcyM8DM0JTQV1eBV+YNgW6bfPSUxAPp+Ox1BS8XoqQIuzIU+sxP
hpP7Su18RjKmdbs4S9X7xzxCVQkgIuYlEnhLJTP5V2s60DYOSwdVzN9l+LZqG7SIESUNd1Apw3AX
TEXFTci7Do3hOzerMz6tERxX6bGRloYBtU0zgZIoptQymq1HM5qXkDGmfO2ETPct80rdzHz+yH3L
A8ACyxWhKsaJzx95m3cCid2x/bw4wJ/9a9LvaBlRlyM1F7vmRAza2/GSz0y1wfWwyGk/oYV8pUXL
vfwN7YfnvVdWoPCFhb6+IwKkPjlLn19OisKcHU7wEBUSmiyNKTPjieSMtqpR7qUHzjs9DmNSyuTB
sAvpDXcTsE6aTb/EwnME+jXiXEwW9YUQ/bCH8lyP3h4aWM8vZAlG6IZS+Z9QM6tFeT+0xJrs2FKL
ee5DyAOJvE3csx4LAP3AJDFAhUBksbTSOXBpYUa0Z/hjGPEnQWG3l6Kz3vuoIzvGexDAQ/Ad8EYf
o2h38hkJytzyHl7/Frol9ezhekxH6eTptiR6A8GFManGrzWdkPOnyebEFxtvWBxuo9uPNZ5MiaMa
dD9DA2IjIlmvfzSIo8sP94GrOJ7N0kJtwrmM2WVruX2yOPEn9LP6OfrYD2XuN4dOeQ3PEHFL/eF+
Oug94OJ5k2GjYaghbN5Vi1AV+hPUYuwIkJV6pw4DnD8YC6pmALGdkI1vu12bWH4Wvq9Jam1x9PpK
hxNE3Wve02ub2bc3trX4RGFsfobwa4SB+CSR9gszdrGbwK8pNyHVnxseIF7o0b+SWYTr3GwzbGLj
YrbGZc7TrOUBQ0eSAO9nJl5cUakYyCLpmaY6JkXG5PHwcSgEXUIlTMeeOSgOHK2/hQ6o97Zj+4iZ
IQ55epeh8fRboxCv1UwnrEy4pInmEv8YVBW80l27inFlaci+n5hD8OFubVlu8gPdgH6cUc4AlSk3
tVfRSSOIVtxh0j0i9X4xVWLTVAWVgmcGRA1mgqDDy8xBiNwKfJlew7AAy/eQyTTnkVTSx/fkAVY1
9gHf6jVAFvhs8PAYmBckaQN6h7y1M6OEJb7AEAQDe4fjaJ3nV1lk15nmMhjsBgLsMnS8dJSFvuqA
tiHfK8xibA7dodNRDeUkfZ3rMBIdAH2O1sKPk2xrzzajqsNcjCbSXCm8JhFigxb1ytxznFNleVln
8JjObxXrpMt7L9aIij9xPT2WVFXjvolzGAVHkRZTZ39ErEs/XGgnVlZ8gUMSBChZ+rCZops8qfQ6
G2l8ev0tNBJFjKng+nFLX98b4kXQBXDL3uMI4qhlc1ykMwk1tFqWoPtc9266AP9ZlrCp4JKeYh4k
iYlb5g20vApG/5nu89dVM3J155c4iFY1DQTMsjMeALTpw9qp7Zan2I1+Oz4NbYSm3a5HWZBVFSYo
LrAMW62bB5Q/Vs0GEf1WuE+ZNQmURjZmiOC6eOpqgZbRozkh6PE4TpnGD6NkAFoEBogtMby4ddYD
dFUeqk06g/5x/QsNOL2+kSjWq90aZp33ZEGmY7ZwB92dFSmjoeEG845GGR+kVRemxBMSseAu+XI+
7azJ1rq4RoxuFVYRKH2MzZb6pOJ5cDySVm1aH4SspoFlsWkeqizpbf8O16dW/TAZZbNxrU7Qzbhz
LJivxs4oukZRhOVuHIV7+hOAd46lAK/iHWBY6k0tpLHYbznGXWBDSVmpv7BGIf45Drg99+JJy9J1
iEkif4IGiQT7oYwGVP/gsLA40RFbU8PIdcss3XYTvdxsE1A8WuLWQWSFqLzUDSDR/+XpRqVKWQia
AHwoYNEXid6SShuHxbT9JDp75MsvAy02c19AqVHhu04OQj4SfBlIHLrOVNP4IyxCX87HyQ5oPv2Y
zc4kIQ6tqadNbYOQawJ4QwWiOfuSrkWGfmQbZa7/zggyz73Gw4Tk+g0xi+dKFhQFtsBZGelXgBDA
sS930SRGgNgAj59AODTA4dJhwogAYg25Lbm15hc0zrVtjN24Wju49sfXN/JFtsIVsI8Bo7CwTb2Z
L5OEFqPxcWnGp7iGKyi+jOY0ifmASH3JkgcRksP6B0ir1bwwrNVP16fjMk9vmBW8vA7dJAGBzcRa
K5VcrLIc+bPSaxr5tMZGWygdkNn5HPuHLjInHgvExVBvCHY96UiXlDrvff12XKQbFIvMxwIb7TKu
hlbcxWWAsevaxHMUD0QZuk/MUW04MEOpYO3gb6/LSpXfZu7k+/EbpcuLO8AHk+n4LqAlfRcu8sZl
rvEDzxf5lBipR/VHsPA5TgaIofxxDj5O1bdzfe0kwzB/ptMqivqNO0Dq/DzrwaiAQTC7yse3gEz2
8h6MRVAzYw7lE6y8ifDnrBssySqe3hUqDoRzvLrQIzX35ySmLBHlGe6SGsEwxqWVoBw9WHmiQ/Y6
S077lCMv6YQ+EFwpTt9pfWOtbJFQoRZzpGIEDCfRYkHWSKObPqaGgQLk+y6C72nsTebzoU1PMsEm
5tauBp1oQC5AMkUYgU4cWvq5RrsrbDdO28c4hJuWHqWJ8t58Q4VUQEOWRoQ5wgHfeptLoc+uU58u
bE9C7t6opabP4T8bWH3fVbvoJAfZgyZTd4OYHHhGOfbeHBqWjY+et2EM7YnwYNORrT9VtII5Y5jP
0D87n4Bg6+cO8r1o8o6fgQUuuVg0+Ci1boH2UCYeUItBN+iLAbkgv4ca21nTuwgYB8cRoAC+40E4
qI4Nd60sF03DnqPITA9REEUDggFuLmFruUGF4swmKHpvhs8LCUZ+4r7UnLRLqh82M2hy2P52ESLh
EhhS6ZxlbGmpGhu8iPxk3hLwU36GsqhuJ4y1q88rOSwml5Ki68GFFQFubzjyoDvBm4lpRtx7Y6+l
qsHu4pXnX7DY1iyUijOXYpKcTd9gNLhi3toP0BDudmWCtMHT0DGqKHZmNrgTc53W05lVNZIukIvK
KeQPe11RqvL0RXeTh0zJQyE54c09BlKE0D0JgT6rLW24QlI+JXbbYtLLvUoOTlnRCc+BsLh5Mfwx
+eC34tu+r8GYofyd+VGzT/uafMTsQrHkBzVU3fh3g7YC70ziOHOPDEiYGVJVGfo+SCdUQ0cxtRoA
eE6aBQoa3GlrLDRliE/dkjuSAUKUAL017sqF4RLc+FjNkOfhnmdBwpwSgWCUG1BcC9WDWzC29W/a
MNR5W1a5ix9flUEFiqfbhENK7IDpbi5Dc4MAfJxZsIRMbanRTsoxcWhVuB3eenXMrOYeRBn8hid2
zAKCA4CrG4UJYhteqtNXxg1LujMiSlngpet+MpE14H6WsSzFsMsGp+Z7kqbhgMxgwsn5ID9udaFw
rm7Oz9vyEp0eVWs6BThTv8v5VDYYFhO5gT+iP3K1ptCvB+4X0TOAJmLS/TZJVYC9XwTupmjQRqnq
5HE9P+gYIAyGYS3jZTFOA6eX6426+nJBG1NH1v7A3n79Gl4cHoxqOTZO0EYeVaCv8RdUbJNi+Te0
xvCwyr6ugjpzRTHx2ajA5M4HSOQFx9rrH3vhXcepwYdhMSPI0xAz9U7gnl8+N/NK+lVh1z7iaBwG
8RF1kDTMaHnYEhe70cWUSb2zmkSF5tayQJQy0MF+Zxa3YR51y/JJk376+ArXZp423pqI1cuDBeXJ
CK8UzrY86wStE7I+olrUwfm18Bp7jGfR0rRsMjPJxqMtwYRZhzjxmcOiJKFQszumhC7p7MCZwKt6
owY5GWz+0hvgiVNN0B8ICK/gvi4PKstrxhF3sf4xrBbPar9lk4tQ3A/sxnuet7NOIC1cnwgIVTpr
m4UMVyPkDlL2W/Cxm4BiAVfwhK5UrZOWMKLRJi9AJm30s505Rw10rRTBZvIPjIb0G7tGkmXtDSC7
ycU0B80RCwOp3GR/3YJ3x9x0nwADqnPQBuFM+lIyc+dmd7ii6NAEBTl1fzLK8CZxa0HGDj7GUk5J
u1MpLZbxZgLYkOO3bOR4YmyskVMo2kI5sibJ/DwCC5w+TBJVXdy+RRwOgH85fS1chVXYWwEmG5w3
fV5tpnnWT/ksq5zVXWqZAJjoZlRv9EouE1kKQI+0ibUIZQujo4vkJVNTGkZzHz44SH0M8g8qeqaJ
+GvE7DWdsxC9k2wQ3I3JdnUX+fU9cLn16ISaLAFqUZ1Gv0gfa0zn4hk7OPAjWptdrHt9dhABTXBq
RJwa/6esJib8rz/XwU07hN2BUDnTs+dbXsjRw017cR9M1+BzXal0H3e0ax0fV4wuBESLf3v9c0/T
uGdrX7e5MfL0GLPqNt9FrCmStJqwWFweBoulz3fsmtIBr7amq2CvE7u+qbHk8A1EDdpJig8Nyj9l
umlBNWCvhzBthnVfnUwNJu22Ig/6gxZDMI79G6m9pWPvs2uFzEczG0werICAMP38JoUTEJQU4NnD
BCyKKjEAn8FCcFtPBX+SA2RxCBGtjNpPGZIWZrOtYvyXflD/IaN0fS5FIqwBFrlN0q7Iqp2j9XzG
HYM5faNfv7cXrY0Ad6YTgYC7C16fTu7zy1WNmQVTVYoPYp4n9ruXJnoVTS722/ZWng6OdGzCbCfs
3i7no8k8j5Mlt52IuuT1i3mxsG3bQxWbKlH/x79sbus0oavptT9g2pqyl8ze1cmVI2AVImAIvABZ
xpOd7uufe0ESpgbClVUjiJEBZGu9KPvDGEVOPHmINH7D0LVqoVmylasJtsHW7oRuH+JM2Q+Bzj2T
On8451wxzDOeSReqiHRgDGadWAsrRTR6e+7IlbLxEFILrEk3Qu1hRi3g3oqTpVt2/lQiTE+PcMxF
+vfrX+qE/Xy2Eh1saxjEa91I8oXL7RqiF7qIIRsezh3ZUDLYft9bzRwke/TaPClBlKfLUu2q3GvQ
5U4rW3Vy62GfyZfCJRixq03X2tCNN2gKYLHOOqZd9QhwEYfgLV1ZBBW3MIMpXTeOO4V2fmg8pCmN
DYpaWFNf+52Ls9oRTSuS308DMGPTwHdUq+/ZI7rNJNluoicHLU2d0x8Uw+prsoB9pTfpqyye9hhk
gd48gqF3xbyJKs8cqn2RJ5hgQqwYOuNpqbvC7b6fHwdoJd2RWvpZPzilUPaifHEtFMi2XlxYRXsY
1r40HbaS1XzuJRdTwhG46xkSAZ2VBvJ7aOg5SIC12yb0xDweqfOCcoEknyPZaFzHpSlriyx4IhtG
Q8ZKEaR8/Tm+OG0Yx8LvobGLyvfLtemJJF5cP+8ehsrRO3SpqWK+F0mkHQhoBet76FuoFF6rNBdv
Bt+XH683BbLxEIM4z4OLXJNcC6Yx4gsP51Ym8B6T8yXvA+2rkZ5GXK7INWAM/Roe+htf/0Kynr0p
iPoePnTgk07csecRKuncDPuZZvgQe7GuqrKC/I0eqRP3Wb8VYwRVE0YYU14ML2k58ABthDbZVoha
1xQV59rMsEfdN+wJyPxjJA3dxq/WmcA5nZ9hahlPkRKt6W+6CsWNDAew06eeV1bpogXC1C/uu1JA
HR5AOW1C3LozkHLWjBHfhhqVqKElmaukNN6IkC/CtUcv0HFomOgx/co3+iX7nQovtxXD2w/nEEU5
ol23zsNqh3K1+Z7PCTHM8yqH1TJ7CaxxIIZvFgCaq/dreHFRemc9MDLyUX+3LyduAN8KAWVl+lhW
HUwuDJVLPuMfCyLtSv76Prjg4QFlJe/Q2AX6nwI2lXlxshpGwMgTvc+rapxl4F5DV+i8+CakkxCi
3B6J3oeCYLutNSHA3ScKNR83nWn0bryuHFr7Lj/1ZTqT+jJ/L2fVj/LD6xd54TgpHBt4BVw34EUh
//dFY2tGuMn35eAcz9tlDg0aNmeL+BrNDSKqCbGoMA40F2SCvl40BX7wNHWYNspjjR+JSoGFtRri
WKcGNHCzTjgsNyWcX4dp4DqNaRLMwukupcBrMaUTbTHRSGqjAX3RkqKdwLd2+Vfrm9e/5os+Ocxe
VpYvXD2xRJ344lnAdAESFfXxx8SNUgfHCJNJqQNXiU4i6XudhMO3VZimw3G0ARDAuYOvdm7SL8Ii
VzI8eytQvkCdMAVmOercnDnNy/RBTQXWWXWZfIzDWEd1BJ8dUq+ceSalyJosr2jw1SK4BKbO5llO
Zz4pBvBEgWWrzoLoF7GkvRN0GhsxvZPWQ6sES4iTXKbsTB4X+Dn2YwNR1yy3cEn06HstBhrqGCLi
ijo+zxhTiMhclXdyGSyskCwQP7ZhBgpRegxNN9LHiv2uCasOd68Y3QCxU7DECbONn/b0Eqo+BSN+
NYzNqeeEGzuR2HJLi8sLekMX/tPaSH39cV/mZQRgthzgCIvsLMQ46XkI7jsrRSujt5/OVX7Z+t1w
WGmltAkwIIPGR6h9KznVZ8t/QozQIzecZSyTSMPB9yIftJHzClAumj7MBsqA8mcVMQkrPjOoKt9S
hKf3/fzDWDMYlXq+Q0yDsPpiOOCCoQ9q0psP2HoCadEYOjwQN4mQsq12InEHnE5Ku9O9w1yYxLc4
lhY+5QQe/YcsopoXYhamD2bHbCetTqXnp4OFRxuvO/1FRABrBOwzQK4tT9n1vD89u3f4t4yIT+VN
a1ijifvODaPkFuhpnzk33ehMpr1Dg0q/FWnKwmUEjCqMJ0sxJGu3Vtb3w+fRSjOEzIdsQfRvWxq0
GTEtWi/USHr9xfzJ1r8MGNwv7vEriOgyl2NLl3wnl4V53Cand4SN4DQ5KuQz1yFsxZCpjQ6ijVFE
/1StN2KkQp3mL+UEEAxFTavrTQct4GBI55syU57XHzqUlVycoyfFAPkhpvXMF6jcplEucJ484Z6l
qtRwkQRWBlpgVjPgv3g1m0C4EYWglvJK9OWVdBOmfh6Tzq1LGlmkewSGBq4aAbSmz+9iJq48sEU3
Ws3rhJRsiT4UMByt7IALaBEhrUwJQXs7KUYatA8wFR3vT5hu+lJSBwJx+C6nZUV6cH4G+ZLTZdyQ
7jZV9Hjex6GZezSoqxxCgtw3iIU6zn1vdgEOS2FpxwDQnNxCEfhoINrD9S10TMFEWSFUgojiotOP
HKCz7rIEasxwvDRpODs7mFmaZ8Oxq5O6WuCSdl5CBlkrD8aukGEx9lE3u3O5qxlUtsle1i4Ezp1r
IT5eX4FhdEoDQfY55h/Pw6SpNbGdvUkhTCFZDqhi5rLi3vBV/A7UKegFtIpj+u9HJK+H3r+XZjNN
ycckskvVfra9XPDpKEh13A0J8nmcr5nosjKvUyQDuWZ0sPXPBmcOcQZJJcKt/5yAQ0v6+m4C2S+u
jCyc4n1su8pL32dYGnKN+GBKfvX1kMUDv9zPIHyZ1ZM7W5xVjEqeBy0+HcjQVNQfBrIyt0UsHnQt
Mp6liBsMGaoa5S5MtT0mHeDpNWLjDO0IVhDXnPSWQKCzxP5Aj8w9GTf+ZzwBaDr9MUYsHUDrjmeQ
e5y71yBImNc3JgIv0bYNAQTWO6pNo/I3BXjcor9G6cDk7g4MB/WsSeH6iLDIOpUJTwacUCg4hlIC
MvF+WWF9grfgdcmgAs/dQMGdrGafuC0aEsgVD8AlUN7Mmagy7QkpQ6nhHOYVQTRr5bLSGHRrveiU
njGcp/xNVhVM5Dd1S4+VvntaYYOlYdCj7G4LC6eX8J9fnO0C8cFt1LFiy23TDP7c7IJucflDIE0b
lJvF8sfqyzmljh05lPIwOaIcJvTDWfWgbdZ0G/dX3TxYx0VndI4dRBqBI7Qm3HscI0C0bbRsHyiW
KgubhKt01lFIjYlyjdGCjsQJmS0EruZwzufVEuM6hBooBCD6m8ROraztkfi1rE4ZDh2DnHMuf0aO
ZEK5S/MBa0NhNVf5rPQky25mPa2j4HRahA1REjTTI+2amV8/A2CitZBoqsnhIZ6nfGcYErwsXeUr
kzmK3DpJBIJv05mNl31VFt3ham8rAY/juspJYPztebiAgno8O+A3DcANb+hLPS/g6NeBZYAh7dtA
G2ANO/pw/6VkgGBCszAOl/u4qPWYee3pmChtTDQQMWKu/+lZ+on5drPyecXCx6OAgJ8hDTx6tOS+
F9twGIypLt1gurcrV3cVehReeSLnwoVwDr0Cb1XtWhlWqClxNaWvBzz/k0bPZXpusyGBAAAAcMnU
qaYvMhna4n5Olzbjsbn9XL4rKAymsdmlRAPTgLCmnGzE76WG2ok6d0dF848B7goSPq9WxnGRn32g
V8bIb5Pwe2zXMMr1nHA1w4z903S1N1iW33oYuSUOFnmlj7TzGDblAPbKfUzgnt8qlmhGX4Y/WqUE
RXTOQDogkHWRobtJ55Fwd/F7CJ/Ml/ekI0FVH0hFWPYo2rka68y4WZ80S8F08f4cwsM6kSV6k4oT
rLy2gyZHdlqafd/fdZEwqkPkiYzfZbtMwJshOOLXgPDQ8lmB0yHfXplpfZFqROo4t/oT9FwZ+p0L
NAykVHgy7w3dSM+orCjTj1vSsC/drTIoHeb9gEARvxb0rX4Tr5d0iTa5Sqzmu4sNyPK5xBeTt2o4
PGgNVoGvWyMZjSfABMBNNa4TzJxDftxoK5RkZ4ymZsqdYYl0OmiPZyYh/j3hEQTGpqJRNd+hwgdU
+jYwjJYDvBhwUAD8OMXO3G9VPEVIWeRQtIrk0NtSN9pNofTRMSZ02x4cxvT5kzwZca25/1TmGtSB
4Ne6tEFxLYe+jeHl7c+g9bwDfJhuMShV4AlQhXTl7Vqs4D2kv76YDA2QCcrWQyxpGDnv6l2L4uX0
UBt5kIx4Vi80FPvbeCl1RaOyUBcIK4fZNaUmGnmFSe4IlOHUjj4PC9pmyAkJykKs1r/OvEZXMN1k
m6QmK2OXGVIRXlWIG4fzTWa1p97vesF+YwVcVtcGGqCtQNHymaaZK33jbBX5rva2LlrqlqTG1nEr
khxdqE2dOXHcvxdmBYr7GIxmVtgHu0mgOt+Oufv/OTuvJbuNJEw/ESLgze0x7btFp5aGNwi2hgPv
PZ5+v0QVJ0bNCGp3rxRNkX0OgEJVZv5OwKcMzxG+16Zu3lRHM+VakeGojVEz7NTMuLGzchOoqwk2
5uYjuxlvYJ5MS5R8zOalTfp7O2/89D6Fs05h1+7TxAewKFduqWm4tNm3nPjCalVN+tzyLpvNOUMm
3/evvc+EwGYrP0h+iOXrrnjcgrjmi1kNh6p9p28mlCV3xwp0svDQwJsGsWNzT76LlID6n9vmNGC7
6PA/XTI/geKb3+Kgh/QRlbZgjU7gt3yvNawESR5XAXnO6+gH7Sesm1fJRjh0zEEdCzuIQ5IZj/6h
KXeiRi/Mm+Sp4wbDlqrJXRrJRNOPfdKdhQfauJ6mDeuL9GYm1dT83DLNLqihPbsXQYRvC7eF1I8O
byjEvXU6ntkxZefWL6OZ1cEcnDDGtYz20myYenqPiXpgq+/KIlOjIDTyUV7cofkU4ACN6rHWpnl3
saTIhyp8JAUcu/0NUyckp5zzukooZyyCaWxHeMU3hHOzId2AtGTYow9p7sSfQRCtxXzogHg2H/9d
iCzNRV+xt/R4CZ/WCRFm/dI02LwASvpTMdrnxp+m+q08tpGF15L9gLO/XdcPFGIBptuoEJM9Dh9L
5NXLehukCRoPwkNI4H1oyZrAzRVbymSOXkaaUNbkOHvyvPLQ72BnLGpCa2ydEOsij7XIXCxESgHJ
bOExveJgbxUYtmuwdJ5NQX00r9Aml4iNlYNLcB6LDQWct4462amR5ssz1uz0op9k7zEKRDaw7blG
voS+e/toDFxy0nYmziDtEH6Ao0Oo4azMfqwcxaSH6EPqzCoGnGBQGiwTlu0YT3a2SUhFCfsX5jaz
pIQqsM+I9R5cO8zbz0HCIzOvBXXGhm/ONGFU+PADOmI8z/eOQ0PeyAIhmbzQCh3s4lQ2JlLGre0m
q/w1+qYEqq5dECdxGv0Nn+JTPgwBd9Vakdyhm9Sv2WIsBC55J9zad+a9JxJ7M6v80PLXmEOcLPUu
Ewjlw3HMmkJWsAPc5gX32RrKBUKsNqFD9zatG15G6pUOdtgVdkE2dNrzpyR9ZbL0c5OTiLAgZhxJ
dFKmC503wdcOi1UgimLrKraChKtlC1HjnD7DEqLAg9couvpDHBHSEnzsrDbmG600zPw/XY5r1NTw
zWImjnu28zJ83Zh8jvcp9TsLRn8f0tvkTLMPpB47Zrd1PunnxZBRZj3WlLv0xYwBDNmwsSt2RVCT
I2QYb5YqZTD7rGmEKLoxoLrX7SCWnrJAl7qnzP3URF2Hc03WQWv+niwmNU+cCXqczg414nrMjtM+
ESbJokZPA6x51jTb83GT2fr5KcyTZl6eqmrae+yEVvpcovMCnwngGRF7viy3flrJS9fOmc1qSESL
9VYyD+jetmhvQmT86jXRF4g74bFqzOog4Za1bAsDk9fuTW8xIEi8AE6UywRaH5dxucgnQyZzuft6
x66mxeeSFVmlUKhJ14byFhH4YvL1Zx/qcf0BwTbh05eZoHVeO0uhnWWJEhXP8LWWpn1SB2RfE0rA
AbE3R7mqqCNZHwsgmOypEIb1xKArWhnseDjV054lCEv4qcEBSl7zvJLTfwoHOQY0ll+oHXA/hvdK
rLwpesHuTseqCxBS96duckDKbmxiOtkcvAnLHJtc64OBkNtJyvosDtcJW9GCqnWVT8m7UV7Rskxb
jv3AL2fe1Mr15F/70GtIsF7JU/LuB3ZNc32w4X/BaNLXrReRvhn6zfbcRigng8KowzWoWVn68vUm
HAW8hs5ppBDzc2wPANIoY0iVSkhgs6EY3mOGxv27WVTxV0/ezsG9eQxKm8d1bI2gfPJ6/CsnNCAE
Jn8HDmGzvJQEIFDT2mT4+V9d/pBaVs3QuhmrhuFaIJuKg1M9ejLdSqj8+VcehweTKEnUlU2XlBP+
WTzJo7ETUI+vg+Cr2CNjz8B/5jBY+BBWdc+wwm3ieoyeF7TrMr+qHYff2Hul/CdCM25hyT8gqP9G
UF7kfxXSMRfmhKu8qL0X8hWBivm6ozPRYF8gUmHpTRiXXbS/l8Q68olOH8qcbthXWblqbEQBMfCD
HhQlagzY9q0c/FOG3bdxGt1YRsa/Hqe87ybgNADDAfjQNNHNHd3G/zSRadn3NXl2zsuSccw0JBEE
az5iBcGteUOfJCtnsJe9wX4un3Mnf1Tr7tff4qdeUuhfMBaw1BXUwX+HReLYYfiuMdjPyhBGvzpF
ymqg7Ti4Cvk6SwVSqxe2UiyFVFVGv/4yfx+K09hCmABrMH3TQqn1E/6VQ1rtBuLMn1NvFTI+Hrqy
dlQ/sC/Z8SrWiyh1fv3BPz0LLB99CxgMvMMhFfhdR22PITq2yJ2ePXXgBj3jtOJRw+mT28Et0bXA
nE1R6n5PVN3+66/x/vqF58LuHqC5Yzr/E3NkWqx5wCq0fEaipKaWqc9jYISdcTrS9qM8QEh+9PK/
/uR36n0JuxaGDeJ9ifrEqOVdb9vNGS59c2w8pdUgLSQxU/Q91zDv2n48jRgYYldVZAKLrKr/nMJO
9mNGEbKruxLE/sVqc3GG+fV3e79EUWdwLzwGFRFxzd77cQeGLlAygth80h02Ru1ybo6HiaBaospk
RaNBle/LIeL934xe3iOm3CdcBFwUIxbAObzJ96MfX2Sbrt0/FTMJGBB41T2Blzmbn7Zk7NzpMllj
YH4rC19ONsvpa+tbh0Ei6S1Rh1qGMXQSRH5+581l6tj/xJZ6P5zyCXWGfAOKBa0MjODdNzRjEw1K
t7tPSxWGe/qH4/VjW9wDoLvG55D9nA0tQPVd/Wlzh5jJrHMeUeSMmPgY0QvmJ9WCAxDDlWA6abHR
UuL+hJJc0MKv1GrOIPkSUkig7cIk5ObXT/z960g2t+uFeDcAg+O//J7wxa45o0yIgucf6j/1smGz
LyhOE+aU/WFGBN6z8vsiJdbjVv/6Sxwh5v8DlfHx4OM4b7EdwbD7iSLHyTbLRHp7zvum5KiZu6EJ
++doxrTtNVlXwyeR09jQK37cleRRq7gzH5J8eSKeJnZfxoD4GiLL9s5s/tPi71Z8Sw0L2ZZz8gdr
hroTTlSciL43QxgWTRKCby2WnTDjZTwLGuVCAWTV6GKUfClBotG7CrteT3xJHJ5HBALKpgxeDcD/
D/6PnraxJBp+Jda+8n4b+MMtBUd1g1j70oUdYWFAySjPd9Z0KK4qesPzS8YonxMkXFl6RsEY9POV
ObkzhPUJ2EM0qHOxicbOnAmNSbiCdJqq28JphDqTENvB21jaaZqa14CsnKK9kCg/jOND32FM7uJb
sqXm66+fnvXTGkITxb5hwqcWp9z3XIogZJdeQDuf9aS7VZdPJUN/98CY0IxDBK9LGYFE9gBbKPMU
51yPFDulvS3yScZm5l6IRGF3R6GiKhqAvmwy29fmd/xXE8Jhui70Yzwn/utK8UEtub8psd/jLthI
QBdiB0RqBens/fvgoK1niG32T/Q2rVf/hQkBTI0bFE8U+1psqt/UvTaED4Fmle5KbdvpHAgj7tff
6e9UFabOMPp8tF8+SrKAAfC7umHe4JIFQG1PwW5g4chsMya+j4QCRiDp6f+rOghIaMdeEjQ5EE23
9W5jAzPpaM+86kkDirqY61SphtlARt3Y+ZDO7X/gybzfUtkCcIUkwwIySuD8VKoVcyfEjaV9ytI8
YKOp6MP8rz8+vwwGx/8QRIMgb7E1oyS/+/XN/unzoedjyHoM2V3X8d5deV1u6biFVvqo9RMLG4K0
V3+TdmE/BvHhvrORD/8TY+ynL8BjhnyGfAS5l8n2/HfAw2eS6ON7gI8OkxbZPdyj39KHH0b/MmTh
iKg6ZK6YnwV//PoGyAX+71aMRzj8fJgLbMrRzwdCsS4uetVke8zZXPYvYTgN4U06+DH9Pl+6N4Yb
HOvM4R8W+bvwc8+mEmQfjWCFURmy5t5dN+ZlMzm+Tf+I/CjtppfAbZvtNar6fL/XYHqNo4bzx2j1
gmrz3kjng3ZBABmxA5JRaJdP9DBDAGlyJxN3Zfpz09uVDD40Wg++cUyXk7piDaHWMim4Z4ejpT9h
UIwqDFRVGBG/vq3vKytIuixsCL/wIKn+30M3sUcacmNb+eMYzc5xYtlZEeCMh0FZd53qYvbyHwIx
b2Ni/jahtJtJPvVCyKX/8JDfbykh95rHHMq3Atp634oQakl8zbjlj7inMYnNEoiBzP/EPk9NhH59
8T9/HDsXQA5qSQjKlHR/X9N55nlgmLv3gHdJwMwkt2Xwp3y/Rrf7Z9gOy653y5hDl+aGTQx/DxND
n3cfOQzx2pFB2j1oMnZ+kOfWpMIebxoWgV1EbD+Xj+k2Irc797U/uO2LPY17W96gpI7N/tFt4UnM
T3pwpVVXXoKCgDY76jE0XcuYgYNmFjUxOd/YSyD/+uDtpAPHJ5/fKrXbBi8D+Vy8CZqhHUk55WXt
lngLM/9Iiezkr2hR1KGNIGf5KPxwuWKoE2SVAOljmvT89VAxppp6EYQqh73JlI7USUjmmarh6qJr
gLXm6jAqnW0quUAZU7Kg5I1I+znbzXMZd6A9Zyp9WEGZwmDm2hAV3x7U0hyhMpIJVY+Ajg/RTUGT
1B4Tqrmd5JLESgKTxoMaPeS+jI71UCX2CLqnEI/DneIEZ3aZIqmOopQW8E15pYa94SbjaemNHlv0
oUIdFd3n3Y4qXfXpJi5zXHfOuHx3bvBmz9MP6mbpZkVvx7kSIusZip4bNwRL7K8aQ2bEJd2dfbT/
akzInEVGhgcf2Kw9c8tvYySEm3VWlDndCZIXIjcz6GbRM2tYrMHUlgvMjnnj//LsdEnt1m7mfiwx
tZ7RmzDscqlqmGi1/6G6DPNTv2MT8m10lxzxmZeU2XhKuN2IvKqUq2RMlh3LtbZsbqAxEdWb3cIP
6OubltcKu7fKbpfoMZuCYfqSYySBXpBRs7dHF1WWIM2qKWLMuBoqoDH4nwmu4b3rMjPqXNJtIT5l
wZl4D+xSrrNy38N9EKRy2sYU8JIBuEHSjw9Jdj75lseM69qUBfKoE3/EMGssctO77ZNaILaakQKZ
tPBJVu/PXQ24S98Ynd+Swkc8fNHzWA3g2wpD1RPJeIKW+FaV7izdEyMI96U3u6VIz91OKvPvS7/x
vQjfspbvFSxOPDXSfE+9VxxNuYPArNP0F8MMy30FH50Juc38iohyw2iN7TVw99UYf0PiJ6Y0ZM4K
gkie8T5AZ8x3aygvg4IE9bAYCwLhXyLvOoCHMJNOM2B0yWKlV/YtOrc2bxjsB0BQ+43GhdkN2Qtu
d7IE+vljEBYjaZZ62MrOK7OWXvkS6wIu2nw3+6MKXSv/qJb15K+8ssXx4s4m49bkss+hPTTXeTRl
GSrcOia/Y79rDduYizNhooLUqladjEdZmIrTmdt27plwMTG/2C/YfXuMi3H1klG2Vtf5ebEk/dXs
Kg8nUL9MkxQ1KaRcvKWdZIHopfmc9Zpy2OorVUss3Hy0k2YJrInsjlx1DGLUYE296riuhsYfs9fP
zjVSW5eGgRzPq2X7O7aO8eCxmswzV3Kxj9ukjQX6vBTJTsFRxWerATpTP04vPcMtQ5OdWFNXXZjc
DHTxvEnM13WkugBG0dYISdKNn9vKDkjMdby5Ypqr5t0KrPDDVSbiE5aWPECmNXKHiKJNyLkhkW6K
kosCVHbbbJg8u0rAVnWT8JUiZtn8faEJdm/aDWhcAPm8Sw/PiQ1+O5ZpoNw7U0vm7Z1F+NEzWUL+
jimN2iizOg7ZRIn28agxC0jURX6uIwN/Dix5XQgLnXrZFvX7jsF372xb+DtGYjzdU5xvceOd0FVb
JqtAcZjUo/mxto9db+AusMkH6BS4ZWqnRDTDFMoKe6EjccjKKZCPqcAfCsnV+LJiS7h1L+dUsgpI
OE++/G19SmjY1Tn6J709qCHjlFvyCrr4SfBcsTEVlkAPo4V1WXdDXJbJmYwDnmnUGUGOeLWmAZ7O
tdGLPskCj+V+q00cwbRLlY4dgrRfqeqDf+hgDyD2v4vtEGORBj3w3s81Ecnm1VFNP95ycgOIHZdT
OSlN1papHpBprjIwsPcy3bNP+bDl0Eb0MecGIzXNEu5yrum5SdGMB6qi2ELb7sjSmN0ELODZocwA
tyiUj9Go9pXWKmHy3UwCRhpXOIme2QB4jwJ7UaeD7fzZxpPg2DD0NykT1E+WoiVh3C6frmo3qCXS
OGhaUoF7BOsI/1QR0MZTzR6JPli4JYFSStFxVtZzboSb+dT5B+rSjm34tUfplv6RgDPWp4kRg/G9
zP1Qy7HLcpZTXeNTJCCLgF6PtFUYo3g+gOSTRsj2OdszK1ZL4SLAGgNJHqJIBnVxEtWFc2P4cAAb
ssAPCvvg4hPGoKZd5DxhZuxiyYwsipCMi88AcMJ93zRx7LmOiriulm2kzAp0JaCPe1yV2AHuMwkd
Dc+Yye01EVMY2ULDs7PKMfabklB4ni9PiH1Hb8i6cNQLXUVVWMUmfBgN1eFenVM2qw4RJ+RNYETF
UIkMnA+QxrVo0mxIDUeNO6miStN9kEsJ8yRaEtky0X/KigE84b3zatuj0MLoT/ZZJx8nFgwsiXT9
PAJFjs2F3CHpfnqFBRPdIJtUboGB4aFxBKdoGgJ8IKkqXf0bqQ/5jZzoMhut0lHofpom1HYzXUeo
CB0mRwHfagCu5GPUeYQVLZwdA04wtDK1O6niqVflIUQB2S00CJgoyBV/J2gQ2rH4aDaY4Rwcx25x
imftlK6GPIOqbOEd+1jszalV2RCsIKdwJ9nkmRnd5xXXBQZvhGIdpFYzcZfSjaOZljuYC8G5OwFt
OHA7+wEaUXAfjiSnYBprxr77VqmH3fhwzV/HHOsE7A5S6GYfHd8U7NWZk2SYv8TJXHsNmgRxBcCp
UZhBtACCPStyh1jqcpM8hU4yoalKOGXcUxsnEpdq+qzh2G0gTQ4aVYwWLz1PgyuIjxYe5YqOZFFe
8O27ofS65oO5ZA6+myQtynP1Cxi1gHzHbq3fMWjzez9dwjAjqvleDyuMZBkL65zgXpH6py6fj2Ez
p2RRn8eZzWg5byaYHoCt4rc5pcd6lc/BLeIUbCTLjuxTB4asq1eCw2UtWhzJrBx9k7UclBMabfJZ
mEfp+jIoNgni4HoMrzQha9NeUPgkQ/6vX/eT72cUOCTiAQqSgm8ipjfvh3S7568NCcjlQ1W2kLMh
Yqt6fhfocFNIlpaZ/D99MEohWnjGM4zMUXT95LdTFs5ItuyePuTkI4RvG51CAMm/xaYFu4qOYIya
BOlamBy//mB8nv7e0IJbWuQAQ3THOBM54/uW3YSAw/2Y7ZvRS3fCfTgRSSg9x1FkdfirjVgadFgg
ZdSb532J1ji5YrabNuTxHQZnvkOVR88S9JbxZk0sZByTjgG49mvTHGBmajAAT1UA95jQU7xvyZZM
8QTvn3tYoZtJdlOaujm6WVO0BvVSTgE+uNiw0E0s2PXinUe1vPHydYd9GuwNIVG7czsjMIxgzROW
O8m+9KYNa5qyJQv2DMVnt+bbFq+XIWMGT2bic0PpUVS3DBoH+xvOl7CArxuJTMFrQdYrItvANaah
uMbzDiHxkcR7arnbfcLj4AUyyFZRNEMUaMsTGVdZk9+W5MDHzzjBC8rC9mYs/QV+QBttL1s/hA6J
11EmnapnhHsCi2/GiXO7Nwf0VuvFWeLMKK76fPeGIVyNP7YNX5vmPDg9lqFEUpSN8cVdTBPPc7qM
fiPXCmMWO7jNQq9kf1k2COgIrfdxKxOcr4cBtOhg61ZqAh6jrgn+wgcmzW8Tyt6OQVFRIwi79N24
oJTblUOkRj8WKJY5Sm9jg0h7mdch6JLzSDZpUp95GyGd3Vf46Uz9F2gLpKg/mF2EmcVHqB951mHj
0wTmgA/t1BbfpnRdzDcqLju8n9respJzscaE059byMMgHdpWUhXqWZhOPJC+iKeteJrDVnx9FD9e
e23q88fgkXI0qV5h3olTK09jQXgaZRHiE5IxWmPxJhJHqSrmf6utLslr8JmUlC6o7f6GHVd/WZxm
xl8tD4389R9eMWwg/v6OMXdk8Mh2gg21C0z9HshAJlaDXbfe/dykmTOfINIlTf7FgtWFYSPizfiO
6FDQA4Y2TV1GfYtvhx0Hd0uJR+dltdaMGQzpG9alxbfnaVnGlnnQZCVfynLCCjpyq2R5toNqGM7p
6voPJveAgCYovG5CZFtHBd2QOR2Ng3mZev5felvZhdH8lpNjP+Cbjh3T7QQVP7uQfDJ/i4diy28c
L1tQXtlW/wkbhKy5du1olud+D70NarJvL/c+FLLypnHiqL10cRKM52xc4cNdyLherccoqtsXI9iC
+WSiMAlOE3ETl4UOZCcxKmwvwMBN9JB4qDjwka6DJ0wD6ui6QGYMudgi+FzWk/U89e68oIZw7K+W
H2UP5eoRdMJkIn/pq2i69PiavK7VmpyKsf/mp2n3alh28VK6xmqd9hEr9+EEuhNXMz5UKY6ZT4xI
wC4vq+fuWUQwRl8N5hO6D+Pf0Zw4txjvVZcNLvYVWiWhw94Q3nGt1tU0Uvaghp77ix/vNN+QDnCQ
ivancY9dshjLYPvdLN39BiTZbc6zVQ6/zVnXfoidtn9O0HrcFNvofRpDwyFp12yuTd6KxR4N6yMY
b31rUq1eLOaFYi0TPOO2nRBEF45fzNbz/rXZYfp7PIz9xw009SnBF+u+HPqxIMRkcC9N1lic0ct+
9dfcRT+w5+u96YzTY4Oq4LfGHqzrvvT5tchdiHTF3CYnJBLbv9twKT53k7t8qFxzfMA9K31ZArMq
TuQbdtey6vdHVDzRZ+ygygcrib0PIeRM8pOwGT1BVg0fTbh3v5fe1P9OqEl+C8vDONObx3dePxEA
yglWnRlRGC6DutC9c2e//tyOC9E/QgG+cbbZ+JbYWfMUEY94BsQYP0MMJUW77Z3bJWjsZ9tJjMuy
z/v3oo+bt8QnNBdrL+PSENbMICS23oiMKu+CZivunMzbftvJe3r2k6G9tdJ5vk+XHOkM6Q/QWbOQ
yOG+cT9goRuuVwx4az7Fiq8G/dJj27rbiVjvPrgJyyL+D0TH18hvpjeL4+0WmlR0KjB6QFjksR9m
hfnFZQMmWacIf/OSILhz9qzBN2vgApLK976EFJBI5xe0nRfyT+tvU5V72Qk1bvPE0qQ0jdqF98Qm
1AAIjFcmLKynBIOZb2vmGjB7exRHlNj3HtvJx6YhbYszs351wBeIr5vzb2ldZOV5sWvIu95S050T
FxpVeJRBUpyJ2YaaUr+xoZI9aPOf/MTBQ+wwIjfntNlG9+dmBNONh07yvpjaiT0j3YuPeOeNHxcO
G9DTob6dsHYncsipP/twvWwyZxurKM5GNqd0Zcxs1/mmTAgIsoKxfknpPa7GAhnhEs8B+dEJ46Ar
msPXJceobp2aP9LdHu+xWv9rHpxXn1kzptTFemMQ53feI7u7odhujXtr7IroiflQdceFlc4ZRXf7
QkWRRjfAafEMdkui2Sk1mCkgl2rZXmsoeCcAEvMbiPd6XiKPiAC3Nf5lJCNxV22fufWJb1X+299r
7y5PDfex2bfuK1Ip46GgjOblctfnxHXIK82GHITe96oLzhbdvxbOjkdr8/zf8U/rPlZxZ7qXOi3G
G39b/FfbGqqeNByjfwhGL8BGHurJd9J+0w11UTvi72Fjnn9NvSF77lZnwtQmJlqxLbyAgKQApWv4
J1yO8GwPJJGfau7wwzRX9sVsFpix5Kd8anAXu052nmY3dM7mp4Tp83yqwyrmghr2EriEn5CAGx8t
zMm+N87G9hNlzhM+pzlZ3vZoPixkAFxDZ6q+IAlksrPu4bfYaZLfCyDo4dQIpeDEXWg/W1Hu3eSr
hV14FvflbdKE2VfXn4a7wNjSN3eAVuLGY4AjykJH4u92eVrjOubVROZ5g/Nc95DZWX3BZIvJi1vE
lzxrs3+Hbdqd0eqHH3umN0QiuMkdWYsrTeQwwuu3k8dqn9tHgo5e+OJ/5YNf/dXtVo1zCfZ1TeGw
d3fOeIUdmPGvwIUeCneMXtBMuNct8/obp1sSAq+XrL3knuE9ue3qn4LW/Iq3jvu4Fiu6s9IZb5fI
EsYt7+4l69vyz51AWUypvWaAKzFGd6079198PIhwUiuK7MVIDPvMIdx8qvt1vvMjY7832c1ul22L
71w+O78Es2t8SsN5xnWOWVt5s+ZFVt8WSZjm3xW5l8mUEBpV1l2xW+IZku3dMX4pJJKy3SnUsnOG
9TVVpB0lGXIR3aIMkThLqE5b245oJhWxo+geP2kibcGGQg+hRm3hWKQMq5AF4dx5HbGlK6PzWibL
nr0GiDWpY3PCCfgrnvK0oriSRig4MKQdv5ipPpnthG7jROMKJrRmY9L9EXtRtc4/mvudzEuib+H7
5/dR7dXuX3rex7gcj8rzUGG3etmmed6fYUMk/V0fM1LHnSppt/bEW+fXL3k1jfN0SiJvzK8TARbp
1Rh6Ep4MoxZrvbjewu8mXqDxA17qRN3ZbkGJR8iZudx0QL71R5cE3/zP0UuascW+ZGiyT7hMxpbF
MLAobfMRoHH1/Fsk90mXkf6b17jwLji7b9cRVl2I5U1HDDdmAwkykXjJObhOGD6IGmNYQXk0qkYg
ZJ1CIKPSuagpRXQ4oXX73m4RLIusGr/jhFtMkPLgQ3v//mFCZ7dh8byAaSYPm+nzioVB097GRQyw
y6yn2P1vFGRBdp3yZTJu4VIU9QdtF080jQzozZbg9lc1mScQtwvpQVJuI3np1vAfaCVC7TC3RdqF
1auk/Yf2jd71RZXGmWnI6EaPtCEVo0Y7IZLpho/aQk4LSsjmLX3/Gjscfv0LtRQTWh2cbKlhvTPZ
O1lNe2gMW3KLw1fLZyowS+XbqZmUDN7xrzrm85qfCjtNOJOsc6H0wNsWZZsag6fqzzQEoHUfzWKL
WXZqLsItUxpO1UdoNrbS2c1Kh9JltYx16IJkXGoukOWxClIUfI1bqG+jUyMVWVZPrDSaMFuC1qBX
i+tSNh8yjO/TYPZm4x58yclwvwm4Nc0t3ffW27/Fc9OT2RORz5c/0hejhDnNoI5m+7AnZEPMCBo4
/CHRY5DOS67CFAhptgcYYamSa4QNUCwqK9OVcXkcwHpgUBpbBj7VvT3DAsCKu0CRdqtJ600Xihis
I0duutewm5oR+WbITdcKptGuUmDgxKY7GK9hhoXjd5zFEzLjgzisvYDV48tI62BrCvqdhvc067hz
E+xeD0jh92XH7OPWavppwwFeTfc6YmNXiAaBMdvY4h0Ty1nlH8zE7sLANYi7BwSsHWoi5EKKf68H
l46a/ddNK7jHD96oekw/RoEApAztiL7egUGI75IHGlOwlN5TXrgtMyc96QqciluglXx0FjKq8tfU
WvPbakHuSe0TF/1GNYgtJF/FtZGbeCiygZ/AVgcD0AVpmyzHThD3t005GE47Q/oGQcOSJpWYnHTu
71gBim/kCGfDTM9ZTueA2MVbwwnjxkPvo7FPrTnyu3mmR1ndKDXbU4mv2vq64gs2vGkVWRNlbP8a
zR8QE2d8i2XotgGTjQMDj7It2i44P27r15xtwfxiYi1LyBv+JHl1g7Jtnr/StWXfarG/XcBoyUH/
ZKblhBfu6vTMhoe+y93XdE/y8inzcR2/6enH/I9qLxl90GRAnGOWOyYV6l3DQ7OWnsAM/zu9VS+d
hra0pFkiMjmvqjmTO2qXIxuF1llqied8MJNJaGJJ6hxTrAOQ1ADQVz5GMIon2vPWel+XYLWiv5qU
Uvqt8EZp9HtFl9Iv7RFbrKZAQ2wKkwDFr4APY+va46dqa+LqG5GRlTmdoEUSrHfaXJx+s7Paj7T9
jeJ14K0rPGX0s/N+u1Wk353joHZb+sHD16mNFogG6hb1RdFWMiAOt5i1QPu4/qnQOGtoEu4UiYSC
t++HTaSCVNSJXUDuYeOqV1dOe1sJdB0GKvzhEpuCVCgOjdqj9TG/BYAEbVRszvfBgytQoTLFsp4o
1UM6iTBBuBUKerC3QJzuS5xZ7fWSQIb1vqitDMdcEfZoBFZhnYMaoJhORNbab4viilfjIH9xOsbr
MWkyMImU1pe5l3xFa93kTW1n3OWm37ThS18hPW8wczo4hQx+RLKklgljMzl+mq6Vi1ceuVjxy/Gj
dQIE0q8NA/jZrlaiONRG7ANR87ajUBSqCRxv0ZhnM/YP6SVS6YRqvYwK6smzRQBzh1So/dWfN0zW
79cNiAU30ALWaUU93xS5H1w10tKtOQT/+9kvZSdgNCg1j0LttjYSRX4NAN10J6tsMnZ6zVVXPow/
fFa3WLDEGREfB9miwH313LSdgH7YSlfU4MLO7+36RLYbf4nleM4Uiz9ogmMIfaBeiLcndrwakz8D
n3T0dBHF75F52h9acncv5qm/i7N6cKYrRiVNWT4w/gy7/tYaiGECA438dcWx0q9Y/Lc4RhUmojn4
pRDIiyoV0dOMtSiU6AkUHAubU+GUiAjvNA6jWeOO2wuGAI9VqlIUwk7ansuaQO2/htJqJvuz07uV
m108c96C5cayNrGdMrGG5M4o3LaZI9Ef/OBtUcALYkuWIHSx48gxSnLXq6sSjSc0oKLIOnixWlJF
SSy/FTdCuYGENksF0B4ITAz1jXtlKrdMdXiBzPioNx2R8wFeKdO+udlr8oYNfAOa9g4OAWZyDw3O
vny1/aBhuaO5i9SyAuwsL7NBS3kB6iYc6IWwBlrTS+Kka1BctGE/Vnw2/y8Kkc3bv+f465QRVM/j
TdbLWL3QdTqPTvycZMa6w0PB9q/pvg4W/J1rQ0rJvF2AbF2uQlc6jnr+WWUEzvhGFMexvA6KVJI0
DUu7iKC3VFc/GDLulen2sutqCaXWISt3iUyh7lhyyKakb2DR50LP8pZSSCnN1MsbmhNbzE/ZGsgx
2/aHC+iA4Ru3sDckChInyiGHk4bvDsslPUx2JzdaUHtqaF5jn5qaAtgmIK+tQGYtPtcmY8aA7ygS
GeV1qrkgLUxvHrPjkvWYfiwKbJKcl4aij9S2OofJjiaRI5h/lzTVjsVTkZcTI/oVs3wpDcw4AWQa
Ielxi2qy2nuSNUaqIxzCVpSOxnkvIBIxcYYJV5F/dJTRms6GxoyYm/vZcLJguPxwUSOliediqdyj
jqKFL6ZkDepEnCPEPt4jsbOiUNaaTW+oBCDdCKkB+8o3l1jkb0XhHXJnVdoyhOl5gIoF2PTbwELS
a6ZvbQF/IZCIxcoY99i634ZRDMZwmyEJOrSpNeUYVZm8Noq4FJamvGT6vmL9LW8KgLa8hms8yttr
Lmwn3ikacBEwL2vfLlV1Vmcbo3TB9zeGkcs1cMy9bqDKOTm+qHrN6M4DF/qjARlwgbzX236m7DA1
ZYPAA9H56TZpw8Z3sC412kbwD9WRJs0gnCiS0EW4qQ55/U4TVKaunZ44v+mUydtmBeSicMbFmE7c
KFGy3rANJXfl4kW+rGOtKgV8a4ZIoCB1HTmrcT13I2+mR7V32Fgo60gkfnLk6C0b9ovs7ZOJbxi0
QaVJLXNcFbyL8pUERHfbW4g+zmLdt0f1rRlpRusQ6fOYZhY733XCJYuLUTdaLbkIVhz3SP2Rrago
ynLCVnLfH09TsfWSfpCHb7or8yZy7KWV2geE66h/J7F0IXiRo3pjijcZ/mnbI9iCJxPvsLo9JSBb
jPEZOZkYXSnqpnoOzhjKQ1d8mj5MxA1HMXoTVXLrgzyid+KjIqUA1z8xPpBHpHlBEDblgLYGLw3J
AgjdxENZr16Kbmjl+n9YhCvWAD4islxrpclNFeW0x02dCgquoMHn/WBuqa88tisjAE3yU9S1FF8O
HpHmFynaCPb7stTVOeCrgQYzyiNsat+FJDM4ndx7c1tFrS43U0gSSpwKd0222ghqPfc7sRvpxHS6
2kywNj/hMSXS/r1H0429KuMNLITnaZWHsbFF88saJtj8Fm1GrqXsuuklyVjQe+21Pymx70QCBr9T
2jX5LkcNo6vFOVogiF3E1Bcy1hgvyQDNQxF76b/gUpB0Ipv/eFRsamiTOCETzLPHdDAgapTjhmdD
MyryZ62urgyWLaJuY2KitKy2cB9UsauPbkIjqTJdpbfpUoKNKMMUmRH+MtV9x1SDBeMfoxHFfdMe
DqqKGg5GakWaNt8ucVuh3+VqpyjyaW6ZjVLexMaDpfKlMFuj/9FsDH0uALUd0zK11vW9M1Jnlb3t
GLfoN07Vmis0BK5Dq8U1AwGWgdAlVfkU41LUvUFtZpwTsJHJ41XjLjNrjzGZsiHQOQBmW8w1BV4x
GPuAyWU6FS84ZZj7Qh7xGllUPdLONHkvJClVaoMpCNVDK5WcPWw3cQUycUCBbiqnKeZIUsZaUKrl
ZFLzOc/JpSYuYotlrnhxHOSb+DonhAW9apm/VpX7/Sj7u2oFQrXL61sNd1+O85QpFk898A8CebDG
qb0+h4wTfffsq2hFy6aW9y7ao0Oz8DQtUW9ARB1IXaLmX6oBMlaIA8+Er1geM+LJWZpQHyLVYIv6
9Yco/n/DFiBKHS+dIsLBbZFbNDgFgrkafA+qZH3FRlxkwz+0of+HtDNbjhu7tu2vnKh3+KJvTpzy
A5rsSCYbdZReEBRFocdGu9F8/R1Qpu2S7Ki6J67DFVEqkQSBBDb2WmvOMS/iFWqx7f65FvibE5cv
+Ye25KKB4zGlSrzcDtcWJjmDCxQbYgLMflf90FldWy5Nkg+Ovpv1Wd2ltrK9D6+ascuNfIFJkzA2
cPHgv2yfycW9xT7RQqZtKH1/Zbx0uHz7u4rlW+B7kNVyX7aQ3V3/opJcu24TbF4tJte34yWo5BqQ
cGVGZS1lihahnVs7edKair3KDodVJ4lqUZJNanhd95xJbLq2KyinvRCS/qGl/LFHS/DH8ZRf+ymC
om7bVnZye1SvpZJhT9u2QVwSSq6L1ZWmc9XX15edm7DcDUiUwuNlQ6Wrw2a/JzDKcHv6Wniamj2S
he03gvO0Sdo1y02HGZBDXNBjuv62vZd5FJhXiSaT5e2EEnuZ1W4P29/VlpAe3cbVLjXH4Lm8KEnt
rfjn8l34PuRBcdfRG+OjNiDFcVY8xFvmxkXQfWkLXBWCl4fIyWn9U5S25rbN6FR744vg695+qlPV
jHfCq7S2bVnKeFH3P4wdV68U/dKV07XWbrsVrhsTeSFVrJedFNK9Tbi60Qm2n6m6I9/QX7Y1V8m/
QqSlw0RsyOHkBhcrQrwC/tEPkzU4bB2vteRVx3zZH2g/SvxxRMKWRGmrmUPxjuVu25jD+d0uuKua
20eqLQxGaIaSbunGqDwcXI3XdTwtMYTwhQN2MboSF7v81YtrmtsmuimIRxM+Eqttcb9Kn68PhZOA
Efvq0dPl6buKbGHPb3u//iJH7Op0cXgyC6OnX35tQFwgPldNszf3yRhV7oDPjLnTj63oteV8VXpv
Zko+wvSy63Mv4Izp0jysL0K/q2t9QjFvqoGY6n6RH5WUJi8VpVtr2nxaNWJdCJuwq3Jc7xqk5rN1
xqIE+Wrrla5xU6ZvM7gXb9k5Ra3nT0OBusbep7otLRdbjZaM6n5wwPj6Fl3kcQxye1jat0RvhJxD
XHNrcabU1srQbsi+HT/1gP9MN9QxWYAwtdbVcKImpjm0X6XT2OHWjdLu+hyq0I1sEUWle6+kEn9Y
Ujkax3qpRfmx5jb6bimMdT+W9ujJHXzXlblmXi027XikUycxteOz2rSdOOPEiqt9LPn9UFEZqIgF
zx3AISvCeG/u6fml48PccW/tKj1e1H0j1Gm90YFShIXIdVTcQnfYFyQsv8hNTE8s/oArdwzVaUb/
ZfTpdOosaQs6NdR32m291vWEqajJ7R1sDQ/4iL5O4sbNylXtdmbvDQPDEpdgrmxnlpNCulsmlPFO
IRWgXAL0oKjI/YwR4Kz4Vh1PhUEAl1obDtNaBURZMK7dtCB1cvNekpaFsMycA5GR9JP7GVnqaIZT
1gc7VHkMDAzQpmrdxkhbdeEraSEd7wSoJhts35CaOq+hZGY13ZfCrroXYdWoWjyZWtMNzsVR7IDH
6jURaaV6yEAgQBPGYXHfkPHaHFs6nuadV/ZCubEEGL5Xl0W5eW1U287pgWKmXL5UK3qnIkrHWZrS
75E2N3SGcad/tcuJmdNSzJ+wPjC+8q0r8eeHopZbZJNxW7y404Feo71m/jQ6hvhirWyvUOOOM922
a2jOpXHoaEmi3KKM0e0HRDJcGb8zvUUY5FMUzKJA/TOEypbKMg/JRthc/AoHI277y7KsIGJhXb0K
jq8b5csW/6J8z7ALyE8unXaKg8sWSSSbDW1/ATnql2ilCwv8ouCdgRoUdxcJ6+WH5Jf5Javf1gK+
/BRNWx3OiUwlpjrXWUZeGZPLE8ZzEC/hRRh7feFcWp6XEWkMeObH2gzeh5vVQb2tBqOglY3mHNwG
QTH6ulofYtl2qns/m2utuFExaAwvsszZSqRVQ+n31pMSJZCu/tiI/rNm2zZHs9ayuvXo/cX7oXHj
+ms2FHb8bRqzCVOeKtXqcSgHEw5AvwX4Xs52ufadfvyni6I7W6aMDrNVqoPOMKgvPzq8yZZI0F0c
XShzSjIbISjUrT9RXLgs2Y9dScJJ6mg4aiwB9a015o27X+YBaWas6kTB3bfamJR4S5lGk4YzWpQT
Pbm52tSzpcDxeW8bdbw+j2w8dKQdCCllgBuJfkFkDAVuhBe91HNN2Yu+zIBTPTk9P95pD0h9NE/e
pHSvbKng31tS4QFgzrKENMWgbSRE5LlSrSYau7ZrfURTuoJ9ipzMczN7LeKnZUpytgCWW+zg7nQ7
a5jScu8NC/IkPOiOh1g61d8VqtKq5x5XTyitdmZkVJafCwyTHwFGFwehu+MrL5+hCZ1VXaLYs2L8
IkvKQUsnHW5oIsp418lmepMZPbgDdZ14SulinqtcGic3lzIaJ48HcaC/bH5riNWtw57ExG6fynJ+
7UwkZb676lMWTP3YfG2TBibIggYoxEnsvOswyN6AYTRvgS4Ytb9OebrsdKtqz7Y151+RKLf3rG4l
n3JupvDbKuND2nTKwYlZ53EpLvKgl9qE/5ciW/1CkgOrWtmI4RN7+eTU8+GXnR+L0XDCBK3nUaf7
/Q21/3yCBZmi+ug8PBKMILh4RdPrXxlBFNadTplX48Waci1IGWi3ftdldMg1W9r7xGGn52eMteyj
Za1ZgbHCTXLEYHr/da0rFEiJbhvAmpjfoaMogUYsOuYfPVfbO3D9TItrp9SLMKdAYm7XiqNTZUaY
a8Z0m8eJ9uyqwvkC6SZ7zdJiPKF8NO6nWeMu8+x45zW6in6pNE/61BduMNC3n31djbsTaATxmXcb
bwaJUeazopn1Lk147ij1PoyovZ9j6iFikqf8oVa9ajfog7e3LHXeGZDev+iVnn6MM8sOLK/IdpOy
xk9pjnbHmfSSSeyozwEIjvZcmwZLaqakMkRhV7V7o3Kyb7NQtHe926dzVEi1e0X7OjshykYagGaq
yMZvioSVJQaiF7Qd3juyl6DQlkrRnN1h7vpIHfWqCqVXGwhN1UzusSZPL7lHLRbWSa8GuhlLhCGz
eZPDhb2zeMffrMmIbjBdrHda3Za7MY9JNIcOf4S2laCJHKYpPqLdHJOIdUm8c8cluYU12btRww7u
cUqy6ZveDAnVm3SZyBt503chJ2K8M7Y4zgd1JpaISXTuqkEDkPWOw2KUTOJ118qhei0VCLfvc1cS
Rc137NxtPvA94535UitqHR9URdrjB29BzGTdudPs4GKj/F49+73l8gnNBbn2kkCGPdBuBL1kbDBA
xVijjKk+0q8RsWZE60IrGG/fUM33eHCKgTgjbAtH5DmNdqSPVmhflwX2fR643uRaHxO0/fnoOxpP
G2uLTst4CGdynat7VdUrCD0oRsHEV2GxKLa3GtjOiNDL7zMg9CiJBioa9oMnYC2838tumcKqjkfn
blZzlUm0UFX1dloSRru1xDu515dsfRDgLhxfLaz+Ics9fNWg8/XU6xAoIknzc5UB+2HBwiXIL2BW
FJKvMWDSGJNWPXIblMZDPpbW+pdxhj/rhAHtQIYwaC84iFTIYv6FyAH4YtEslFwH44dN7logDrzh
rjmV/+d1/u/kTVyBJP3f/4c/v4qGvlCSDr/88e/7N3F+qd76/9m+659f9fP3/P29qPj/n37JXfba
iR75wq9f9dPP5ejX3y58GV5++kNUb8H2j+Nbtzy9QeIffvwOnMf2lf+vf/lfbz9+yvulefv9t1ey
mIftpyWZqH+7/tXx2++/aRv7+p/glu3nX/9yuxK//3Z6aV7+/evfXvqBb7WMv3kE7ThQCJAIbv9F
1//G+IXgw809Yev8RS26If39N9P6G4LJDYHmsrJT2Wu//Vcv8Cj8/puu/g2fMWpuVXeJiOGd99s/
Tvenj+1fH+MfuTIkrP50z8A62yA5bLDICNsyhn8AC/7AoKuXXo5YU+oHEBg6hGYR+3AJTZ+0h3kn
Zm1lVD3giximDzxyZyR/8bLvPpvI20rLPmaTuB3VF7tsfdUZ35oZwwn1v0/OfFFlu91armeEnl/6
gW/MHj09PkyM80KYoWWA5bmiBqgYKatWHJQZY7S4mtBTWvmLSfKw76xKhpi7q3yTGA8f1Z8FGrKk
JvNSIygx6WUo7GC6hnWuf0sWWPqx2201zn2fDDdZLl6HtSNxflFILjMcUhKadzpypGBMTRkMDKhC
b9I/uWJ5NfXKPHgFqmWlTMuoF7L81Of15ozUxkPeDfviIX+wXe9ACXi7VrcJ+QduoR699UYWyRO9
S3fvTC3vv456TqUwidYkeW5VbWUXgT2iegUD7jvTySj3jn5cTC/wDGKkW0SqvruYryRuNjuUe6av
9tMczeBgA6uu/TiOkuQ41YoSYjnF65oxrJzsUOBOsfXXHP25RO6sbtuM2aC8mamcYVVph1orDdbH
wfiOBbS7T9bRDcG+ms9MiV4qw4yxzRRmZPbqhhRYc2hS1bccTMW2+OvR0BkCfcOa7HW06wHvpo6F
sFF28SpeaU674ZoIL2ozTAC868oQ9wzbCdOitqPE8dVaze6qqZ8iLDV16GmdHsRkmb4fyi6/R1Xo
7NfZnMNCkeltJjs3RPf/nCBPCR2l/AqmuPKZxYkdEjpckTIfdyu7nmfb9DSefK06i57bFnH4l1Iu
sU/5m4caQqBbg3dQhLQHOTcavXFxPpPN0HMZXRFYradHuVHPgTOM6U4vrXd8eJvFNklOgwkj12nt
+QAE/hGue82eq4yjlnEpYvRFvIsLJ9nPhfcB93YBgmkQpNDoGprj2gxJv+xPCBDiB3UAL9Wni3lT
m1Py2UApFg31OoctzYUh6CxvDbdYy5fRTpxokdtNPhbmjdPWNiq00gXsq25yxUWc8r52jn0Vl1yD
3g5obhmgn6skYJxvUrSClo/nbvZTHQ1Q1ox8fFPR+BTMiQ/oTUZZ3tZMc7pWfmfmL+8q25gIAF8d
PSqmWEQM90mkdkCq7xgWY7SiWxyHuj6n9wofZJQxmw3ht2OQwFwTFHh0QqATzo4OOs+rZvZsrG3e
mHGVkkoujQPJMGzeTGTHGiiZZ7oWrY+9x2PyNfR73Sm7G62fu8hGLkGI+jKC+hzYTApC7HdcBxWd
9FpGMp0Hei0lR2erfEx1vWcnkc3ovrGSDYkwjrPX1QG7Ly1YDDJClsQw/ULmSegkkiz1ptkYGEhS
rbeFYcm+Uo0X02Uh62b7EyhWbT8LzSGhN/vumEkfDnIag8nijJRxua+7hs2dkmQR+e7mOXV4mM06
mcIkmUpqF1KSN1Cgn2U2dZZQ3FB2or0rRWkcOy9fQmuceSC1mZmsjLUIJMzop3GZnWpR86g4E4a0
JFkjyKWbA4NHmCmC9NlzJBinsxdSwTAKFI44JZyxX8Ah2blqVx90hMxHsMCfXSLbiTkCAEDgDUz+
ucMJNnUJ2w6LkXTTOwepl/auzRGs/+H19h+4ZD8j1i5vDwyAYMB4gYG02fBCf3h7KHUD4g684QPQ
o5vNSGPxMKhYbzyl+hDbyUCcbPwXKK6fqT0c07ItWFsmBTqpWba3IXb+cMxRN4cO5fr4IBcOpvSJ
exZqLIC9a875z0/vZ1oPh4L7B/UPupnBW5p/+/lQeBk8Pn/HeKDT/6Wtl92wylOSxWEm6XMNxv7P
D/dv7+JfDvfL1dTWMYHw5xoPSpY/m/nyrKSkpRTzif7L7n99KBduG1Q8h/0i24ifz8wQQ1GUc+tx
Eek/3uX9OTcf6U79+VH+7aNisvjHo/zyUcVaHaND4Sj5+GmuT3H9qKb3f36I//ARkQnILYgFVieS
9ZcTEcIc0zg14bFjblnMk5mvaCEfVfP7PPyFvfc/nA2px4R12g44OMP5BZBqw49Qk0zzHsZ6r5No
oBFp/hexMj87/bYbjpaVs20TGQSbpMv8/LEQuYWNLG+VB0Xz65UmwF88r//h58NCNNhQcpDt4fn5
5+fc6dxkMn/ssvyR7cWn2umf/vwD+ferBKfwX4f49SpZ85gpgz3mj1qufRpz74i69POK1P/PD/Pr
584KoFvYkblIDH8wIv58JgkWLMGEpnxIm7uyvJfjzplR4RJ18hcW51/PhwOx1niOtuXYkeas/3wg
aEu9trhJ9oCngQ7zi5K9K8y/WNJ+SX7cQlitbfa/3Vgut7H2y9lIsyP3C3HDQ42jSR1Hf1Efcu8x
K29rVZ4qZwxci0Ct+OOfX8RfbwfTsbf6gmVnS/SCuPrzuaX1hPjBNvOHNhjjt1r5q9fDL6zc7bxs
kwOYDlBhj/HdL48M7LsMUklXPtTC280eRLIk2XnaY0709eiSsKkfGSRIDwedwayg3/35+RkGJ/Av
auDl+JQ1sHR1m39+pRZi0FsW3Mr5w0weuD9IKe46YuR49RMkRU+JKdJSm34vBbqoxoOMQP74F300
R39QxDOwJMMXxFUF6C6sx4pcWqB/9ht67OwhE14VON7g7GsIgpEmrSbA/ouQOl01iij8QkiP2dKu
IP7oDLlG1NOHvAe/v2mO+nVnV7FFr9Ka/uK19e+3LPtf7iMDCDCpts52Vf7whiSlTnEb0i0fhHrA
MOWJs1Y8/PmV/Q93DodguSDWkdBNiwL1j4co8Y/jrEmohx5x7ipz+L/98bysGbjoIEaxMai/3Jh9
hVYYCff4MAlsLO8dvAT/fwf4ZaFFKanQWuUAJDJ2qJj+KmSTNW9bGH6+91i/VWgQuq4BDP21G7Op
3Mi8aZ17p9BHpK21FuhOkR0GPZ8PDO76sGR3/KznfRoMvA32U59rqk8jKea2osFUa0lxR4GayFZG
G5rbX0nT2DVZ+mptvFGPsRmpi3kc7+xJ/wx3BoDGrLnMsrLMPHZCxrcOVR9F+qSf1SynTz5WS9C5
9PqS3nJvkjZ3Bn8ce6EfLRWFHkki0xkSV/U+9bJmv0z4uQIyEr7P7VztV8gv08kxmhT8o6RYJuV+
101MDWegKSEBPx9WxoSkWJHcVfuSLbEdeGKdTqgAy53RVw2b4HQIbbf5TMPf2stGRynIlCtAOIHb
Tk3p1G0zVzHbmBwJFuj9YhriTwbBvDBUFjqxjpnSZ25pURhS3Luz0j6hQRZRTb/zi12M/RI4TZze
2u7afmCk3N6lCC1ODt4wJvE1sdaMNJgupObXjDXj5Fr1GNqTLPYWNJVviEWmAFaBGuKcxeVE8yGA
vApu2XbVo+uyr1cSY9p17vKKazcnUk1+dlJhhiaWrMgrdTuA1truO+SLeMbTJ1VvnhOctYxBZ3uX
N3UeTG4+3yQ9XuSBAB8r1A0sr6ItuVJo/+7UXqmjwZZtMLuyD6hyCHPBpXon8IWf20zW4DboxI9V
x6/ZLe2B6QOSwcwZqPTMxqdlMh6wNKeR1hhTkNZDgn1EETRnBtW5Y2paHtuSeaXnlu4j9HUOkCPW
Oqz18FEb6KG3oBuQtGER1hW19ZOWKBWtyr0brRzNW62b1NvOngA40cc8ZaZLmz3GQ2rLsqGvo7pU
uZ6S75S+cc23fLTuKNIWYh/U3C/VQjyRNWxyy4zmm0PpZwLH6sa3vlqfa7eMj7PbTSdye8zbNYa5
UUpvfRKG197QzZ2+J6P7VVYaSOais3e9xzqMenzecaGV+2FY1sdisiBbJ3Z60GqviFwwTPeuPWt8
po5xT6PCPuYwe3cpeSF+DpfCt5PWCGuLb8Pu/NGbE7lbelsGYpjTHbEB1Xe8b7rfWFMeVKMzIY6f
7RtUhu5x1bryVKipGSRMP47wm/iA8xVUHSaeXZ+b8khoeflEelIFPwST62MnpR2oxKtjZ7cA2MYy
Dijnm6hcrWFHZATkkqJ3mB9YY6Al+ktnaiBcDPrVg9n0h1FdUM3hHKXQyitMSHXyBjS0Y47HNAR9
3rakMRroPOEdocE8gnADci0SXL/JKM7KLNtjYaYycpPFOhSe6x0p5JbbbtUoFBvNOGp2nfDFthpq
G5lvJSbNt5dxyn1zXcqQQXsV8BKabryW0OkFLvNOSzqV8MsNL4LFEVBuhdyh0uiyLNkJtoAdjvFy
wmxf5y+V/YG+w1kZMlBbJOPc2myybpl50/AxidRL+PR8RvdBXr93JyskzTkin2Arkacsgmn5jS3T
u8GwB4XVUphf9GTuQqeXH6bN81PXsXY0U1Hu0t7N71c0tYcMuZGv9Ut/sgpHiWwGcseO7ucBXGMD
gKUd7salWYNyMkQ4la6r+oqOH10ZSvnYNePrUmlZOMWD+0AfhVYPI8CwMQaHqF3buFuwix4x7TEa
M8b8MJYKHIoyQUwXO2ngki0flrblMSTO5iZyJydJgm5g4dIGRX1RbKu/Wd25jxpW1T2K1TZgk+sE
TA15LKWXHlGjIX8uiQHVq0TskNfWPtNO8aBN9LOYsZWHGpXznZTWukvb9tuaN9jd0befjIxZhJp5
TPPwR59GET+PlvdlKdXPU72KwM4aF0NKhjxMaglWovpVl+oYIP9YQZO5rI0gt7/OS9Uf5roSj1o7
ybdVRdkfGIAxA9Ue5XvZtPkNq2B7NGITmXIy2jfjwlArEVQyU5Fn+8XLnrTRaaKG6EJIyMo7a9Lk
oU4SZydGKzvSalFB1tD4xELr7dN1nCOlBpI1Evd8XrtMgVXK9RwhHHzOGK5Av0iqIwa25sBIKfms
zYMTIcCEXq+P+QMBRUCfmrgNjGVDeVjJeF4moNFzQ4y9D/ReCZIGqU2tNM77qbGToBRxf+j17dUX
s8Yhd51oTivV8KwtuOP9zFUmlnjeCf4yzK+GzWUr1c4+qKNRvPNEzsaWfHi4XlqsntZ2Vs9D+SDo
4uT0Qp3ptUfJ/r5YN+5I3pp7WqZPRAOsO0Nf5E7DWepr6fRWC2MzbtXeqcsreF+UjnfmKEfWsNZD
lOTQv87Tt8bLubXt1cU6VqsHFEx6WCmVRH6tZA+zY3wVWZ980+WkhEYf9/euk4uv6IEIoESTlYWK
PgNByA2dJdsq9wiN++MCnDFADJffzK7KpRvZO4wifx1nszKirtcMK6zsvnhMXTLGfMZeyb6QS6bD
8ehA9wwjKFg9Tx4WbxOz1L26khYthrNgexA5TD+DfnBbv/U6Z48sBmNPlb7SBlvQOLb6KVfMT1Mn
tDshkq8qJxFWY08veKEXXOMo6SoEQzUIlwHOwDsTl3HQZiXv7boRLQNYe3isnRHpy2CpZw2z/Y2r
JmmEzHNxoXyQw6uaY6OhSh/Mk0IsfdjPjvIgYhvUj1T7x7kcO58koObc17zLXbfow9RUk10/wiRC
8w5sVcjseWLHf6y2RqjoUn60pX9RlyG5QUPnBi0N+wi6mrbTqEN8KWHXtHLsItnn33Mz7l5SS3ub
tn8mqwu5cYZT2g/eGHSK691ZCZNhm4GKlpLDUbp6eZi7tnxjNKSxl3B5Yg31FTfvCwID5UVSMe9G
0x0jBUvW+8WOXdQd8JX8EvzGuSkUpiSxnMLSM5KDNKucuYA7BRnG0QCsQR9k5PIFfauLiOjsMkTx
wBajl8sDyuQX/EE5aXZJ91Uz1jfTqpVjM2okw5hEGAdq4mQ3c1lnEYLVLphs+dUAZONLlRTHYGDo
GujDyGtSkdPZLhFM6l3dR0QVLHmoNMLde9K+hzl4NpjCDKoZdebHLnmGtgyyzZVgT1CcT1ju780l
tcN4bL4r1foGlGOgMdonPgR3G85FNd+Awqt3AG5dKmlb9xcxjWFfqDLA37vlunUyML2hjUBKNHu3
iStf0m8Op86pDqKvETmx/JyZSNVglGgxmqhwdl3biKAmzHjryqtsqSyt2xM5Ou2lF2chhUASVnm8
7EZPT44GkqjAKtQvtQZMZskBoRA/1Z6wm417pam8UwvRj7dmwqXTXd03ssXdQSVa9+Ya46ktU7nL
SvuVWfgYGGqd8S5kNYXkbe01q00/KB5MlsZg414MxXgskEIGzJ1b31497zZVnHPnlWtAUqMCX3ox
o5FByEcS/pjUQXr0Wl6ztJ5zcNWnTTxPwx++tUJs42lTaKLAMN2nxaULrhvKTItlTgJhDq+17OPb
Cc3AXVaaL1CpZpQr2uy71coGIesSccjgMvhskURIxDvcMigs0Uzu2AGKzfB1mev4PJOAewtYYAr0
qtGeOpPNLKY/ixduesxn8chdZ4YqXIp7RAfFQ4ng04eu92FOO3y9faf7U650x7ozPjWQq6MYzHfU
xfW3hU1SBOKJW9VjEYKMrXXgFtMxJDB5E1LbTHfMvvTVJpMRfX1wPlU7TDhz57rdOa06pD4TEjw8
zEJvyNaGr6sZY78rDAnnS3bxA9Fu050EhX3HQrccZFsqh9jKkS22krTLjnmV1mQj92+5Jdvm8XCH
vKL04TGz61paneWnq0roaVbSP/W9Yb1WdZFHVWPi9Sgc+d5E8nOPMkfuMQuXH4oGaoPeduZ2Mzaj
33d8TBRDMiCBZjkNgPn2fc9juCl6T5rqfqv1xI7amnEpYv1037cp0Lx8ThCoTxYsQBjWMWHFgWlm
Xris+iHGeIJ9XZgRLfzmjue8DIGdlwzL2mw3t8vXgk6Kn+fNckhE8sZsY0KGGk/vKxzJfppZ6XkB
Y+FTnFQwp9k3GqZUduDJaMgWehLoKJBChkJpAgJYX9/NWdbex7FkLlSR27HP+t47MMsVPGLG0Ozb
NWX6SdjjocSA/jWrjfUOSUWCp1YdD21ZLw+oG5ePgDb0U7tidjQVpJ1esrR32D+sY7eY7U2zSO+5
xHzzQVE0mbHkzVOYKkqx1ymw9gypnQgj8RP2QYHhz54R+cVW8WRozaFjG97QLbKo831KLbFnv5ae
EK9XH1E7sZXr6/hZMjXasV7We2xJU1j3MdCmOqO/NCkL+Kyx9Yd0iXeNur6j5LIZDy/YakS6wL1l
X3cgVY9ZeKZNL3Vf2xGC5P4enxyYKW3Jj5lGTaxqyWvSeu+YhSo+Kv3eR/BqH0ojt+6k0+ZPoMTN
ox23yd7seV+xIc3PpmXO53a1TPKp588bWNpvvCzdpaO+7OExNtG6UvOjik7hOjEXpXiu/AEB82nK
xj7MbHaj6uIYd92gfbfzpiJitiFvUlndcMq0atexPIYU5KD9k+mYumlGht3UYTiaC6gmGhqBVOq3
DsPzgGo3PYva7h5rvTQw59RWtEAfCXBZaGHZl/UBUDlY+XweTO4nCeHNHld/pZFV+KvwPjdpBvJB
BSgExuxQwVplGuZ9GSqeg1IzPxG2VR7apdaQ5nj9jW5k+DlH7yMlFdNwyc5JQoEk0VCCql5bDZwU
5LA1Nkg5XNmd26a0jrmuNIGpjz0icIMnP+O6AMrXQoFODV0B7K00tRnkr++VTGcfZvFKSLp1uss9
SQMQ79RJVhCdTIyDeysxrH3mrbDHWzEd4tFugrzovf3s6bkfrwqFwKhYH+YBKFOdrZiyJ+0bA/oC
64tn3lZ5+XWJre5I0JAMjDWe7wfipPdqMb2Nzuidl0Zp4RF523oo5mNS1YafdizsMKzqG2E43qHS
uylKQNEFPWEMezfOqZuYmJzk6JjP04J6cEZr+Vn3Rve4FHH1xIVLuORz8drOSLTsovoClWRmfTLO
PCf2LczPYqcq6hDpgwXfwDBIthW2EW4xWdiFhRmMtQ6vSvTDbnQp2EyFV5BRjwOW6KwLEqcn/HEo
YqCwBAQjAgNhMlEyoyRl3OpgiprjEaS/HN5i0dEUakY77FXuDITjBCvDkj7E05gcPK0ewjGx85NI
pmLnZnlotrWvCK0/qm2tH3hEAiKmjszWrXujKKr3ADTtoBmaj4XXxZFZA7BrsE6gW8mwhupYG9Hj
04a3BJZVpTePTa49m+gMw6mKp6h1etVfMXDtljpeotFTx+cCS04EIqFnNGtMe1r8hG+rEw11LHvz
np4XoFEB2QsAWiOOk1oMoFeUem9ohURcg9RC6ix3WrltTVOz8HN4V6ETr9yCk2qds35gxRY6R5Y1
W309UY6OGL8bvdX7SzeC4CSEKOq1VfULt7LDQprFk8g3m17b1/t0WtqjMi39vsfqcKhGkRzsVqIk
Jl88qjw53HEKddTOZnlnppN2O8fz8JLn2mcG6wM2Z8hJeLMWIkYrdZebI1uE1DH3eVtSo8fJcqBV
RZmepUy716S69fq0eS+SXNyrmvZdQOz0tbYYA1siDxom5B8kydYHfk+P6G6dXQl90khOojvrDeMi
vKHI6zoyGCdz/OrwP9Y32iQlATX3FC4LQhQ3OWfLWrD74fY6tvildrUyeQfEruImGWi7TwPCozTm
cpd9m58cvXKevUTVX4bVWCJeo6O/9kuGmMJwDk3Ok5mnZMH4sNOV2ziJYb3PFq0zVmbfbOQHF0Jr
UIMwJo5h0A9Jv1RHh6t0z6SAB8HNu72at9pjM7gIS9ZeZTMZZ/vJzkUEIcDeJVj1dnLA6MTQhLNp
zWZPtvB4sJNS7trM/Qz3ZsBzYRkP7ZLNkZe1Bm9tbtkZsco9xD/5f0k7sx23kW3bfhEBRrB/pag+
O2VvvxDOTJt93/Prz2CdC5RTaVioe3YBRhV2lSiRwWjWmnPMbeGPYhvg83dnDnNLrLJYIz0gnAxA
r8se57Wv62Inkau4GYeVFZjV8BToothryDmuEaQ0nq8N1X4epYmyok836FNR+YRIBPwySuDgJNQe
Yjvx4Hbkbqv1b2OYZKsAo98u0OmmFFlXrhmczI9tJjaYV+dNbpf1x+BX4YNioZc2GbFocylc+9FS
MuagOKyUWsOzS4Vj2IZknbOskXDbsJB0QAWRUuu7Qksl6YpptcotwfG/DADAQQLIj5mhyg1q2Nck
rCgrxL7tUrbpCLGecUEmClYlDBIE3zq5ayKSuCLJdjxYoYa/RSFNvrSK8krabQNmU89RsFckVeNV
up5Tkttay0xWlZmIuxCZ0G4IWOFnJf8JbzfbM+V2myKnPDdn3XSIMZ4wxHx2FEGbbnmi/q4PllOi
gQemnA3lVUt7PEBYzN1QM8cDwqDiEDWKfKxwGfHBAeIhO1QJlW7eKJWrFGBmgnStgYMBqIEAuB4Y
HZtq2KpTErHtdKIWWgBeIGvSkjJwTbAFeqdpqrT1NEJQUOjE7dG9i3tsim4jdDyriKHdhL0UxHKg
r/8waDhAovYuOLinnIdfslmOV6WmPJpgvtZkhS8a4EFlpUCTE6hWxo6joS41V+96StWgVxprPaiV
cIH213dLRX/lNDYLNhkAP4emp4PWy+5hxOWFBxOrf5J1qVcBon7xOSZcyZpiZJSk7B041bsos/VN
TXHuPk7u1PwIWFR5s0kJdHEwOes6Sri1ojRvqFwCfBE8W11TputQJMlG6e14C7rI2o+Z1T0aoY+i
L1K74xip+rYhDmXDxh5tOY6DlaNC3RtlO7kYmUvP0WS16huLwQEu4jgUluIBgQsI3DLr1yhBulWn
on7oKniInITtET1v0l0XhlSI6cFxpCiFfKbn0ruRxY4QFAxpKOaQ4/bXsmgN2PIQOAVQ2TS9G5Xm
BQ8VJX+Ci4k1Knoe8FBfgeGqPGgQ9UdCbM6tL+LqVhbhcLTgzG/hET7Hs98eEcBBxk5zE6CXPyLa
5+hieRZV23Uu2fPoXVA86QD1f+m+arcMFAdFtK+gZcKCtG6NQr3JSYifxGxu4bsKKlIp+0O1bjxj
nOyjGObZk0x821jG/WbgRL+izqq6DdajDSc7/YDBpPTGwkFIDvFngmkeAsQF9R6MLtlK5S1Iv+Bb
lxTKTWew32pH8lFR7kMXzQ3/TuOguIA95YPhi85B/ESljPJB4AVhX6xsHddiG5nDDVoj4Pwwcl8a
hu5tq5YZgBUJdVcbypcKH4lni7p81Gnd6aJ7R3Bv0p1g1QE5nP6wY1XuhR8Ot0i+OVuDctlB4lU8
OJniu+1k6i8Oh9+MxB9u6Lap351xjp9j2Kxg1aiWvfSpHewrCnBbZVAfdRHBmoTewfRhbyAGaTcM
umetKezBEwPYS7UrQQ2GZbptunmG7lvO2TatCFr1iikt7fVcYktXOsZJFhfUsGvLuOVo+cFcCOtI
iwTAgvaeZmG4S1kNKOuydegBnPB9qImZWgtizIhNz2lrheGU1Ey1enwigukNKH96VLGdunHl97c1
LFJWWtCsYUPZEG2M75bV8IamyoQUmoXbThOLVSEVytVEg8GzEadibTGKu3igZNA3Rs+5mfO+0CN2
UnGtXWXq1P9An5RTNQiMN8v0QfZaWT/eRrWprEstlAcS9ChmpApCUoVCdUMhdMlyYLYXAMB/zdmA
3cSR6b1M0vghqsLqySQd/RpK17xlU9F7Atfft5Y+ueS4m35XxDjvQLEC3VUrLXOHcWzcCJwMi1PU
vbUi1YkriYa7VLUZjPagOQfmoXSFoS18caKkPGiknR0HlsdVFc+QR0JbuS4mur6NaHcSp5xn09Na
cxhDfzApiPeNIp9WRSm1Y9mXzba0ocGUmoo5xEqsbZbX8aoL5DR6TjpMT52wY0lzjIJsbYXlHqE1
Wl+7FdsiYpuGNaf1QNTbP5WpB+pa+MsSzZlLLn/kGBq3TlTwezV6Y2VSfgf6J8hXiT8UGB8nS1Ep
R3eY+Dp6gIqKKjOU9aPdOQ9FMartlpGZbhUF7e4wts24UhtVf66wxXzEFU4FD4OxfQXtUmPHQH2q
iMyMdT4Jrpq00E5TOmf0rSrrYMP2GLrryJblVi1n5ZrvMbuQrBAqy6wCzWvZ4VZLEBSDSB44BzFG
0DjEgda6cwIHChtyuMUI3X8D6x5fTVVZ3SQN7Zccywp2IjP1NHp/N4UI5nKd4FPOce5CeU+cIqMX
5ygvhalYK4rK+sqgSLWSQVFj9nLUTU+azJro2NkDDRuuCZEIjz7KvIOKmmQX+lRJus6Gcx6B+y0G
obhUUxiFND5OsOr7XVlNHF70LLnnEIYstNJ7xCjmsDMEG2fdl8461nVrk7V+sCmyfqblzitPcBJB
EapNz20q5l3Waz7yXslGH7bHqg/sZEUAlUYIjW96/aDNmxED+8r68LNTrHzrqxImOpEm2oJo5ojt
1L8ixZnLBbRC1MCCvV7VyxZNy4PU5Wn80Kta/aCQrRKoywr+0Ne5ve66YFwlRdpuAAPDs2wz1R3V
sL5u/ZTm0jRIT7GHfGM1lnG0Rmtc6WYLMY+1iD529MH5GtzUHCMKXbZjDdmVHo48zh70YVZqSXtJ
bacfhItytM7mkf0Fc3m0cLvQ1VLgehtIeEM7rEJM74MHljj9mcDAjF9kJi/cdfHuVBlltLpCiZBo
0RG6aUKjkiITk/h7alrJnUY7aZ2NqYnLS6T3U+cYrwk+n2elMdqKdIA0pXSTEpLZN6WblX2Dx5My
Mf78V4MoKCLXODE7ZhB6FbuLI97MxE0jZaGRWDQaOQP1FHcsNuZxGakrlabNDwWTXbiJC8WSHrEQ
uQem9/vg81K7M5Ehe6cx+4xNaYIviP3GTUfECh1t9j9SUCEUZr0hZ63dKf5Mqlre9Ts4+cEB8Tms
i9ySr1MqDNWNFwpl4VjDbQeNztPMKTyaAZY9BbNTuzIav9gYOb5yxpzmjZrs9hZHlkeLE9MK8qN9
nAApxq4tihenZiTHsD6AAemoxH3V9zg3NBBlh/iQqaWkqYg4faYVu2oVzdq0uibWOFzbLd9m3E4K
/lCTDPCXOsezr6q+foAUVT6kttAfgyxkgx/DjjUD+o/R0L75Y0NF0cyzVVKqJUW/Dg9n2eSbWLQZ
+vMoPCizzvOIJfsji440vuuuNgATlFP6qExp/EEL0H4DW0T8Bqy+X+RjFRuO7MM2G0XyAPLIgTta
RW9jklCprznCUGSDI+ln7RobffJoZVN3TzeRdinR5Qt2HqgdrsVeve0kFfpB7dGrQ0SfTqx+tGHV
ppMugb8RZ/eBA0BfYw/prIwN4WRj+SurjdORrga+IO7WpHVMR8qBmLxCi8Zcp8Me0dIbjSiH21Ep
Dawg2kdm5SqbQurTg5ZjEp2zeD9TvaXVhDO6ihTjXe0yypmlpVIKNN6mRCHQOhzmGmuK+jNkh+/C
wAhIoyisjZUR0IbTMiR6oMd06GKoDTmgjhTiWoWCD47o+AGPrHWfpEP8QTWug51eztEdjUOE7Lwu
W6SPM1HdiLtThni4coSc3EKrw5uUxh1l9lndpyllcFGkzo673ZzyqpeZa3fyLlI1mpCleduzwTkZ
HNEqlDVpv/U7XtVZIgBhvwulUNWqfZGk9VrUO6kYRwyDLPUEgrCLyMrJMzWSdee0zSiIWqLC2EFP
4irKJTN2FWYHrfOLD92iVD5OinY0C2l+C3tsekT3kKGBsc7V2ZjABOW/hWmjrmkCO4dWtLrXTfYP
fG0jO6huqlZlzXRSOiWFQHL+cnSJUcCrrheavKX3IL9lHLDAbszs05uRmgl9DGQBqRGRX2naw/Rc
lm2zk0KnzmCqkb/NSKtK3VooN0nUIbCywnqttI1BlwonSgGK0t/42tSC1mnTX73Q/Ve/kfOJFBLz
2UkWmjcga2qNJZ2F1LoftFhvVmwymwuitD/IQNHJC9XgjdVpTJwL9yrY0SqI6eousuS1Ree3G6M1
8SNHo5pudS1/agP/u4rCoCj79X8VxC2i4yWR1nGQSppnirveqVS4GENwF67meusMF/Krv+oFSRcW
2NnQttKJ08/0guxm6NcbvX8rmH46Cr//UTiNaBqZnWqDDSQg2jTOlPrpmKtDl0r/ljiRayCGXqv0
F8SkX34CEdSqIHvaQaQLd+HsEjXb1KorhvmOclabNCwbFx7/Wda0tQiyEZFZAnU2fzAAPosqk26a
jMCsqxspAkGtSjGXymQ7HNO6xfpiZg3GG31ek1zHGSJX+msfe69X5hy9FazYP7venjn+9qF66IPO
WFNlzvfA+yX+6aC7K9C5fGfHQWvBKtgiXfj+i3j8d8HjP1/fIb6ZAaRpmnWm9geCXpejhb+dPqTb
57fNsCUygO3ws8pMUEje17D5j0LR5Zo2oeCaSf4Vw+rslvkp7LpqqqobECnMyw96fkH+/b93/fPP
WsTZFE0INFQtzVjGxW9qWlUJAoOqdHsTmECOgTFQ5U0EO0KEIPPwxpAhdkfXy1UeoxghSWF5BMji
XLZN1Apnzh1z6YyPVMmMHYlmZMZocnj28ausuhI7UyeXmneasRZQ7NksES47GBeceHQ7LfbIH4yN
iOR8hfe4XxktO1A6uJ1HJDJdMafZpxzp4dsqzor++DOll9zD6Vli0BIKGpHa2hXKRKk1o2QDmMo5
5HX+5POx7DJVQdxWCJ5BF6ij2MoyheP/25odWSR2H8sdIUvt0YraYhNZWXLT8oo/TF1X31gD75lV
TY8FisqbSKgNIelIwey9IF1j02Jrw5Qoq21Zjoo3DuU7+yEHzXfVPFuDgiougDpQIzDxYjhDe2nX
B7b5nDzCqBgOip7+5GWwT3jWURnAFru27KzaW8IZXiO6KBTOe9PaTJMoGe6cYSedE4fbxxjI8A79
mlIjXWEcIfBFaummyal6VUbTPBQR3tax7eObFD3KqSwJvdiMWUKiO0gIijiptgYFlx0AAgelCy0z
esQEaax1wNBEHJjvsJ7M/bzosSbcugdAP2aL+9vCyemPmpvw71yHKVhTBEY44JJoNLi3abpXlCm+
b4qy8wZL9GutKNFQZo3/0ybXdj3Ut6LSYahnrhaExymStIuiDFslOWt3E9XQn9LMKaLD6eOLJSaV
a39GCts0oMsRFE1XgSTuBI4ugAcF+JKjODrRpEu9yOaYcXTM7oNsSe3kxHBpGgtHvAYB/kbMRbqf
NWl5WetkADdq9lNT0mAzJPWLRJgmPZFRMa3VpqJpb1cTCp7e8PXNRE5K5Aoj644tNVZPEIdBnq85
msj77Ynmhzm/Q7jBz8f4IxR5SOjiWLLUN91csKcPy6ikoRF2ryjKWf+tOdm2yVQcjbz93nRO9ARk
hKIUEc10hmRwU7Xq6MVxTeaJZdCyUHrVm4dWOwxhUZJpHmuqC2auOJHSMjUvREqBi98idMXpV4fh
E2Fqd0pdXEUc4PrMz66juUO4GKYeOsPiOQ8b7XsdB8lDUDXVdqbatSdKcDh0ogtvwMHZV+x+qETa
AsV/bISLhBx+2DGa2nKt07V/KVBMPuUaO7i52dUgPOhZxrlYR7gQaGxZ40m1aEIGuf+tnsZ3v9HK
N6W2/VUslhYoZVX7RkH6gsDV0OhVBsKr6HCvMBqke+raw0G1wol2W0exosm7eYuE3t7WVUdcj2y8
WK7T2jMhX7/YwOHRY9nIp8dZ0JWunYiOvKOQoDU7vrahFyWvw34KDgHZVaUD8Am3KYQq7mqTIr/h
K/i/kPuUm1EJyAFS6m4lJzzYk1X9mnoOz2ZoUYwPFrVsqlq7tCyJYDHkcJAsYTzqyETCJ+SjLSkl
DOb4w2T/+QGaUx6CxIqwBef6tQJA4aiY8PpmTa+u/GLo12UzOFdgZihPOATJQFFLlpShhI4Fjs1M
L6ltt3McXP19L7Ss5L/N+Ej5panbACIcaWiYpM7MAXCjfLI+W3Enw9Aa1yjA5lvVz6MHaJPWG9yz
5qm20VLmKOmjC4voZ+8GKz/rvmlIS6dHqDtfFlFV8RNya9DCVygihrXKPJpc2OotX//fn7dcQlNt
kip5WSBFyH9MM78taHnHdDW1vXOD63z8qGfPJ7X20m7p0kXOVs05Swvd17iIDj228miga9GKKJu/
P6lLVznbtVLNSeMkG5wbDiLzcOMTbIMEsbtgY1y+66cb5ti25HaxQ+Z2SfVskxFrKJ51oOYsHLBP
AvDaN/HUB9v/9lscW0ishZqOaZKtxvn2qUlEA62lAi/CZs3r5inZJuhiNioChYMi0+TCSPt875bd
Jj49k0lq+dPAz/h5XwP9KRTTlEsav+Ea/VWremrk8Xqt/v67Pt+9r9c52zcPWCo5mJO9ps+9fRvN
9rQmuMP//verXPo1Z85GzGQFymF+TQkvIaTM9a4g3+6m/3bTOB1ZmsDszF/LQPjH9PPbu4M5BEK8
mvoPNIWpaVLWmyyKnxfe0DNzI2dATfDu28SwkRdknx/GZIWviyZPde+zVEZkf/rhoR53MX83kKfy
9zt39nyWi+lQQDADYxnT+Vmfx4FGMo5ul11xL7/Tna2f/vOnM5rxNbItUy393CimDFrrzL6a3Wfq
nn2ruvuvH49tUoWqggUDC6O9/LjfnodhjAAoUbPd94PjRidk/xfuzjKD/PvuL8dxS/KOmDpeJYLF
jbO3pIrAn+m+MO43U/KshhrajfyChfnLJVhulinZ4VVk6XHOTJIEZvJyjm19svoJecQatjcx8heG
1Nn7QSsTNyB+2eVsrPG6n72FY5X5kSqH8qQaw7qN1lWvIvV+zhA8//2JiGW8fLpjcpG3OPSTVPyB
RJZ+fiR5SVIPdCXtZKaNxt5LQH7EZWa0iAOLLrtdNF/Ud49Ng9lqHlmFhmesKP+tIMDvBRFgAoei
HmAZ9kLQ+X1gJKVuZE019vfBzle2ufJfx93y8bbEGUxRAJzbmcVSKFWIhsXo76U6/zBK4xWIy9/v
45fXUoLjMVifBeUGbuXZqIg7FdkzYrj7KfMcdpjB5v/2+Wc3qO9iu9LADdxXHHvoA6He/fsFlhH1
aRz880qyzFA30Zd9zecnMA4j4lRmloe0rCCdJkfaJh6OEZBfwR606zpQaLL8/ZrnN02nUMh0aROD
vRSEzidOknKMLo/BJnMOqKw1O+r/2+cvb9lv040OthXqMJ+fpieH5mp5YQ9wfs+WnSfFH3gTTAXs
Ns4eCunQjR9TRLsDLntsw2Br6N0h7a1FIJO7deqj4B8v3LPPZRtb4FuzqCI7JOlwVWo3n3+TGAID
kHuYnYrwBd/XPLw6DR3BO9m8kgOD8eKiK3wZuv+OjC9XPB/aiHjjkIzRDBxUjWNfj69qh1z4KfxI
hgYNYEkzCQnZQSmaI/Dx09+f4T838evlsYXbTIXSOjcXT1rUokkMaNJV9YFV9rWb0dgjeOmjKPL6
3jcpLOAhm0rzAMjgUaHvc+Er/Omesxyy1WflcnBrf77nUVJroqXHdJKKdgPq/7pP44VfN/8ixv2V
/dLKdMIf41hfF6PhGdAaXLqj6FLiH7Fi7up40Y2K1ZjZKyHrIxrdC8vFH78gDDmWDfa96jkWrOsD
7JoI+U9pxkQ+E4xcOQ6gb6RNOT4is5i82mzfYyu5sNc+q4H/7+CgfyZYEqWguLeslr+9Yk3ZiESP
0+yU4KBqAPjWOccU6uCZ8cQ8q/Xf7eZKGS8sF2er1tfLnr3ZE62XsC4ZFD6UYJaLCr3b8H0KTkbo
eNH4SiAXEaa3aGawf4YXphXn83v/9epnuwyV0GVcZll2UhJanbhSj6lFgFmYYWYys7ceRjnN/Jwj
cIh1AbnAO73Xn2lvPhiptWJzsalm66rER8VatNdVerijKLEsVO9DWCtoCNQ7g9LTRnT5uhy4Rj1n
dywAGQVmmkxOuGJqsjdT3/0qMrxKRh6sFnH3QJ2RGLuto5jrmFCnNSq6GyLC1/o8v+I5OdoJ2h97
KLFTNl5WhJupzT1gmwHcUQ77ctx1fkkZVEufUj94NHP1zk/KFQbx0e0RFjYGUdVlfrArsdan6mEw
nY1TIPQYc3t2h8xM1mVPNBR+7Y2Oe5fMuozKlIi9qpDb2pQ/+0r/gd0K1+nQrutMW9XUjkj0WrQo
6KCD4LGKGsDbjXwRTXC07J8JPXgqkc+mTg1RdP22JNcHeQnO7WAQKJ/6q6nQH0dluMpJri5I61v1
WKvLJri/MBF83pb9vwdPu4VDBRt+1vrPo515gMIbpbKTatp3dHhhcjljiapIOYyB3IZTtTYy7EXm
vNXi+ShG/ymMhpVANUAv7EfeKSdMJpdmyGVp/jxDIj6lGfTPrhd4xtn0pBX0iyO9KE9J9WGwEvCc
dOQlingCqu6gdlCmH23/SEYM2uMLS6D4+i6gRKL3ZXDcNpe/+3xLQOzEvTkl7FTxcR3Jjuk2miLr
ddTqM4rRUf1Vo056mx3yMWurLm+JBHxD+xDCa1cJh0k18wC6t72tqwnfWBS0B53C+kYdku7j749P
+7qS8V11jh1wYTjcmGfrtY1FAqmkUZxqZx/1H1HxYs8wG5wYOcCdjpAk7q4D9TsiUoLqbjRLfavB
9xlzflWPt2SuQPbrPc3+Qez2qs9/jTRBUwWOqMDBnNL6g+gQaFejSqSnmtw58X8ChSyjj76ZkIRb
8KypBp3NtRFkbxpSU3ma9fboT8ldEpFdO9BvvTDB/WFWZ7cs2AXSBYSJcb4dB1goaol475SnyKbp
RIQfCGvSHeDojzEfs9vIISQbZsZ0RCSO3j8a9Qsb3j+MK5s5jIOuBbmPffXncWVaQI39rilPUfU8
DcZ9ns2IZIDTWzsnfdfV9MIi/3UJ5SezflLJMega2WcvkaIGhWok3NyAyLx3ndgtJDEQ7QKrDXdG
McqnLKlz1K8C60GL8uDvY/OPPxdkOoA0lUbTOSBJUTuEfFVenlDeYKamM+gGRX4ftRl+x0nd60Hu
dY554e39vAH/Z0TZUieqyVreCE2e/ehGDYkrn5ebHELnbFJ4leN/3yFwY/+9xj8v5W87hAg+tjL3
bXnS5dZB6dBO+qo0nhEU42kbvd5Z5yLaT11+YQAtb8PZrEjZVKM2p2uUzs73jWRvYXz2be6ocB57
WyAG65+A71+4heLrdTgzwU3iDENw45cScEUwdyFzqz41wrht/PxJKXpUy+kuCOldIZGCd/QI5mLf
6vWGhjQ76HqN9IzU4Ky8HxJxYSQtE+7n3/35+ywj7bf7jUs2m2bbrtmR3RoNsxMjB+GzqzT1Zkge
/z5svy6Iy8Us+nMUXLCOnU1JIzCgOWoMXGJRtAcUvh66dj/b2Q7h+4WDzx8uJeDqUPpcCqHqeR08
mpj/JoRmqGjjB9MonFMiSmcTxPJX4E/Whbv4h6fK1SyH/2naQqv9fBeB3nYi7tvlamy2ymajWvk6
kxcmna9vPQUJipPg3QicoZz3+SpAkyIwwmNzKo163WTdDyjvR0OzmQWSddw2V5hGLrwWX1/55ZI2
RVFeeorXZ6+8QhRQOgouSUSW3GMVVI5qpQwvfx8Xf7wKiD8OTepSDzkbF5oDKxjHbnPSCGPPe/2B
dNsL9+4PB8MFoS01dCRgs3Dufb55SLx1jFlzc7KzXzWEv2qY0PZ+jDZHwJIm/ujp+WnGxBU74YXR
8aef9/ulz94xDc9MYNvLc2vKXUUspGv3+Hn+fg//MASXehirH+QcSV3m8+/LS5xNCM6NO6vvK7hH
mnmNWTw7EloyX9hZfH232LmBlRMWY9H88riUuMf8YcbRqTOsmYGH0jrUgBVN9Gi9skrmC5Pm2RyF
QE1HkqOhXVKl/DptJAFF+67op1MvgKEqeVZu504FbptO5dpB/MKhotEu9Am/XBTxL300x9Cw6DP2
z0a+n8oU81FnnWy/6Ta+cDjwkIty7I3B2ozc30MyKMmlUbp86m/TMSBSctaWvo0JlYdO8/mbUFE6
IcFBOUmk2Hu1FsmmbaExdIXAXd4E4laxouGFAyW4IrbKBztoMG7VxIm9zlaCP1Iu+SdON6SnCErQ
MUsbeTcT8H4KxiI8FPTJ/z7uzga3RNBGGZBtMgx0uE7O2X0aY1LRAyPj86H7mOG2lw9/v8DZaDu7
ALv8zwNbxw9s92RSngKzdMH+u+DJV75eA8i6RNA8e4f+91KIsyj9Ut/kGXy+FEstcpRKFKdixlPw
HqduRl7G/8fP+fca1tl72jcJhBTEwCfcM7r+AgkBUYivaZcug1DqfCwtT+bfK53vUS2V4E8/04qT
KrICObRj36Rx1nljRTulwd2zHxhuNwle9WPcowkFL4VPw0LOYlR17JWwrqhK8V+ArbP3dSWQAGfN
othNlTTa6Vob4JsEEICBVIeXE+T2r0jk5q4YrG8hs55HFNPPRFGsU4z2zYvRchleF1r0BiLNaEF+
SGeXE8B1B9E4oWac+ZtCy0aXOWQRzYeC5HBhuYExtCQdVTnmv6cUicIETs/DBFtuERK/kxUWYuUU
xSqoou/ITj4GtP/reKxayEkN+KlGx8Q1D+ZPBF78TplAA6DHsc0SgHIGZxroOXF4msfpkM/Zbmha
dWUDDVCwCODnNxtpr4owZys6SPthQGjXYdGbr4LKghq3mUjJKg1L0a7hBkRApWoUMfhIYCVEeutG
En+0TEzHdURFgowBOoFZ3IHTAj4mkaO/M424vCOQ+13LAn2Nbt/6ZmEc3WogoLZ5FXa3WESQ70pU
SHSssLKp7eA1dibXTcRcpCYJ2BKSuNeK2Rr3jdY3R5WkkjWu7OYKhE25T2C7u2Qt6jsh/OKb1QbN
1hi6am1JTI1OgdbdDjXrkOPe8uY0VdY1hlHPQgzo+XX/vdEDc5UbnfgFsHtakWpJ7L066BDXTIlr
eRo7GFcAnia9ZkGdFzV4XfpYXmwtWUd9F3lzFQgAvtNQuYitjG1QgR1ynLx9KlpT9xLiOcDbgdC6
SodQXskg+1UJMqaoo9j7vusLF520ualJcUYiifMc14kE8cjEMET2+B1yM2AfXMtr1fbN9ZRH2q7U
MewhGa+vI+LuDtlQtzuD5EjMpGrKQzYFLKvqjRFjbcgd074Fs4mJRcIf6rvA2leIRd2gndJ1XE8f
cjgOgLr7fHqsLB/GU0g9rQzD/sb3S39rxP6SXjIbu7GbPhB/K7hcbR6KnVeeCVUh9cIU9lmJjG9r
CRGv7SZv942JuGgoEdBGVz3RJZUL8Rz7R5dZBGcLuUUAHezyZtB3JAJB2wJBgTY+1XBLDXpCQmD3
qx6U79VkcBqsLX/rW7W8afSMgmBTEuQXTdYrlBcS4kjxwbsb0UhPxnreNmlN2olG2jK8EiAKUajc
5aRzHumGtJvWiEc3lzgPui4ajwPomY1Zgq1rwyq4biz9p+KoCNXt1liJCjdVn+KU1hPr+yhiytds
g1c5uu1Nqviq67di3IsoG1lJtei6TsJ+3/jCv/eDOdo3ZQHUfqyKW2fC7urM8CqxFoJIzCGlKxIv
vK7DR0nwFK6zNBJ4YDX7hqxyqPj4YbZ2aLybsCwx0yH+Sir7DZohwDvsPys7kbhPMp+jR1HWR7zh
rIdqcD0ApNjnBIhTIh1qqiPhna0S3hcWdv4cZKblavzjRtM7QhRByW36eLaweRUzlUvIqEBScEAp
g9yUBTkyRpmXXtWpMO8dbNORXHyFI8aeLF3ochk1K9SlwZXJP66iBmJR2BURILS6fA8U7LJguQAe
6pZC3aKrplVrWD9D0yToqVnA+rZN8k4bpCuttfFtx8mIcN8E/GiTkKP05AyFrUoAEiboo+kT3IT2
rV8NQdU9BNTONu1ij+3KuTiENkrwnoz5lVnMFRb5maJ/Uvku/4Z/J2YYO2pYfou7SFslUwDuoYl0
vjKBtCSqDx5kiRbEG4rvMAT6EjvEWMDGd9ZFhHZthv+1yZSkogKb62+ZPxL7hPNpFVXWd2KVSZuI
kg9iGX+SW7qInOOP3lBetJIQRTFq77nPSgArBScW/WWX5/NuGJRzLOmXK9F1QFS1OPbmjp5O1pbh
AwfOxPUtGDB5qzzWycjXrMwUzV2IvI6sImSagLWCNuO9yWoMl3aubU1ID+5QsacIg9AHwBSO13k/
of6COdA88S/yJqbRiAE3qjkyMGM8RVaD68eoCG3LsicTleJL1ynZccBsd5jmIjgGqAEqrKtAn7pF
32ktUAQMZcq7HtgOGUQYDjEGInh0AnSNjoIRiUqAJ0LHPOSB9VO30W3NOG2vGsuBCzY0isv+WKU8
3oz4wDn9BXVP+90s460cdH3dxxlMC96TDVgD8z7uxLBFjNRcgyaDDlbq8aHOmHuXve4Vm+jES8Zw
wH9q/GISKr0eOS/THYktvdlWLjI1osd7Av0AsYybkB4SQ5uQOz3A44XlC/Olrk0rVuH5IPtu8Oam
kQ9lHJo9Et2ug3ENTHIbLUm5g+rEz7rfsN5LkhXfSYjuF7ZBjgdcHYJTPC6MXNljs3NofTmF/cOJ
89YFVAmiw5n1G6xwCewhMihciQESTqeeXAG/f7Ua45vRdc+TAb6l1tLoHthkggGBnaHRgxk0zclx
geHUx7RTgjuDpGHgADHQskbjoD4mGFYGf0zdHBIs/qFI6NrOT2Pu/xQY9SEvdToytkGWuxEEt5IH
RgfCCZdEUCJc2Phu2hS/UL5gdvKU957Tl++m9JpWltUBKAnz1CV8dT6Mlj5uZK3F+wZD3U2f6DQg
Ax08rK//zCp6YA1OwoPatu16EKn96oueDIooK3apQY8E7b22sQEieHSY5WsD5QyjNpIzjDKz8ThP
Nt7kTo8xvQSiv88ACTHc1fxa6JgBBiX9Vc7MjWGMqrFRzRr4qRLdzgUq48zokx39kvm2RMPB/601
wZVuDghg8W0ep6WYihA/8Fjs/IemTfVtYDT6tlXhcqUYyLEQdeVzXlHG6rLKxjakiY2CHu5/ODqP
5WiNMIo+EVWkbmBLmqxRThtKvwI5Z57eZ7x12bI0A91fuPfc3VBhe/RqZeggJU/OFas4j/DaOt92
h33A7hTNB57m3AO1tQNTndEILwMvakHxBEE5wZ3avOqVMnxJLIMYqvK1BIa4lQKf5MY5r+cjhAFz
Vh+0to2eozGGCTK2yy6vtMiPnWoNZMyqjWhQDuTIJqNEKOW424Y1flbhjTyaCbcf8l44AvYy+U08
RQH9ZfNs3iyVoL3tYFA4d4AnsSZcjCxEfGvvUlvN/Kyd8Oc6DLyz0X6SVQ8ZKqKmTGZ7rkk4an8N
XD+QMYsZTQGO+EKTv6rJTqytKHF7OHmcszxbbjHl9T+IqSJktaW6aEXNMM02MpTWrbuqw4TaNnP4
W9Ey1+UpS7XhuXXWL9mrPYXP+LMuMMvWxeguU6erfq5qP4u4fWkLAzfZ6NjdZpvUFuAToDbWZL8s
rH7YUOEbsDnRmzbR7hI2NK5ScY7aQ7qFTSdYGeBrDc1VW56iZW084lM5L4viZUbx7TPm/rP1zMLj
vqRHkLHXsdR8HX1rGX43avKsIq4FP0zjjhNj3c0tETczuAhXXeZxhwY53S/ZmrPfkVrYdvESEM9X
II+PisAyeU5lHwOQsamBT6vQ6CmyYjimadE+irbM9u0iDQ9w1HyBJz188cGvO33KsaLN4OGDzPq/
hW57PoKlOBEOlOFQzqNnrOA407EX7ir6WxiHNsBYqg8NLX3SnQjBHN+G2oa9iibEd5rKvqDijkOx
UTUZjRzuIVrRIKig4D/7jGYkzImYe2hgTHTUqVP7QQzOeVnEJ9qsBo+pnVRYo0Q7pIYfNax/biUc
oGPcsbfnMZ8ACPQGGTaVmIJWDpMr1Mkp3XSINC3QeUtX3njIRRc5cytP0rTcEh/+QQy4PXWYIwCm
2CCnm8RTXJkycOym3udbKl2hKR9FT1Rk0ZHZaDeyfctbjdbGLhOwxR1xqJD3GrWkzaG4jgrg9l4x
GPmBKcIaTGWW3GsNuTuQjTrrKUkJ9dU682masW/ECTsxjnr7Xqb4TiILgGfbtTiaQHlbwwdKS7Sa
bEHsY0PhdzAmJQ1b4A+HrGAhr1BR+wX/d5JX5h+AIcJbSTV3nT6HvmVCBmXcBZympORRZe5gTW2M
Q9ZYbw7qsFC1uxjEWYcxlhPNrZLoo4iGyjNzk7DnVc/8fL6dhRhB3YZEXromW7i0esml7Vd+MPSs
6rkEI5X5DnQ4inpb4TfVCkoYoCIcmSJbL1BaiDLSSIa+2Fpzn7fFxwjDdz9LTJTuSAoipYLTATsA
kGMtaucnQAMC9JllSIQN1wMYXJyMPJr4X5NXqgBGSlBDf2QSL9+WGk33K1v8PT9gAWgzJHdAExEN
xpvQoDFbZJqqhVa/DyUWU72yjYOVLdZe3xLDJTC8u1Uc00FPR+uaRx1ve3UjIU7kE0Dfaku/61cY
OXbkXJloAToT/UdsWb9KwShSpwE5LmSQvTm6rey6Vam/nDWCyMB+y0eY1XjJAKZCKZMB72KksBA1
cHxyMnhCaZU9xjOmYqwBXRU6vN9GcXeWM44A1bAN4s+4pkxCGnEYGIJOqlmVnTnPJE5J+Gv3ar/Y
LlgdPdAi0D8iJuelzEETkiHGAMywNo9hj46TyPh1YlgfTQ3LW6ti061IJfdTU8AoSSKN4opopJ4s
SF9dTRiCqrGEJX1F042h0rYnZSuXp0FnxNGmw7TvBNsVUzTxuesFpvlS2MD60vGal2IkLk0fPwGY
2ye5ZModriRYqrPowxL8/nvCUXMCL0AY6pIDcuWp0u8pbSFm1AmsOqcen6Cz/U4zlP5kmByXldl2
1pOnsQgJsss8GiC+ET3XPihhJ84Yyp9GEYM3jz1L5KGxggRluq/HOhn0Q0Pjh9E199Mkyfn7bOfd
rCXWcgEb4d8WWV94iuaXWK/qwyAUIP1qudbpgZ0HRCHRalDk7WSQf0kulkPekTEcLVkRFCor6KaJ
EFRoOFRJzejru37Qf6RhKEfQeItbbJOOTA0/G69XCmtg4vXfCFaADyE/K2kNe6OoGaBYpkYB2GEQ
rw1WkFXGyARn8aujrm8WVhxKrBVAX99Q6CmFsrNGUurycgFxV1GzItQCXpTXtdeRIBBK/N2u1Q09
iIPtgSnGhM4QLQm7aHk1JvxmqcUmMGth+aelmuxTM4r3dlt1j4luW0/8UYYrLZ7O1EZW1M+fUMRw
q5nYrFVqKZchL3CPYRqDOS/NtzFt0mAdCuNzSHT9zslyPXVbQqj+tqEgPIyj9DSZiHKKoYfyo0Zv
WKeQTyQKOXI6wJjBBJNWFZ2+750p9rHL/tu6fAqA1ODGtg2OTxSxYeZYEX6w5t8CyuuF0RPkGSLB
AJR2ANZMvuJ1Xc3HykpetmwmQVFRwSkZdo2rHMUoQ0leJzn+ziSteY2WN/tk7EzOH749NSF3pV5F
/yimSjl1orZOsI6TO8sstrDM7TzYIBQz0G34M7Rb3698OLVRX3NroWAdKjKJTZPhBVnkshLfXC6/
RJvAqUIl4ZkrpvdBWbBbzcLx5U1LFBOgzQV6I75Le7ymOBDPVsWNV8H/4PeTCbkWehvEqvPFZrkN
lbHitVRE/7VNjCcRFVNm9XOom3V5R3E4ESgF48roiLOlbSQrvhbdLirH/IYXoTfYGpl/bJjIw6qa
KDdWUQY0NIQJqCuW9GYosv1QA0OPLf0PVAfyu2bbvKYVsOdM+69p1BY2cpEfOXLFBXFR5ZvDjGIq
jo3usS3HhQ6+GPCvkXfoGlhRQhvXLYlkUR82ePqI2S3/oexNeG27n2SBEAOiQDOOsuLpHzft+2bL
dxO1YUwH7JmqmlyG3zwib6buhXYlqa4NwFwzkzMnwx+HGwA0s8/WBrTXQEp7dGwOBeZaI+lEZCWj
fTA91uOTayiJ8ko8tvowGVry0PVGdXFy23rHJMh8ir7U5cNtCIQEVADyRexNq199HKNGMBDiF5gS
BiOB4YOvxKMOwqruy49hkNEJgGC3T4jz20dan9yDVez9imC/3cLX4o3ZrJ+Mia8mlrHuAsUSQT3D
wCqjbNvVmaOfdPAFQbdoOCsNMO2Oo9W7/zM+urgPt2r7UpLRYiDbLPIwzERjI06FE0XVFmo9hIW+
UeY9azoQWHbC11HMJIqkpjzMi7m3m/SZlHeJiK4fg8Ic6MvUJDuwN2/vHJDlR2Klh9MGrJSbpdPM
v6mwmg9pD+9RUyQnDXDXLu+hGC1p9hP3y8yvz0DY3G7RfNEw4hRN+wgGjFx8tqIMqlraAtPK1Stw
eN5vAa1gjR01KGtj2PNyGiEhJCYWOL05Kt1SPelRZr0vm/2PBpfnReW8wUM5hLUFumlRKvtgirbm
LGmr516xe5/kJnAkFflEWq6kH5NuDWciN4HzpsoUJOPSespGsmTWFLjxSqV52VJyhn3mEgDe5RBF
T3wZGs1f0TjEXEJXsLQGYLJEG6j1Unysm5iOggMDzOCiw2vu1PmFq868DXf1A2oM9Zo0jCZ0K5r2
62TdyIs5QJgSS2dmQnApG/oAwSz+B6tS4oAna8vvJIaeUo1F+cfcFcGY3XEgr+MiLzbhR48J+TMP
amkCODTR0mdQSHxR9SU1CPZ9rHBwG0we7Gu3KIUfW0vN8GLoPDtaF0rSYRKXUTKK23TYgySBvmMK
RTWwtL84Dec98TtAUpZ5QD6hon0O2VtA75mbKjQ0I7noXT3D17Q2FFvQ0DtsN29yNd9ZrqmUa82n
yJMeokBL9w+CZjiYLUJQhWRWPYrGH6N0tJhR7kobkg3NcLQdWFIVXhK8VEP3Tto4YJuuvGXUE9xZ
vfOvMg950muTm2GoxJ/NmX+2yvkDRWdzJGLHrfrcZQCofKQlouQlJnWH4cHgLd1EY0mCSwDGmOOX
6vcjs4Bb6SXW3nGwsqdJqzuWBHCmQS9aYZRVyX5uNJ1yHa0IuSnlsZcsYHnjRII4cpS1q+ujc2oc
rfkQW9NFwNF7PVzN9GV0EjoUY/5Imhuk2+Tz87gAzCebeQHY47FIfUwb27Qry9IcQqM0IlfNoscm
medLQjhnFjCMbvuXFKX1GGZDN7wYujl6ap86AJF6AgraxFCPUEftwwKz9S3q1N7nrWVDKfvoEK9M
jHWHwHZ22V5lx+SUEAW3i7DL72lvogNOEs0XWUw0cU1ozzaSN6nEfbHLxpnxnTPVN1Kt8Fu7+Veq
1b+8LjUPaChudGExXjtN9JJdUETjfWGDjRxtMNXEq2T0TIketFCbmO3m/0aNU3FqyuIWQ8w6RR2t
6K1V15pSenHaPQkUgZN9Mjyro3NVjZZxATt9C1GdhjTddayI7zasrQiizHSH5I78Yqg5BH12kFRK
DUK/VOTPlsPtrTBMYX2vv6Mivo0kX7u3MjvJNtSebn8Aimi/rkMpTybEM/D8QLLMpTxsXCJutomn
tgUQUUcktGhGq+2kBsR2YJ0EQcq5hZs3EYcip8TajMPRQuq+xZPirln+gouDXR2+7zArbPFImtS/
VddOa54/b7zvOxWxI2kkDOQL6O+En13MedVIDKLk7dX0F7Yyxh7rZE33JWZFAYmSSadeSgr3soje
N4qxi16y5PGsVUn+GnMenzNp958aDDnfWSELYH3WNq53OzODrBymB0s1tqOtp5+20b/GjQrGvYC3
MGgTczBLAdC+1B1fcJV6jtlwwtSgF1wTxNx1bNT5RDj7HDAXnt06VQjTVJhGVynTibGqY0a/Q0f+
Mq0pJCV2JAbQTWMCVw8RYXaLipifQmOsz8SoYL3BIbzyaXnmDCJqavSJ5IIxDeFroWHuS3JT1ioB
uMrAhnAQLjXTGp/7hWVKmybWiRiGD45zfWex7/AM4gGuorQzP0I841VolCUvPs5oV0WegS6QGZBr
GrzPCrxP5kDcPW5RTv1vadErGbldB3VPrQZ8gIyoOf5drCUJSMraqoAlx3vLAeSxXoFIFS1fuIky
12BSxCpGpSQB5hzqiklnmDaL+qMpfX9qBnAQGek4bswsx+0mgm0ZRM3UpU39YKz18JilCXLwCcbL
o6WXFaXx1rTeWs2fBueUX0AJ92AbfZEkzj5Wl+3KuHY0gWVn5pce29qFrU19EZwl/CLiX01HfMpi
ucKEFdCdBdMMhm0JRheNjW0Z5TToxYcax+0eO5RzZPD8b0jGmR+bMR3MqvZmm++j1S+GaXhqHZWJ
bZR3cMrgTqYFIcnCihPCaeLxWpXdV2lvemC2DtrEjKuaOq5wc/izE6hdq1tZwYxvZokdCm5meVHG
rmxOpZ6XF5U9koX0fFgg805ZmE98QQpe/aCK1fLOWAr92jDJB8ZXUSuq4/Ay40jyjUxZYMw3t5QH
/bUG6oGJHXf7KER23CwnP0r1Vm53fBfsVGmh9bgN2zhP/M4ZhrCbrG7PuoaUq7ZKQmoOOBK1o3P0
VarrMFz3o0y8a1Xxiv7L5q3uk2BLI31P+pbYO4tO/RYNix2yqFwfJwMJ2GDNxgF8xBLMfV+e66UD
1NnbG1Yz/LkQ2vlMjNghxEzyKJpyuSibY5+smP+CGODPuoeVuOQa2wBVJ1W974hwIZvco+/l0GTI
9JBoXdL5aiQ7SJ9qHl86sOhsZizdZc0+hUUf3XOamKRXRdpRakW+nwYz3d9ovTQ3ZChqmUODQFpI
kC9ApxHLN968MsgCBoXOUyBAQMrfsX0kuQOQnsK6AyH/wjA3HGJG4ypmsU+dUoitRpx7i9b2pwXT
y0kVqf6Vk03lAlZnINPBIYOaWu9tcyoeNCqyXZyNDzlRqbtMtuRRmIV2GbKbjts0Jj+RxXZCUW0e
pRTNwVQwP9R2RLRYl3afSZo2QUyYjmdSexLuXurcKBz9hFPkRNao05MxsYgBoNKfyCLoQO0OfSCq
jeMj0VB6a4JANgaCneusxDo5+bbtHSeWwTSZyW4uZlbL29vWTt2e5JA6sCZzfOR8XlkTYR3N8PTu
DS1Kz43eNScAKRAgjal9YKRos81aR8q6jS1sG2fXvpufTErNvbIYTMMGxSTo77aVNtUv4XT9ZTVx
W1TWIA/9qq9PzTQyZqKm8CzqmAqOGTbC8tol0g4UZ/5JAXW8x3NF/Pt6wznInJOgmeOfclplmNtp
RL885yyzVf6D6YYvrGbzgRYi/hqEUe2ImiML6YZYMuM28/LMmu6QE4PgV1uVKyxqkXXFzpG0KefI
Lawf4jxrUFeUcGmanMgCbuKtz9cdQ9XOp6pvCXBu5kullfnesu3xVhkqHvk9FMejsu41panQM0gq
4rUGez0zRZWZeCma0dmx3+mOjexvGW+tSr874cuQA3TPyIGgUkeeks7LXbPENXTuGx7ccGoChJw/
Iia/O7oQ9tLfArnFQdpK8TYbZv4wrevsqV08BpgAzSuxr2aQT6x0dRFXx8zJxRFEXLrLyvwlM62C
1lNTT73QFz6AAfZKlQNRYV3DrgmZm5xR2bG6Wg+6iOK3PF5/qqH9wGWTeBqXvlfWfRqyOlVDS6V8
MhViVG7BAmhcLPUaR6iYHSvvw1psuktAje6nnD2XqugTN19XFuNyeZnqot8pTlIAYWYRMMuohJSt
Ka8wcw+IM+/WWktDdgF35Fza4TaJz0kfEl+sXK62xiMOpC45O3yrOzoz7c6BPfiAnDX3zIV5nOXA
Ro/Gwv6hRtMgkVo1y6IcZJBid4e1hy5jrOKzo57bIzlFRuJEEKDHxXAruuEwIaeUV8H4tDO2eyhg
W4Czt26sVd83c07PThWNR9oYTA4swVMuWmVGlMY8IEWG72lmxePSZMYD4W35RWtAf24JnqEtSdoA
eArpjXWnXfXbwsCp6AdNBHOukGQe4hIvH2QsbXgN89vMjDTkIUt8Jl3Ai7Re7LfIYe0uFfMvwjh9
exH47+kyvMjJwIFbyo+QqgUJs/lwFpAuyTyOl5zDep8p/Dmxwcyn6c1XBATJzae07TfybD25lQ/2
vA1vkl/NZx7FN67q0Ukhj9HPh+QD/Q6kZlM861Nq+VqczM92bVn8FTCGRc44CfrScGgGawt7WD32
ML3WEZvEbCa1SevG1J0QXvpsOyLP7qYycBJtOOhjMdyPajTs+jytnoGOGT6hN7qnxYIAREh/lRe1
s/wUutrvJ3s13mOwIy9KY8fQOWvSDVmW2FjECqZ4yIO8nnYqsBPGg2tLFQRZGHB8I8eHzqi2x2ma
8BwxfiIeYXQTZI8XQ7b9F6Fl1ZlJlMlu34qegSTx7rYzpMu4YhSbQsQhq2Sg4ezU77y36XJwU/3b
hqh9LzR72y9JZoVGYjBQZO9YK6ZX47fW4a9Qo/8O9fyWKPEzyWBEadyEOUvBBBBYj40sTc6vdsz/
AaZiHbQ960NaotG/AcuuIpu7f+rQTq+aSreT0eFC7l7HgOYkZ1bLxdrbinpHgxgD8x8tb8xneLbw
THzHGrUgdlAdLFEVQ+iS+rM2Gr+qcDIk/2QOL7qReZrWRg8OTii3F7X2kFGPuYNkdUHaA1k7OoUO
elQozCwq9prRsMVXpuxqRPPkEQ4IJaPsstGd4LG/o3/Sw3SyXuxe6o+G2eh7ui1kOTJvOeEbrhZb
ROcoa7dwncuMaJfoKQU0emJbWL4MAj1FtdrFWZNH5FAdIFUleyO8w/Ka2iJptKbjMW2kZKwm1Ecj
/0Q9ywTnIRquVABex9uqMm9OwRHlrPzn16wMNXRErBAvbfU9adldtK3wi++JxYaWoOonJjPEM1Oq
xD+g4rkrmfYWsOduG337Mq4viBtDIbu9KZ9J3lXS56xjtyeeGu0kBAPIa5wc7eVKqh3v17VNI2y1
v62JNKClvDsTdxGRO+KUFY2PSUzRu0lKk6HwIe+3Yi/LH8d6oOFyU5WeoT8zgdQ2miD1NDDzrMYg
7bhbQBvxnX1V1kOtvhh0U9U1SXe9xVhPHNaaLJ/it5z3BdOnXvH0ngVVfV4ZJ6UHbbm/LZ1H1ovF
NHgZiq+cG64b/mBnUSr89ooP27sbz0v5M+KO1KO7Lf7Wyo7MKtJvnPy+Srowrp9j811pz1qTHQQb
a2k+WK0Tcvmd6+gmrqmDhs8ftLNPUuhJHcOl/1mZXIgcfSMdlTq/royk+jiYJyQGtEQGdRcj7WLe
a9nRXE92wqLVLMis36vFQ9U8V7xAHS32xR6Y8EP2nIbCbwwSzW3PHmy/nn5u351M/mgviQTF87yR
lhEI+1p3byrHZtzkx1zfzdqJCJ9DWcA4pX3mfBjV7ywhCBJ5qgZweQV8Nz9FMaamEbLv8sM55JYQ
FEeGcGZz7GauHxD5ObwBtXqt5UEygyDb0k2j2W2NY4LQiOeG68Tnt86TsNXuFQJuzY+4vi+0w5D8
3Bjw2I68WfABXhSdFKiLU962Xx9MV2brwQGh0wuy2r9N7XldXjFHuew3evMS2buGNRbCdwUtzrDL
kM+UIhi0n4I9asnlCpU83RRixy51dJeaBF4h1covNte5JHDK7NU2rGl0QeQj/SprpWNvO5kvySSq
A2PdLz3X8zvgmIG10Vbll5kAZ5vkPGqwoVtQQpn3tlC80iBOuSBTl6MH9Lk8R3p7SqBHasW+sCp3
JjENHBtpC0TvwB1CtctWqcx9a7kYZEOZHHzOy9Ry/jrs1QomqJFrTi8gxn02w15LUZjlu5Rt8ozf
DCXrfo1TDI5PC4u28iKJwVlo7UX/ngH8BmrDftc2LjkwJScHZTZcxfKiOo9ttMvQX27NH4PJndK9
qtuj7rzE3W4r/mZSIthc1a12M6Tv1SlDjLa7xY/oAsT8+pG2LykRjJO6j+LlIGfVy+FDtTVeWgeY
PtN6agZWB4cV5Y2J+s0hXqCrnnrttTeoMpU9Je6h1m+ZF+R7pL8mYQUFW5Wa34kJg9tMlVvKf4vk
68vOG9/WmB6amGHOGnmiKpgkKfcIi3w4j4uA3+H8kKLHJXxvyR+0f16MOvZm0taYtG/6bgSSlXHo
rmziDzcRpElaXXJxVo3ChGORZ4BuyVeKKkh75XVCfQZ/17Wjh1zcE8uyz41PHbn7WsEPRtYQN5/1
FCPPeoYoeLsQl1vvbxp+oaAEaFyH0JisoDAtNTQqz6THqrSIJE1U68Uk9NHANLFEb8JBlpFExwgq
shW5Q/pjKWSeGIGSnVqyvmyB+W661wDzTR2bcDZFVK6c/q1PbvupI/ZqJbMwEX5svFY1CeV8Igt9
D4KAWoJNCtl28oU9y7hn3nEHXdjE1Bvbn4N+U6Eud/k6+KUS/eunxmeoTKrURa4HpXwb52+h7tdy
p1E75RAtna9a3GMR9lJgwLkBdlQeOxrESuwqwpxmorVyDV/wA7drCmBQeMWseIv1vXHmzu13lz9b
4kyX4YrmIx4/kJMFAtUACgYUl3dbhrh9PysXe9njOR9s3of7kSCt8l2pP5hX+Y1Jc2t9Kf1TfEtR
S8Oy3OnZaz99W1WzW1HYIjZA3gailAYIeWGljEeo3xzZkD3KLzO+t3ogovWBxQw+/6e+eVvtU0kO
w/8+ZpJ46AL5wYgYp3+NuL/FGzrKXsjHYvlj61H3P8hr98DGaZxLV9V/ypUsR2e3tues5QrlFB9g
WVuoFI1st5XPo40sdrtKcc/tFlJWe1APor+WWckfJGJSgX8H2DnxazY9qOt7iTZEG04KpVZsOQP5
W2aOPCPlRJIglDMUTAHpVMOxIGVpx7c/ABWtCWY3ZHJqjeJ+xjfFF5+EVDGenB+mGeHgyHSwvNMc
Zo8ZLrXXdCatU3xby2+P7CQDCC4WGM4bgRx8JTwM3pr9KiwcbEKYBqTVc2L6CEhXoewYKxIl8oas
LJDRdkc80G5b5DUiNpuFdqDluNeROxVy/Fg1I+zjQ2m/symgoy7CUrwl0a+8GwC7qOW+/7IP7XCV
Df/gRMvsTuVuYBW3TfFhTg6S/IMGEnOynW9inml9MThV85Iz43ZAmD8l9xQR4aC77q0S1xjZcPWj
TcZGk/Mlf3CIOcQDwsWr8sKXBCxzttgavpztIxZP/XjOnF/yEYrpGC9ncgZdOVxubxqraF6ig0Pd
rd+lzWOks4kXVkBKGj/tty6ClVqPIcnc/3MYhbE+4erpvO6GsE6/svzSIDoAiLDJYLTfFHGn69dV
O3Q9Ha26NxcrnLg2DPuoKWwi+tDM7iTbkXl7QJuKLP1u7R7X+cvSeGI+ivRTSUiBt9HTE+rTKJex
9Vn7BwA0PXX6mK3TVt8DlqzZCDbJeU5Jxfxi6KNUyx7kaNk+qwbKyy/VOknzMZpfSBmq48Mmwi45
lWDDth0uds8s7xxGsvV8LbJ7E6FtOnwW6cBDcBL2yyR2C7dYGmNheRH6c5zdj9NZjYmQRyY1vGfy
CCxi3GzqlSDFusoTCj310dFJIoUVFMpJ8D6+b9rVGQP6OV8M39xHLLnBFkpuud9F5qFRnW3ii0VB
QoJaBB2cVNp9c3hIctieOtjfzHQ1NZQt5hl0URGXs3oLD7uU5GXF9WG0HjN1Pk/6ZzxGu0J3GFKT
MNbd0dd40urofip3YnexqDvshsQqNgHFOmUzU2v6AEWqBCXTnCR3BJG4FhewXT3ihUaA+kI+Nqdd
dlyg3Bf9d4pouqwgsFeHUvtNJstt9beMA0BXM5yhmcc0uqSMX1gjxvPvuCa+kq6Ye9dr1pfwQRjf
alxz/Pla/wrirm/mw+jc46egJIjDjUy1lYpjsQILAGwjn3RZhOncP44xtP/N5JSJ/S76WASa/fkl
ai5FJDylJaiLidUm/qa+9LcEq8xXlMAuQdaZcR7UzC47xU/Va++I+83Jz0MTh7PJjRWXbqSgk+ZD
n0kJdnQEipITb9Rf2oKnuS4A0cffpsGuKvttp4otBIp9dDTciITDj8cJuxs7bc5cGP1Mmit+ZIWo
JSKg12KGlHVP0/ROJJscrhDtUV1wYkdhV/0YbNZBp7Lr/KvtQI7mTosiIMoZ/Xh7IKA5nLSftu3c
yCFA8EbwGcvu0DD7VPHmuEgre0d5V7LlUFfjAY3JbcIf/3UR2dJ7DXWbYqfuunCRJc+rDka37gLm
f+cBY/LO2gRq+r/GJnezex2k8arn7demSrcgjdo0ftryLxHWSRBxEQPlKIv3uUvp09G7sf9jybxN
xP3dNwoXb/KaOi+JrgVjh653+7cgCImeq/XPaUkKw2yjfYwQYkd+42RvbodbzPZKr1jIz5gE1s7P
NnU/WdN5lM9zG8qUWgUwTaa4GrtgOh61+yF7cmy/hPHQ1jfPGFuaU1uHhXYdLXjAB2FpZFL4mDAC
ZBPeQI0oq3Q3EqA5o+rT1YehO43mqWMfLpOf0hDewux4UA46O9KGeW6mvVjWZVK0HapPV6WXgj0B
K5lvHrMKkgAvvXVkzG/G18Ug7WIkTrV4WOwfYsH+bQRjmKUJQfauNp5RrLppvTD++eWMN6O7Tjlp
1qHMdmNOwCe/G/tysT064m8kjZnxf9GFZfI2WxHQUU4jXEhHhaeIVQF5JWc2z4b4reIGmegze5IU
nRv6MhAuWfGnLhe1fRYIVauzlvFw4iCM1TvZoPfad7fUE/vU9PQ+4jyVf4aUfkw6ScfYKn2WI3sm
giGa9j6SL/ksvGm9G9qIPT9l2ZuG5GuFGGIxYafp4wHoo4sFXLmunsrpVWmf7O5xXndT90CGpMcQ
mOH5URT8C81913/odDCmc+pT9VAz08hXKiAciGXxSprudUnvGuWEV5D89MfCOpXyPQPrvq2DZ0my
WknbSuASE3m3aWzk8eUZzFhLxJMJdZ2a/U2IT5txHzeXjJDLtKbN5fauqh+HfAzSzXeptiMC0dDJ
cgdIHa9+mxHEGDf7MX2davKz1I619Xc6fzkDfyFyA8V4r/R/bTftEmP1DfVA1ANiLp7jzR4fRoWY
YICtskapAV176KogQVewkQEkW+wXJulW+fzPRNG3qjnspfGMqevI0CFy8fi9khXibZzUiKrzY+Qw
4lfsO5yE3pZX56Je2ZRjf2TqQ4pLugb61B97oF58HlZH05Pf0rK6ewMMzKgpf5HZBmWE5781vTxW
/+wOLZK+BKCxP5wY7xAj2Yrs96msdigqjtaw7geCZdSboIkgMPTxA2D2XFdRSG/fWqRfOyhH4MBp
wZyd0Q8kpd8iQCa/rcx9u/KyW+t8sOv4fVzqd9NU9s42BbZUz3VNVGqzeQzFXLkW94w1A2Najoz6
PwQFonSm42xkD4Qc/kfSmSxJamxB9IswAwIC2CaZ5FTz3L3BeqhmHgOIgK9/J/V2MplMKnVBcMOv
+/G91mtS9DSLu0EH8klC1bPPU2jdNVV2zYWVtOz9dyw1vkdLJnNjXrLVZoXPpkq78ears+KtKaKQ
j7j4geWFWYKKGr7G466orBiOz2suxN4Z7ftWDD9NFcqD28ESiOro4vDBxewd27PYDZY4bBDNYzjQ
pPv+rc3zpF6ltzAiY052o9ttrv5iL/SkiypxDHGBYL1sW3bCBvdURyyIRHRsR4cVJZ03jrpvG/Z6
Lev5eTyZNH1yiwUaCyy2eVMP89ZcaVnYV6zzUpsSJTRmOo6vIQf0LtvSJ6yE9wbET5v5n24/7RY+
mlPlEvTDkONmV9JJ1JuU7w7ALONu72pTh4h/xsYWOa9ZHJmSZtxmN1C5uK0bzhwKdrIIZ8V2tHzn
TnXNSSjeU7yUOpfxGAYHdpY/Bis8VZ2+Hx0Td75+V1TYsc6kb3m9wTRt5yRH84Io+amX+eJV6Z4i
NBogafWFnMK153av1R2znUKdp88nXDssvN6jPf+dUx+qinUq+J7ktn/w2TVTWodWZCfY2Z8tn0+w
5O2d1u2a10zvFRG4STpPwl4O8r8CJmB+ntpjK4vzfDwNaqJwajrOtqFwCKMtqz36aM+B2+0l6T9R
3d4ffnY+zPiZvyMa67QTXJSz7WE4PciOiW1x9euCiDQFfZJZaHI2yo/xzb5Gi0ea+rbX6KWAZRT7
C13nzHDfY8fvO8RM5POJwls7uLjNBCMktcsUcHuU94KPxVaD60NP5bnS9T4a67Ntt4Q7y+Ng2h+s
k2tKy/OM/xsrGUc2MjezodtC2qdsZx9oAyMwTdgXe4eZPH5eZpDuO+rOUr4GknupK4trFWqahLJj
uhhqyiMLO9FwqE1/7TLO8nB797C8LhMD8QC1n1I6tmDLrZI4Qg207fGKs+hcrQB0SfKlUc6FhC76
bjvjGZq51tGZK8UrtXfYp8wjHU/1riSD0IzZ58DDS0UCTJz5uRUBAD+v6RPLKV/F9FEt3PIUYXlH
Egzkj5MjY+hf/an6Ua4SEyCV8n57Mk1GVQST1dwz1pEHxfnY4jZr9obdUurUdyNLsX7iSGb64fEo
+X4Mc/+4YpdUOS+F08Yh/gecq6S5sYBvnPJpQUsZb0I/MGBwwfHH/NKm065M+33bsdQm3kClHF5I
qPUdHyKgZ/itkej7Qz6GJxeBFZDjoVzMoZqCnVuJIw0Re9dvHxgzL4R8uWkxFE9WnEHUCl1C7aMk
L0TQMiADWbToYR5FoKwJcBmUXezXhLKm4RKVy6673dlyaosbR508pt5xbv5RH0G9nNi+HM3WbVnv
F26GG7JsH2B3DuH3YjEOJ/jdLSemJD/UzhXKnkvID5r8vRuFGGwH1JXuqrgQqq6OHUsnnAxngZ9u
VePexZQX6fqjn8vLbEo7xij7uOUpZWxe89L5+BOxT3AzJL1Weu2XIpHGfY11i8AMWzr2/bAgmYf8
oHSy8I9MbGkZyW492PmRaNZBlyyAN36LCKNklPZpamKgZIlIg90sQ2wElCjWkhgZ/bwaT3iAMF/1
As2EOCq/zxVzU6FLvcPixS/n1ru+pYcecFe96SaWlo+uUTZ76j+O/Wjz2SU9lId7vFpxZm739SEW
bXtnh4SMHU6WTrXYlFw6uOVfQbQkXisvzj02/3aIZZpPqU2lXy1J8Sv13TGI9/y81qb5hfZXI8dD
utkHgbzXO+LeYQEwkNnYZQs80Wx0r623vYlSnLB1H+lceYX0+cxy+L7nD2cx8jhbBxN1aKKlPuV0
SWeTPJKY2pMlO7Cfe7YnRlXWkSHpQPAcz0Fj/eg15tCQBaBjb1w4iGHInAVytKctN/aY4fLZeokE
1zfdnicmdsorKY70DUhX6ubVSNLZDY6R+X2L1iw9/2ukHxTmXJq+l2Y/ScIO/F0H7kIxMQp72Ybp
3fuzgu/Caf+LZ48Dluiwh+14CqavGo+jqMtHjUA3mZzdcEvIK7sW43Aky8+iZ4qlqR49rzs7M5G4
bjm6snwh+o0eypKW/f3Zlu7Z8aJ/gyzo5q0I3+Ttawd19LZpF3aEJsNLYaLpPLM1b1LvqXOmPel5
fkrV0C6Kz1BwIPnB12ohxE8qeGD2+KExEcapNTzXszEsh/gXti7rpeiz6tO7bSaipif8lHn2FrXm
fqpn0oO4/v0e9O283tJHS3dEYmatURAVpGO2KFkx8HHwCCfiuL4tVCwwAqQcje6ofF1/uCU11uGC
mwf2AtO2TUihqGdG6Mm+0PTBKiDtoTH4GLlH9qyHfDKUgWFZS7mkutF2upk210Dd0yl9BGt0DeZ1
PrFo+xsakfhFeWdQGUmeHPpMftrZkszp6D1o3SEfhtAtuog7TbgPWC2nksqfBVZmMIT77HZ1bFbu
8uRSba4TclQPQ51yA3fuRF/860T4HYXb/Qj7s6fOzvMUc2F70WN1oBI0Nm5+8bP6dLPBMPPu1xAr
2k0EQlOSCDGOO6KZmG0n/IyGUQT4zuKLHSLkIlBmt4+h5brk4nGZjSuuI1qxhypnlKNPr5QgNJoh
O+BtSIxLRXdPYyTb+2SpWb8qsuStGbuzl3uxC0xhMD5Dt4e8Ai1hE2ji03IM6hZ35YzXvGy95jDD
hnmxVqL5JVG6h66XcEaBNXNNsp8jXtC+bkYKa8Pbmmhxn52w68OEktLp2BQ5kU5qef+UKvxtj3b0
YPsDOwgHONnHJlhjuf6dUmUwvnfYPz6h6NRHTXRrr/0ZT7TEJiTgnZ7SgBqa3dBVdNuL+rGT+L8w
EMGhPaZ51t55M5BAIgwWtx3/a1684UppzJ+tUvORfGFBXryVdCSNFaWEefoI/JqMZ7blPNMid3Hi
IeS5gCrs8KPvR/fLWbPwyfXWpopnM7pHD007tkLqUp0WxaFa0vKyuP6lj4BheCNZ6s3Vzn/VlicC
Ls39AAvkqDZWlC75yxP72OkwVAHWJYVbz0hixRN5SDxELTF4v1L3jfsNjR9/bUk9jAgD9xd9odi1
FszwWT+x6yuz9KIKLvVNNRvyqJHL6okg9QuWtPxM4y+2JTctBtTYoXzrGmQ6SSY83xcR0jHdBWBd
XCI6zyUAjhB6SaafdF8Ef2TjAylZZxTPkIrZaqHo2PG9lBIiZWHA1usru/8ky+jJDNYAuIOipWii
pARBatHNn9DZtgQ2ebO3a8AdJJJ+zcbSGe4oha6zgBkgPrkvax/TO9OU4uRc8+dgm7p/1TZxvS26
lguo58oI93UAYoS4sLu+VbglDnq2Xxuj//b2WF5a37lv/Do9euHCjhzmyCeIGz61U0jG2Iet8hQV
fXD0nSlKtlE7X+yfozdsyeYD8gtIe2oseB/W5TqqcUkyOo2udiTn90m5bIGjZjtzhSTLgzHrmcfE
e2rhDxw62x3+2pgkj8NmllPL1hRWoix4TcqUzc6YCaZzLay/gWzrs1MRxJ0LrhRECf574ltIFJxo
VTmQWR5s/nu9/lPZUFAiA7pYrOK1CAf36GssJIwtfWVdsKvY6NIKrdrPGs4nBz0YKbD+IDt7M3xu
rZ9ERVPcYYxx9zT3zJeeMCqjWDuZ8+I2+D7kPL8vZiGNEYXIf3bUvdNGyGS6WBzPFXEWe1eX3nj0
SjLvuBeVhyfEn47dbcPT6yj4HRVjfbiFvqAALANhxAogqlRMZHXvGzSMjGG6yMPYoSwVrZaTpwVl
9cp/gpPJZfnd2c384M52xtlpbmtomZGsQ1M4qqX4hkhd4GnWKEJtFRFQGFh95UPDX209BZB1x0/j
CBUChaXttG5WvrYKxsOa47QNUULLcl4fLerNCrTzy1zox8KhXM4rgHCXAUNFEPWnvqv+iHR7aypD
duV+KeRTmEOGI40JiCMyK14/vDWnbOw4xd3+tWSEoqwo5xSlRV0/+qnfPldGhHyLqEzgMuqlZ6pO
bzQJx3+3zIygSQFp4qf8SVdpRB5EyfVpChp6u7olxKiLurA3Lk3DEbfXmdH3q1qdjoylu5z1O/CA
fEn40cdzobaBNx/plWFw7vYN5V/UytbZXxFlPxlNtnvHtN1XjSbkre9Z3aN1p7scnEYKzoB0eRaT
NuVsa9L032gP9Ys9h+n3tEonYx+eFucgDR9TPn+vWnvj1bMwFjYWHWJQ3yKOktt5UW/OwfhFrNLj
KphmvZDwaT2q5ex7Dkv9jGrxPQNP6cd2riMHCPMs54MaazAG5Fz7kyBEFAPIRV1ds5XlSDnYI+Fb
VNbSuLgd0axo3MvyhF9rdrYoGacqim+yKB0ewM1y/KuG5oDviUvCXT1+NeNXQmhkr9OWrK+Hf9hl
NNvClN3sAo3ZkrR7VZPFvCyH7cva2HR72hI8E/7P1fC0TG5xWCAo4YblvgLBGQ9JbuFkH1G3eqF+
6huQpJGdiofRS4/KGj10n3JI5lWBDRnClGlDOw1TN8arqXCIrDQ1Ux3BCeZzMn0gx204VnkqieFi
+eHNt6sEXyzv0NyQIGLNvRvdgu8Qjbi4oSl8hjyPQfPGWsqs4NdG3GFf2zMd4BU1HAxwEQJVSg5k
nuo27osVOtHNGJhG4FVw2w2xyscM34J8zoiLZHHeY5eYxyndoWuVHcVUaTrul62/7/X0bcPrXV4k
AxkOhLR8GrWoz2r02BGRUPIQ0WlOK5QBI29F6Xtmufpfw6ccDJhwf9Nm+BcZKzr0uuF6xbRfxVHK
5i/KlssS/MbFi7+gGdwe5oFrYbIFUMwXvflsB999Jt0wfwEBInl7s8zr0P05TV0pDkWtHQa/CRpZ
BunszNJgOocbjhsPdOvTcPM/li4iVcDd5hBMVZPUGV9hUlmElD0VPQ21i5dROde6MuqRjECPy7IY
EG2kRcKmr7/Crf6TWWH/i5vrjDspq3refyaTZaRENmY5QIY/LPPqHlDByFa2D8nSq+qx3+S/dC5u
s61v/mDz/duv2KDMEDxG0jL3aZ6S5qWPdIgDe1imA5Q7L4PNIBUPCBkrZCqEfWPkbWMeWfZJdKXz
KzUpbYgyAyu9Rs0TAUr/rpmBN+x0pHN2oASbPxrssAfy/mgHNBhb926OBTLU1GZPfsCKmKxEXNrw
Cu46Kcvoucgi9tUe5YdrJhH5LfYkEi5LZqIfw4RzE1CFTHy/eMxQtofZiTP3K524SiC0pF3OeoAq
0m9KMV9GX78M3oxA2C9PQlt37VgNH2nql9geBkSBeRFvAvM1WxC1/G1cZbM39t71RHF1GzQfdA/k
916eze8+dxDu8QaxVhBQp2T6ee27F4JVb3VIesojMMl3nON0tw3D51Qa+dCUTH+etCAZFUB1Kq/T
PwaBQfUPYZy3jXxg82j39ceQ3UJia8BKq9WWQ5UIg9GNktTEw7yxHAj5ZISoE7tmmf7VbfNte2WL
IIVFSPqsoQcYVLwwZTYvcS8sOAw2j2l6dArqbymB9XDz0/G00xPZ6YWZNB4Gqz3KYv7pLg1kc1WF
9+uU3YoWIgwMXgm4bcwRD1duSDGgLqhpSrinWXR494sl6py9KRvhsGf1HID6pfpHPXhzqCumm3rD
e11vwZ8CNS5pu+JH37fESVYuP31tbbsSRks8r8GAgLCx7whBXhzaNW/+9I3d/AKRdvNzVyiTB29k
axZkAR586fUc3O7KBlLMQf/iuKXDzd7Ohw2+WvmGpMGtk88YlgRFm23R5ctwsnTkr8k8Vh7Nn6Fx
zpQjat7+1MFvOK4pQJ0Mr/gH9w95HvseuMTk4B6UugoTH8I44oRtQ3ikDPfJyfT8p+bVrg5WaH3q
Vf5uKra9cOPaBNY2tKhg8b8XUc9d3Lr6US9q+eDfggFaKjxSRX4jCcBf5Yqo3ljhvtkEJPd1agXE
kdwpGWpW+YzdOQkH+0PkFJWcMI94dH+G30vIV4LLTnBYGm7PyQCP6Sz8jfhvHa7No1rR34YgUvxD
PrcnwW6ccpfyPq/U8zYS7mOYc5nMqsF7buAHsnJdbXalDE+7qp1J/5PGYAXF74SWxmZfqClAQxne
V6nDZ4tykmTJl+aaytk9MNkMaJ2A5UMfhP4u8PKIQtlo/K5uXDasJ0yMS2A9zSCl/sLGMneT5y1X
4arxnJkw3SP9IFNGU3CS3ubtrcaeuIvY8x2vWBfXHs8aWCx9khiT7pdIDuciLMJzPVK6Gnol0VU9
dchmjseiw7SPo+ZoaRYENqRKcRONCRyNIEmQ8yxsnreDI12y5QuijYyrYPYfutYdflS2UpdhjKpn
Zcr03hVL+WkHdNe62ppjXRVrsqwVeyeQVpeAfQbT4ezl5E/G9eL59h/KmjHuiHBnd7DVmzKyzgth
85OXufPBRx2Ly0D0JyQSDAuuzXEe8qOluXAvui3kr9kenHj1C713AR3sbat8r/5v7cIiSIiB6B59
GPPBFBYaW+SkibM439s8fcmVyL1d2uvPEOnmKgzZbTbx3QX+ffW62Xjq7NqYOwzdcopJprB3Vs3b
5hcAYCQapWdhI7Nk+bv3RsYkJq+diibvXzD5vJPM0jGN5usLES43NiyqduTMnB3LfDTW5lJE640h
ZPWxqYqbY32pOfw3nR8U/n9YP8xnU0pySGW9k4Qmoh/UZrU6q7WHjoCG5eNrafzpwNsP7SPtg+sY
OO4/7RJvVmbmcjQV1pYUDOF/K4BMT2tk41jLB+4AsHvuZuM8Ucz8DaxM7cZ8YkPFoBsxOVQS1NrS
pokJMo81xGC99kHl7ytpSMukoqWODDvDWxWN6Zec+/yDiSP6Up23IdsuG+8cmebEX50g5w9mCT7G
xiuPHQEbgn8kixGGhu4zHybF5q6qYgW6NJkXR/6T9pOPzXEjW/oy1AAkkyZjW9hHGcxNaFSXrkfK
tYJRk8FkAoewVn95egAb0ZGlQG9ci08KfVYuJWQjaXue6ajfkHVugNWrtFrElRy7EzM4d28ElEtr
tT8A7lV76nPfamV9OhH1K3islzvgVeM7lmj1wGZakEbMkLKcKr1GhPvIEA7ZH7QcKuptIithn470
uPTZfdPY4dtQK2xutUZr2Ub/jieth28hvuth9AkTzM0pb7zNvfpu1k1/TWDJ4tCVobqbg8xBcXeL
64iJ6wISRB+bRWp8TSV4m4lIaVDTUDuWK5qTvboLwy+JpjSOuHOLUwtll7R3U+HoQGlZ6mRsOG8P
vmfCh0yVGnHaEdfBIwC5Nul62vDGv3psTbHgqzphJqXShQDCnVNtLDZL2e3dyHJoQ4ign9ZFfqi3
3tpvQaADNCYb+/u49mIXhBJMU2X7WG7X8HMqUOMrV2TVvhXbh9gESyQgUgLJNM3wfq5Ykvq0r06T
4/yqcj5Ua7+yfVDDurH8LPvxa6uKGWO922EfaExOcWg/w3AKHPEUOuOC8O56DzlVws+pDYzJLNhk
zMw+DrrXdmhyNR5Lnd3+C9F7MNXTb9dBc1OKgICL72zP0qCJp9mLDs1W1X+p2h3vqr5M4ciltZax
EuwCx0A6j5vXh0S7Rz/ppzI81NzjLk2fT2z/WEop2TIp5I7/QJ9O9DzY/sxsP8HEt9DsNIa9tYCD
arZ6ewfJ2522TjtPjrBkHIXl9ERSu016d4NhpBwqJLmVxr300t/1wvSBVsnssAn7SBIWA4fitC/K
AvxWi2cuBWZ4rMPOgYSOuk6CHM8WVXtU+vgMcEr/0qXqH8u28f9AEQDi5iPnN3AeN35ktn2bGaxj
rnhXJePDnhT/spfGae63fsW8ICoeJ5CGNFkv8GUqoPZJuzoFUfYs3U+BzN5FyUaO74clPuzRaoix
T9Ydba2M+Xwljsh23dEou0kK0zpPvAW3DRTKZpOjikJBo61gaSLoQfPPeUjDnUUI7YikWx8cu8g/
TbDal8aex7dm5gnBddFgsZQ0bFsWe9Lasy0cnHkPAxUWcgjjBNAsS7GqHX86eTH81SuwIPT4mWZ3
Ku6GrOkf2sX8saXMHpgqGp4rXM3RSEW9llt7imSvn7a+lVdywYDzWEPu5eTDmRFZS5CQrNwScsL3
IzuPbhmof87Yz0UF4lcxUQRdd4qczgAIGFvfpvEkA1IGUkwRckvOB65DkileNgfZ/rZTZ8SsstsD
zBm2rogaE3Gb7avKZu9d5QxuOiei0S6TBPgYRknte83JRsHalcX6CdMNTZwbMmAOaSNg0KCyDzy3
fzem4iPF2MJCCAwMcXpz9IAn/suxku3qTqcnuyFG6jf48BYgHywCuN84BVB9T1YaATwqErZj4jhz
tt3YSN3j7dzaBcQvdy1f3kNLmQIp5A5c1Tz+XG3cuYWfPqSSUHu6tuV+BDaFeyX/VzC67qRjvtYF
g/E4puKU6/qdqWmKQ9t6rQUD3K7R3vA5yxrbj6Odu7kavz16OCAmELa/D1zSsuFqNQ+uIA860Sv6
GMCx/xr6GqXaExjleod1V158N1vIkpgiuY+eTOTepSTjDE7KOmepp4gt52yCbA+KXhA0F+B9GEny
LXNvnzi+Vb4J7d9cZZGVhIVbxUzCPVg8H3EuGeAGz5HHsONCrIWzfGRlmz6Eah7vuqJdDlyQcPbp
pnhluUGOfMQhXMAtzncb+ajdNha/o6borks31lesGfzocJQ02Bqs0t08OXd11aO3hBMYKZHBMmQ6
8OpXKGTiNG+t88w2CI+3anGkLYQVcO3cfg+ZUzKIbJOv0F0H8dPXdvvAMwd4Ic+/IWlgXitE9xik
AntE0VFmVxST2CuBhoryAW1vavha9pa7C72WSR2mdBo24mBIYx+XgYapbBjZtQYdArvbDjG/XcrE
ZiXgM7rudbNx2Ygc/zEeTuxgU0fsAovSzkDSOrrb9FKjqSCRNK9m9p7qOesPdpfpI7BP+1dwM5V3
t4ghbw8jpOePmHR9+14u1m+n1mNSKM8Mu8Xrx0NZOsslqgINJ7/8Rdo6jfn24uZ1QwK92WAnUTSs
13zzkBkWwEXw5pZkmF2b2xd03GDOf4G4aZIMiwXAs8rcdW3HRWOKMDVZXAX2udcz19u4KSLpNsdi
U8EhW+txSrCmsaDeIhMLaXGJdPFwhaNhnWmma0RYdr0L1xaqV+pF+e3or55ydP/fmb+9o1wRBFPa
lde+61xq9OoJxjkrVAz+bN7UyZ2m8dtRU/5cyDB8SnPcxCN1S490pt34VOnIOVlXJXJ5uXYd1nV8
uySQSNbkN3P5hN/jL5tj/yFtTf7ohGQDW4RlkCbwuNy+/rZztqyo2IT72G2zJs/IWzab9zFQ/XbK
4ZccycgS8ZeZDX2Eulvdg0SV2W2+Y0g/Wi6JIOWg4eKflXtPZL80d/aTt/T6OYeVtC9HshHWPBSx
5lSOKxPJ69LSGRWY9jOjeDbJIhK/1dpp0kJ5eJicVbyNHZXnk2aucqypTtxV3+yY/Fobr/tRZiHG
4NDieV54pYSj/nK7ZbG6ueRqyo2kKbySV3eZIt5t+xZMwIvP+wG0SKuFHAdjj++hItcp0NNmEhNg
D19FZx9xHedoEwB2yliQvAkC8stBbcX6RbZDxZEi8Vy00bJL5Q1c7qxcZ8YQX4XoGXJ0XTE2Trq8
RMKssdfOr+2AADXXtrULtMU2GGjUyQ2W8E575AJ2Xjewjxs6xUNTZq5hyT3acr02hQs6djHlW9o3
fzmAAZq38rYa6sqXeU3Nq9/MHadSSZAzDHCJy9z9WqGv3XlmrZjx8ftEDO4Lennx3g4lsP4NP0ca
mDzJbVR9T6Y2Po9NdEf8CAz5YfSdBc2vidsmfyhOcdyoT7j2ZqDSUAfMef248nyAwOPTV2AQQHi0
3zOoFNjXsPnasLNJ22zZXhiWULuSZcM+G7YCcdkSE6rq0DixLfgjm7bAfSXi6byIpsT8Ifj3lMVP
tIOIW3Wz7GudMhEYEkAoRelpI1aA7xcXnelR8KyUxUe5sNa1Uw7surBOzTzmP2tLsj5ALTu5lhkv
UR10ezwXeKlbwI6XunEmPqvWZPjVMNJSWVDdUeqJS2VRfsIfUp6sfvRNHS5m8CGLrrUYuXPzzgAR
7zeu4IWFkhvVVASMKXjwLCWyiqS9rNd6GUDqF112dLiDJeu6IF+a7AYEgTfBSrkcwHNn6uAJ1R3L
sPRftZD161pkkBWCvrwBK8TOV0QuM83KZ2ZCCdxAJfno/ljozXtcYctC0nbIHqce3y3hJdo7p+43
pNBlby+zBL0nM+c1M7n6cMIKVyahHkR0NSEhKf6vlIUNwp7m8TJ6VvnmhczI7iQkisk8H8YWi1lX
1NMPA1bypZsy8J18v3+FBdHVauGWCDAcIKnGIVB5yoWtu4K3DrH6tYsUR5YCDMYjJEkQP4YlYGme
oUc7F0v606908P0bX8yMT4sDGMQKKxU7df8XlUF8L7PDcc4a7iDdkutzCMNhsyosHOQHSMN4cpcO
3JOdOW9+yboSh1mb6auduVRAI2HG1uEfR/DFmPNUJIwQuFxCf0SrV2Z+zoeguHYzqqmDXc2I5RZr
ETrn1HGqHyFLfe7u+BWmdbCehjxsHutQDs8ughaKKoqwcDxSPnLDiWlWiUG+KihhAJ5PFEQHbRKK
YgFhN820Wuhgn9vu9hD5jBIkBtF72KtgazoYoDOHoeyL/UzRRF2abxzm7Sm0piAhVrweoRCOp2Wg
TsDGofWrdrXeMF976tRxYuy9TXGeeqa6W0knY4d1KOYtQdOnAx1cdY2WKXB43Lsr43ihSeHAp+L0
65xvRh+GNL++fYbH8aIsBoqNqrkDzEjaNBVljS9piP8Wzlr+5BA4B8sPs+08izI8zoFuCLLL4ZgO
2wSJI1h/jRRDJMTlOS+AAnL8E2dlWzB9UCoBSMtrJNuAW76E8eDksG96MxP2cVvb270ZJspCaUc9
An6FCWzz+dWOaz24obckXL3ckx6n/HfbO9ZZpGUVb535vfiU8E1dU/xrge7heTQqcUrdJ5oy2sRH
7IJmlYnE2TDssinmzkgXQOLRyYEzFV9a3jnKO9YrcmNZuEcDmXu3CnLaS+az/SnT6bAJFeAxpTSj
mxb5NfYaqe522K7k+s6LsFKiyGjgu8KMPyvLC39668hKsZN9dwYAPO6l6/P7ACKQZT+aGfchzrn2
wBoiPQUluZuU7pRDS7syoIjAOlV5Vh6KbLY4XLP2IFasyYMb/psQTuLqBgJD6IHdk1cATRxgOtM2
oBkC3uAvkRZYeSrrJbM773rrAn4x0KtALgAlIXyCV2H2nXNascjT0g2fxbTQtxPKH0wW7h1VANZV
whVkSIEwFQvIynvCwt+s6W4WKhkEcWEHkJdUR3FHVc0AIKuoPNc+Du4agpqMIDGjAIBar7+C1oLD
2KU91V+kb/Joc65W1fef/gxzRhI6O8w8To+CEehSQgOIR4krpS7L7D5gLXWnefT5SE0a7wOJgLba
9s3SwQ3M/d/sh8QT8fM/GP6Q5ig7Pi5aTvshE/IYcf27UEDhXEN3VQnf3/5Ybxx+5dhGZD4bDSzK
K5KiUtEPVnJmxz3S3g0N1t9I0lnRrqWKixHJhAcwhl2GXtLgp+xBh+xYwZS/EV8BIhEEuGdE5HkU
Nskzuq9j03X4Lq0FYT9svdskF7yBCCAdATQI8Bz4Q4It+S2YvubHXGqaHcu2i0tp/eEjX3jAxTiY
dLl5SZkG2R1OV7yAGzKpRZvsfnQ6L3Ht5hOtKzsMaIrxurgWA6dVXBHx8sNqBQxMTW//2/LofST2
8i5ri1cqbf3oOZiNfU++eEyiumCmIu5GoF7Q0Qu4GKIFnj6qyML9uGGsyRvjnzIXe0kGUmEE8hGw
iH1gCxl+OhnsaG4ly9W1eTq2buv3ebnB9MpJDLZ29gKS5LTRoUdqa2BfR2MoM9haI36RYXSttj5W
DelqRgM0PGXZB1VDBM4DW8ed3dpntF7wFHXRX+2AcyiObn07Qq/Bo2XjCppQhMCAEeKpuuDY9P32
qDaZvji1su9gb29x4SAPRLLoThGbjBNWWwgHDuNM0rjAAkzRfqiWfTkHbn4WMBQDTP4rQ3MP1XJn
winYa9ppDqIdik+vXekAQSfEs4mUfwktX3xicfITdZsqlmXpj5OL/owS5l03ouSnEhhX0hh8tEWx
AN7QmIfBFnQfVRG0L5ZP5pYr84pnC/27qvu3aDVuwikBCI4FzGmq7OC5zq0uwc4RfGDqhOhRhyyk
cCiw8ewcoqvsaUw9Q5bv5jmxK5AeO8O6dB/elkNyi8QGyLXCvtw6A1YPFSE7hxPfBsykt1JD23r3
qgZqRZ2P71ZjwGOxKnyAFc0f8dQ3z2DcoXN4ICTV1qt96useFriNAl+N9V1a99tbxwB2Ryn1k4Za
sS/b+ZtDhStylP2PtDPpbVvJ9vhXeej1I8DiXIu30WjLgyQnjpNsiMRJOM8zP/37MQ10y7QgIbl9
G1l0brNU86lz/kNDPIg8vIunCcoiRLkmcJ+FRaCIVwaJZgTYyEngmVHH7W2OTOC9m5C1KQtykgwm
oONeFyCJa3WLuvZn3+FaWKSNj9gxGDA3bnN1ZZvRL0Q/M5YrEgUQRQsQSgB40ecQx97rvkEs+Vqh
c3Hbjf7wqSZdvqIs224GD/W6IK0lEYFvPVBYy7aV2/I0gSmNqAJOOR7+R79BWTCkEWWT5CyWqMvI
RRRRW0xyK1vqlVWgM8wVVOLt/oq3dnJfOAElxJZ4VlVH/4E3XcHrBNzbU+5EydZppbFyB9JDEyYH
sm+LzVacxHvgft2y42wjYgb602ZOjz4nucwqDYCEZ65932s5hNnofiyOlYr4CVL+6hczb8zvgTYJ
adlwgyzUV5YhmqcPwu3spdVEwyYdXWvjqLJ8CbuKfILN8xjLZpXsjN/fgzgXr5wAkE7D2MZ+JsKG
g7fBAxKOXKaaV0HVoRQdpzK5Bz+aEFllRB9FrryWE3I4K5DRSQH5bXHvtu8o9kVrrderV9dv/B9K
hhZlGLnBRhRBi0HjJHkZtSCiAb8ha62Tzmrz5lMAxutFJWgDhwvZ1G7JWC2kixdRmDf+M3Vhl7A8
jp46nEWOEkl6kPZDjXRVh8WYWVAyMIDe8Ef4qbN148YEIXFbNOQrlxHJGpDwcQwcNkAv/76I0oKU
SZHcclqNz5qeKzuNEv42LhqOGIIV0RA5AY7hdRja8O5c9RuCNS+V6h0bpNyR9Ce/FMvnvHvObPJ6
giTOvuht584Dbw5OA0AdBVif5ZJlr6Ho43XkRRmeyfZEIMcB8EmOmXqrJQ0+CuRqt7oWBR+1iRGm
2sK/J18W/Ux06tEqQLJHNQNrWoqmX8u6j+94a2SHsU+MjYIL2gaVFrwJrOhToOhFtqxuwgxbF/Ti
JGlah+w6xigr00NB+SZx1jp4R+PWTx6gr6JL0rgURPJag+IRkodwkP2ZFFLqT0E7qWw4aJyWXQK6
BKgnVQDgfL0ejEvNLrM1p0mwrnGKoAmMLjrerasB+03Wg14Ctc/c8dXNYoMVMGE70qDYeZUXgnRV
UGhX+d9QSDaO5jjq1Gf7bCWNWm4dnemySgQJVBeBL8R+PpFeVr/haWTeWGH2pBZVsSHd+28MHVxt
fMcXopdYHEX9F6dz8gdoTv4rt1v/ACoE4A6qoJBHTRhVDUYBCD01yYGc8PDSZpwHFGKzmy62n4ui
LxelzUda4b7qo9AK/G543qE7DY7AGF4GnuELPRmDLZp9ziTeBodO16YaT82SYbPdhQ1jgTY8ziuQ
URoeJQaKhpPVCqmo/M4DU78ILOIsWfvrBnniFP5sp03uMDWKv1L63bK2D23kF8+ZgTDP5Gbk3ck+
Mnag+vKVNQxUQFV9eCjCxOECr51HkZIrw9wv3nqNZNW0tgQaRB2esiDGG4Ms7wsyzweKGgHisOl3
sD3eGuFo72D5hbjpW6TkQgqJ4Iu0ZOd4HhzcRMu2rY7QnNuU3r4vrFfk6dOdyFoIvnrnoLLvjouB
p9sjDlOcz2DKOTN4sYs+c58sC6ykZ+dkVlKUHSMqmuRCSqpHvHsOvQ3HIBDkH/QOOaI6zJ3Hsq24
R6UxxWlwP8JejcgcMnWDCokpirBTYMUra/wjg5vAAWLF802b9J7Tm4Y9idgtB1ZXSxxMA9go6GdU
T+bgYD7FrfmgeNgvAWpUoOMgmcnDNeBKdfLv3hRBp0XR/nS0tnlNrMbbxDh+oTOHIouvuO2WBGb6
QW0HD2sYo6bAhfJsGALVsXV1IGWNCqEL2OSutuFdYy+Kt4SGwIAx0EmtrO8qG76AKY3hU2UXGglG
19gBy4EfbokvDpoSYUjKCe3D2kTJDddxJDXl1gQ68YiYVwAxC0wH9nbdCh+vBhRGTjotBk+swKgW
LiQzJ84xV0jdHgUolHxqGat4Jgpjl4PK31h6K2+LZMy3igBM04xKecPuI6quSLbXoR2sPC1x7mKQ
sSvCO46kuvmcAy+8qQDQPBXOWLG2MFJESSHckI/ubhH8ZM/aFXH7oDrPrlCf7NjsVmE2GPejbX7W
WhM5+ZjrtU4pUoC8dJ4aSHX3Uc2ll9Wsj8IEoR0rjX9DdSVEuAG3jEFill0WwLEorrJJyJoSfCk6
ArbUnR5+g5u7SIeBg+A2bxtY2dVQDRz6VXYnJGwBvYEzyg5tqFCn6Q3qWiro7yakLGoW3whcCXdA
paIJE8UN56Ch1reobbFw0QhSgC7xhk2+G0apohzoFzdmqAQPrCv9Fo+2ETGp0YZM6FfY82XpD2Ih
WLJ2nX/BFAn2cKs09kLwQgW6qEE3KYGCkNfjlW7rggMTyFEflXCSIsgzChj0J53NxTkojJU1wlxp
jRKqVeBWL2VZVke1wtvRK5xo6w09Vua+Ya5A6n4DBEBZENHN+4zLZ23VHqrrOQVnA5b2EnyPfROH
iAnojeTEH7SvTW8X9xVVfIhGlIAqAYQ5Btq9aHEuWnWi+9a3kbqFce9snMRofuJaZO2EDKkeSfUV
ub5kU6K7+iQ7+c23HcBtJRkECmg/APqKNdUbHqpBjGG2gtqbk3fAQowGK63WIvenZlvTIFQTcMER
qzHdjT3ACjRw8FoZngJ3XuLKlfVaxo7P9eSmUXTvoJl18mTwbgQ9Xvck7klR71hUr0VNnSJPMh4Q
js9t5LbqutNUoKWVUBe2raSrHiIvTiUpUoXEcct+hJgJMjBbNx7XX+1SccKgz4ciF/TbXvE1iEAk
ZMjmDDWWWeghStOudyGeFyumgqe4rw5rJ05/aTgortB5ir/XA4lu026UbwVGXyQb9BoWovFUEGE+
UmBDh0p1+6+EfV9Am1kkXaHFYIPar8qGxFHXAlMIw+wHnWNLZz1Uj8lwJAupRjm5X+362DAWVVmU
R59j58bP0csE90eFgrqqlkJjB42DswqFDA1KXGSGjyY20SuRQKI1Al5Qdi8bqPru4N5quJsQZNkD
8GIuNnVEfqbB9gPQFMimyi7HnZQtase+E73ULplrR6PoUEVcDabaMYZkwpZ1pijk3soSpfyyAqLT
fcFuktRyFNsIjKjo+MMk6fvshjKNsowiKJCt0Ic1mGpuTRUyhdrhOTSmsCcllk+ruq31rRZVMNTL
AXcEao138E/2YRQ5zyCCwmWRFvYWmAvyTih7LEn3+/AHGu5/APeQZlSAx7ZS3Zu1VVB0AGtDmcDg
odEMubd2WvuXJ5vWo0La99NzX0HKCsYULBpzlXWDQfLXBbKMJm5LPdUamp0FYN0jCgy9CAh/EZX4
zOKIQVhXV+IF5NFLcY9zZEPRHyOfCnFwYAvSbCm1mqgxKlPGL5BV9KVrwGhploLaOVKGYNc8c1fl
HhkVABs/rK5vfnkW+oUGQr9KnP90SMxugeFgjD04w/Trkl+VSIxVq1PM9zV2N0IRaApOEqYqB/Ay
cJDwTnx0f9SPBRqai6ykQunERrcqLDXalsBybw0iKwwSCd0WFdctvDc7uimxe0LdFJGzwIG30kgN
deDIKu8pYo2fLIwRPvDv4lxQ+8o6aQJlbTT+AJUPLBKIRPWH0oDEJCFX/IgsPeClEGm8UQuGRp/0
D4wWJr+lO9zzqW7e2RYQvgoOyy2v0haeQVjdguFAxwriyk6jZIdmiG4jEBKaO01EAY6g/UYvoCLn
VEcRrG9bRftECRtqpKGRlLRsa2e4RJTcEPCahO6t82QoH5APN9flmBQIROAPYJcBtDaOuaTXUQYy
+YhbEkjm2aT/QYIaBFoQLI2yQbrGMoFyeqaydUQbbEHPUESA6k6xR2+/VIbRfNSQ6UJblczSsdDB
l+FzbC7H3EVyWWf5lQFaLrhMfnIohG9sdy8hNBDWTZYk6gjKtVBA0Ji8P+9JDqJADDsM4OdUKU0b
46tHePC5SCmIjW2s3nd+ah78hGSsAu7+Sc1zSGq9lDDsQbWChyzJx5vUdKl7Q70C+G2bQtxZHYxJ
VMq/jM2EmNRQpVUD2OS8H5t1XQdfDG7CRdySqCCtbmxZ7yTjjM5AiAa4WoAO+BY9OwASKpJskzqr
ohB2hKqk1CqgHRG+yQcTCxLgMH35iRew2LZQwyFDO667K4Rgq4QtgbAI+xuNOwswrNI/2mS21Zu+
AIaM01hk58esh8XrgqDiCCI/pmmls3DimP2WO0xbgnFPIE0U8M00eQFS/smuLU6ZNsHROMBI2JLg
A5DsBezEo7dCS9aKVmMyoCiGDfFCFhBjB58DXOmRKav5ocuwUMynEUwUkLygfMEaRts6edx9iHzT
4iJh2VUaNVSKZyNlZJRknEAz7jQNQDvXtQCoojdUU8liGYZdoPaWZtux1h0sMWsMNh1KA54LWOqy
4fhZg3bdcQz4pobNf/71P/nrt6eAyPb//iX+F6QbpskBqsWIoyFTaL386edNXdOlZuoUfkxNnfmZ
N4Zn8NAesiMs6I/emC8zMXy93MQ7B3h+uupIw3A0UsfApt72IFdjjdJQpiC09S0aVlh7Uw2Khrt/
1or2thWjMMdoolgdO+l8YMdkHyyffCuQNuWeqFrfXG7u3LQwIcgJa47UDUN/21yk8vbWA7s4cgdw
mw7uFQP4a9+f/v5k2iHyJ6JQZXEsvlI0wWjnn/38yXz+5PM5qUNo0vx8Y1jb8TZzV5e/L6b+Z2hf
Zuntj//7l6OpJtN9Mj7TojhpALKvDQvMLZDAPTifpDh6LQJjwPlglC7RGEO1ogJN+zIqT5dbvjZw
s/1SA3jkhDeKo2Ii0brKmys9u/Z9523H8jzpfEs1mRhgj/C+/X848fLt9we0RhR1ZGbSEWr2E0mP
fzQ+pvr2+7YkNslqvu9R+BUGVNrt5QampfN+5m3Ms9C1EGQa3zZQUQXOGwsuueN8KEAAosZVvV5u
YprDC02IWR/IfmMMlXloJRn9GjjEommIbpwXBexhymPicmtXOiRm55cDSghoPFsR3gog9a66LY0r
i+paE9rbMcv0WOrDtNvBNqSwtsG/jVeaOL9u/zMtvzfsyYZEz8oTYPaKIwDGrF1QKLg8Ste+P/39
yfddpMVTUEbFsSPGhFD+4fLnr43Q9PcnnxcKr5doZMrRGwoaCoQg1v5hD2ZHFhaCsRXETnEsifY4
na5MwPR/f7doHcO0JYGXYxqzz+dcwlQeq/LYJyj1EySH4bLlGeEOx8tDdXYmThqanYBOpSTA6cry
KKmg4T2PxNLlBs7OhYNrOOh5g7h/dvclNnVTUYXIfE/yw8TyVrFP7Id/1shsPWEd2VsWvt5HK0At
dzRhGdvU5dLd5WbOHiXScBzQ45pumbPN3SRjiyeizmm1BT0I+PugDyhcHi63cnbupUMLAokOVcym
xGwrxcFYiOsWcT33TseQcmV9vtzGuWnXNU23Dcnj15SzNjA0q2tXb8ujgvies8lhIf6zBmY3n0X5
sxwtGpDVsim+BkV5pYFzo2SowlA1XRN0Yd4DNH0ZwTE/Jt8qrP36LUnbPLu/3Itzi9cQjuloAuaL
Mx8mN65dZGLr/Gg190r8uS8fa3ElFJ0GYr7TDc00oEbrjrD02VnlyNjx2iQCENHj7CCLe0V1Hk20
piPP28GkGDHB6tMrg3du+k8bnR0vJInbgpxaTmrqdaHJ75dH7ezUnHRpNjUDda4uaeP8SH7b8m7d
gETZqm72f9GKQdhAMYeqnT07WFLPCYlMveJI4ijYO/6rEX0etSs3ydmBsqjRSIzBdcuZ7XhNJdGd
gxU/WtEOLr11ZfLPrq+Tz2tvL6rRqdoBLiKTT1E81I5cVmgoXR6nswvMsqxpFfNmN2Yh1pjkWagZ
fX70KPf1Ix5FAiHEqYYckVO7MfW/GrL/tDePGUGBWvEQ0V5MWJKMHwbgD5d79Dtke7dnJLNuW8Z0
Rs72jF0naFI3bnYsbRAfWx9krrNBYI0qMjzL5DsyRpdbPDtPJw3O9kvgZ4mVlDSIXiW+G766TLKb
y02c3TSSWqU0uV/0+cPXNEuMs1OawLJS9Ki0Fj8K017Yt5ebObsaTpqZrTi2vTnaCc2gk4A/2xYl
fgRGBj1ctRStPBq+3N601+dTZapCNUyTebK12eor0EuAbOnnxyo9RO6PxF1H9n2BgH17ZfzO7dST
hvRZmE8FDXqMQ0POryC7143Hy/04twJMlbSEMEmEqnIa15OQUgXqJbAC5PM6xm3AifEZudKD2QrQ
JQB7m5q7hRIEF848UqrDUFIt8P1D5lAziLuneJx4+JDZZP5n99q7pqbBPOmNaD0rUmqwWoWtLy3v
m6+ThoyubNPZjPxuxBHSxlKWt705v9lsKHoeKsDuvkrRT6BoganN5Um51sJsWypub7o5JOx92xxa
CiXOp3/2/dlFVpfgeWKL76s/Edg2/3DJvhug2ZoaVCvBgZvPp+5HBNMwOLn8888tqNMJmO09qwpV
NeG033fWXRUPW4qomLAdsQ29spxmm/zfHdF1E+6vJS1VnS2nFORqopHURQznQZG3HTZzDoiyItq7
FPgud+psW6wo4TgoXjnG7ADD30tNW8DpdApjDR+dvfyY1whKZmKtXXtXnB1BIjPyU0IjFp+NYI4h
ucxjU9lnYQ/gFAlSw33xM+UHAhLby/0625RkCC1iDWyyZnda0BZNGhiqu08Qu9a9e61CiBikZ6Bf
2TTXGpr+/mTvd+ieePpIQ1q8C6gQxvVtRu69t/8stvm9KKSqaaZjGBxp8wsNQUYoLG3notLq3+ZJ
+OANJqV478rT73dG5eSGedfObEF0DVcPZGl3T9Hjo48zAjbqAJg1uQaK86CgTZpBkshgEtWquq31
5PPliTu3IJk3OK0qswdr9u14UgiibGmZVHGiFiUBKrQoinTKMzdcnF6JrZzpFnvX2ZPGZp3NrL7O
tMFy915qNeCcDPDHsf0jD51mp7uUo4q8tpZ6gQKMooucDBfOyDeynI4vVtQC0lO26FAdA/ajZT9w
s31RRHLnAANUi7G6d2GwYb8Va/eIpcWo/uvAOWJ8TFrVThhIYHLKhIwwx1quEhOVnihPvScritzb
vCrlXTKkEJaTlKSRDn0+jSr3Bu4q3mQJgux+GsqlC172TnpokUR9eYfQQr0a6zHcdr3hQACLultk
r7PHwWqrtZuie+8klvtQRvGvHpPeJmhQPTQ7FAbhnbePqB3C5IzAKVSadBdDWtVY2qHWj0iHgVtD
Et+FI6gnH2WeJXgNc0M11VtnhpfcRG2AtCWFfFsF5k/Z9zs1YigKwaDsXZBXm3HE5rytUFs1iKPF
EhO/X2YAue7yEnp3j0nVUR1dFxpZEhujxrdLKNcglkrgtgf0YXTzmBpXMgrnvk+a2SQLw4PfVGdn
S4ICbkrBIzoYW1CMY3QlNnp3ovDz2eFg/aVlWsb8hZFXfiEnJtOhNL8ZVFE2UttY7sfLY/R+n0+t
GLoO0Jz8i2nqbwcpjjpMrgZaGYBtlB96xDJDEEkrvMaxUifDB9pMWdaUeS83fHbwHAEry5RSt+ZF
LyR+8LXsRtple3zsyisB+bnPE/WL39GfpVqzuXGh7fVp2SHd7h36cBME3//453MKU2Nh4vmt87U1
eCaAUz0IDm7zZHwpiiuv8DM//83nZ6cfsLsUNyA+71Ndhe2KY/zqcgdmkbcObfS0hfn5mqEUILpY
8Q8WqLiqVD/0HZbFJtYxf9EOOgPU6OwptJjdi5oe5xXqpgGl23JVOT/r9j7Ir0z22b6ctDHdJSd3
bwLgCoWtLDhQEUfsNp1A7yiHXrl5z86JKaeOaCTInNklwQMcvpYIg0NRAANSPqp/+Fb995XLOaJJ
m+nhz7fdKBo1DUOkT/ctNNHxuFlihPPHk6GSbwHfyMthEut424IOqdBqao5h/Ne69mue/0yuFQnO
jNKbJqa/P5kLyIVaiTK9sgdoCFwKkZHLXbj2/dnGNgYLQIzJ95UP/V325yc6YbYudM5D3qPzI7cO
kRbSpavsEb8AKRXbD2j9XQk2xJlznUY40qlZ20TAs2ke0b2L65xzyegTSMi2D4kRN8Gd0xjhBmlO
/xtXIVqbMEKWWRJCJ1C1chup1CpMkQevuCMIbJcSiVAWBwXEAKmuLg/yu+BLqm9+4uwJpbepBsYs
9g6tLF4LqIXrohmOtiIeRnAvQdpceemcndSTIZk9CCxE6kZwR1i8gdDBzQkl9te/6BEAC3AQ0nx/
zWl5qFg5XuJ7ywJQjpBfcmcKD4eXJ9lfiVzPdgbiEZEYoAvae7sDQK8FyF903sENh+c4MT4gi725
3JszBx7Z2f80Mc/KgAbSzQZt0YOJXXT6CTGbOPibATtpYnYDoadbhl2msgQchEGqH42Pxmd7iIPP
AWJ9f9EdrgcSWjx3NX12LIErakDUVx5K6QDs0p02/KrdX5fbOLukT9qYZu3kXMoLKHl61njcEcoq
GdqF6L5nZb6o2rteN/+mQ9wUuj0l0d8FNxrcaWIGtriCFaynfe0SbVMgNXO5S+dWgdBMU1o2JU2C
kbdd0iGdJk7Em90RyhYnTzLPlm5v/1kjs7kZvcA3pnNxD38MqRjjexX039Te//MrnK3y377MpkdB
lT5XC1ICufM8RIdsfETH9296IlUdwBBB2/xwb8nOaTlyX/sWttgS0syNmHw/c/Pa7J87AMhnqtR/
uUR4qr+dF+Q4cI03Ss6abW9+SsWVS/zc/SEoBMDIRnTAmocJeadYddBwlOHj/KhLceMF+g6G60oF
RfgXQ0Y9gBvdBjw235gcplbfAkjeq+ILRmOufeP3VxINZxexQ7EJFXuS9PrsNoRxOUCILrkNoy0l
LYwCUKX5i15IBsvSNM2gtvF2PopCGL1f6sq+yqHXDl7Zb60W08y0Kq4lZ6eL8U0igZjattBbo3xC
a/PqWez0gBizQexFM3yIZGIuGuylkDf5wIn9sxxJrPUO5JrLHTzbKshEnVKAztU9u3FApKujGdVi
D3Fv7anbMKUMVXwK3XUx3o1w5C83d+Yo1cioC2pfoCH1ORzSdFxPaTGBxwLwl4eoPoDqxYQs1+27
ArXZy41Nv/3diEpESzXWH1tq1jfEUgarCVOxj9LOvbN10ngDPLlNKSY7NiVcD6ltrtE8QNUltL3V
5dbPrE6NFBQJUcaVJ/JsK/cQdal/hGLfCvTctc9l+eT612A788Lb9BbTSHMRElKjMCi8v12gXpj7
qD8LsXe0oz8Cpep2GhqT0ORCG7GTNUG0jL5f7tnvVT8bWB1omOCOJzFqzOsISFzm2LoW5t7IJsMd
O7NQGVH8dYD1x00C0HbVJOI5GpOyXUBRqLZtXSP5MdbVTwcbhhVcb/Eoc79cyNxGKFm16q0G7ftL
i9Xah7QscdYohuihKxA355bSnjTkIDfCI7JWh4SFWvTBsRysL/1QJDe9jcenqiLXSjoMSkU+tPEq
i4NsbZWqv0FZvF+jT4iAXSwxNMP6Qd+7o2J9aEokDvBBEB8vD9CZY/bN+Ex/fxIweDXshsqozX0o
4AQLnDeXFhKiZN8ut3NmifGY1PmHXBIvy9kBGKOBmPWlcPYmct/iLuM1cA1peqYrb5qYhfM5IXES
ZzRBQkdvsbjZ+cOt8uNyP842wiYRZMR0neF/O17hmEdRF7TO3ok+GOIG3R20O1gff34eUCf8bzPT
5XsyLWhgj40a00wMmINsqdB/4p3UF/uJq5AUX5zsSipGaHxxtlHetDg7A2I0KTK0JtHvj+US8wsU
kcTadKHhymzhJnfasEGpcaGJ76guNNafRy0U4/nH4bEo3wFy+sL2ck2JnX0RmHdg4O/coPrY4bp5
efbOnUGGoDoK8kNyRc7rCn6Jpqmt5M4+gs8se4RUUB3yuUfwD7L8b1oE08FcIMxxud1zq/+02Wnw
T6YzicawjLrS2dvZxxbNUB9Niz+PMN70bLYwYV9gs4Sl6T7xsld9iL4j/bHuk2uPmHPr/7Qns4XZ
JFVmC48B1PuXDMOvKVmOFaW+/vMB0+AwqhNWzgZB83bA7ADBTDQV7T04NNymn9oANXfjyiY71xfI
CBwa5Lvev5ZVjnHb7317b7Qo+wxyqUMNz4GEBVd68xtxOd9cukmyF9ifZllzvJmZ6ZidqJ6976qk
3vShYy/zcWyf9UQir2IF5Wcb9a8NPNdhAVmvw+/D9ZBpRRFxqBIfio0U/sZVFH3XBWlxi61svmx0
2C656Ue7sIzTnYXPBQk7A7dNTR++mBieLq0iR46h5uhA8w8V6AIBe6oxHS7SmRmWT3U7Wj/DOMPe
yIydDU/EaFPlkwm9jaZbBYX/3g+QyTedoERD2u6hY4fB7YA35rKvmuCxHjSPzA2+enllKQ9hCWv9
8ko4M0mcgxZBkcm5AKL17UrwbPzfYlcPDqaJ4Jv7K6oxwVLuSgo3f94QiXoTUKBtEaLMbqjQrIus
EWZwSLy9r/9Sml9IpOABNfz5qmO1/bed2TWllTaLYaRDuviexrsseMVrxEaq+nJ3po04W3K/o0kx
vQZ03udvxw01Ww8dVREcOpRJMYtcZEn2Nz3RiBrBCTjCmFfTRxEjJ4gv0SGgjIcZen7jhOmzjuiU
ko9X2joT/BO8/XcHzUbNGEtlVBT2atE9T9ZC1X1poZhd7TAj7ZLN5bE7s+YMnoIIEOggj6i/vh27
LOo7i/DO2rfoYQXJTZJ9Y50vOvF0uZ0zc2QQEFFe0UkJvUugIItUhmFlWPsRTUhffKWMd2XYzrVg
8G1IXTagyvkUJWYThkPjOXtsAPF+lVdfSeduNsCnlgTfYEDFmQ1V4jYAQxCE3CO/glx4GN2ozl/M
xmkT02ydXJ66jHLFmJqoxBFfFrwS3PDe+/znUwFASwVoDmDzXTbDxJbUGEPV3pfmk+Iewms3wPvd
aKB6PsFc+O+78LfTAm46dBb3BdbZVvToKdeOlTPPVYOMD/lY2zLNd2UVTB3tEHgNXnTOJBTU/uA0
vc0qBz86XhMlQg2XB+xae7MNWbeJ2lQGCA0lbh710tiCQp2UvbadK3dZXV8pS51bZxPNh7uTkIAV
/XYRQOyuzB6lg70pMbZEz/G+b/8igjptYtpLJ+vMV6rWxujC3dfyQRdPcf2UOVdAVee244T0mJLm
HJjzpJYRTtIiReDug774GiqUIh07uLk8MecqLwaA44k7O43VvOZpm1aFTLekwOaMAof7hS9uqBOi
8hGmyJyU2a6KWRpQcF2BDPwgby0F5TzbfYljY3v5x5ztMAWJ38lb8S4b2SG+iiZTDCLCF2i4hfFL
hbTF5TbOLQ3HIkhUwVYSX2lv502py8IzUo2VaGLuiYHDpmiw0xmVa9Dhsw3ZRNnAkhzBQ/ZtQ5iC
5k7g9ywQO3loBEKQUfxojdfesZp27v7B/Oc/Dc1iHhvqwr/Bj7LVg7siD62N5gSo8HfuC8ndcaMC
JwmVUn/oUQ7fjBip3dZYo61H17Q2GJqWOBUV1WoUbbHA+I/3sGG+6iBmEKcsvF062g0Sz6B1FM1N
1vAKDGDwqNLgntSSzMPKdxvnlvxidhmO6Sh0rfwqA25DNL3FrCZY50ODnlGNHGWhBdUyLgSS/2iz
3iFf3N7hzhHcylqivlM6AC5sN8NGGAO5ZRsMaOHmWbqrPV1ujGAcNn3RxyiJmOlC6aG0V9KytlHG
AemhYH2DZ6W9oJyMqPVgE7aC1N32ZWDehAJ1UksFu9NVtfpkQA9ajtQRJ80AO1eHR9X1sKpFDTvh
33qsWpmuR3sct1VifMHS6fsYGfZG6xXrzovDe0NNtjEv3HVoZt4jVnn5ruv6eKkXGO/2ua4ijAmz
NBhC5c4b42EJ9cJYOI03IBtF5J3HXrks8XbAhnXkL8hpr1OfclKj+dmzmfrlqhGZumqsLN6WTWYs
FcTycfUy6kclQGPSQO5g3Tiqd2P2GWJ2pSkXVouEH7bhAnq6wNinLxMNl/IG12q3AD5V5aT3vQCZ
nAjR1yLA5xVdHhsbgfFnMaB9WDYC6ZJMK/ZSQ1k5RaDsFiBm89imqJug5hyvBt2P11qC/0+F3jAe
dU3Lj3S/NqWlPbthK3aytDuJF7PSfqtTT5irVNHjFZ6Zz7LGnwAKDKKEsvmVtCjP21Ikv5Ab/aZ1
KMWOMY+XWqbBUzOgN1U1XbcE62nz/s3ttTBz+YTbgC92nfuhTx158JXE2o64tfFbB/sOe6pm5Xl4
eHsSsBdSqaN5H6VB8pD4+C23DaqzQ4V9uJYm+bOv2cVhdGIWI0spve3ZNQu1w7/ERQt/kYsQMyQF
oWpptbbYqIFqrtQy+mLE9S+7LJNHB/3QJRUJ7ZdRoFSDxoe3RXaqu5eh7qya0sg3vZEhY1TjshAb
drWPixqhAdx7EPmo2l2QxkisA4ZL11bVKCubmxgd1s7aUS2jo32CxaUa/+xKt0Ff1A+OSog2RIpl
yLNmdQIt4rClcOt5rXpr4zuNDGVZLHRP+DsRKvJGU2tzaaO1j0aScLZZBfMYG4N2XeQ4CkZh5S7H
tPNvA73Kt+34q0XC22fdVtTXVjpi838eYDqo8HDPUJkjLz87E+3RdkttrDD7M9bgRa5pEpw5ct98
fnYSqo3S+qpbhrxi3I00wsfQQdxOV6/cy2cO3DfNzK4QF4nuuvPq8FCNC8f9mgcbP9+47pUY81or
sxgmGJgt6RbhYVR2Zn6rGB+zam2pf34dvunLLIwRhm/ntWRGArTQ8QpeBsZ9Ja9Ef+fShbQyocI0
ioxCnc17VgEmVQ0RHoZ8MmVTUueHFpA+i81xeGgy8q9smMjbyARlR0TxcIrpJRbZiBVe6e+ZEOPN
L5ktEVlmipehXHywXdwO18o1CtS178/WBo6DoJVsNTxow9paDeXqcvRyJo52yG8YpB3UKX09m66u
ixQN/czw0FfHJHrQmic3OujBLS4vfzNQJy1Ne+0kvjXSUXCtteHBUH6CDBjTb5d7cnagTr4/Lf+T
75eJguhfySaSZVriSmFEyLjnVxbemUIZw0WtyqKkw6NzNtsDCmhu1TLbScz1NUnofR8bzFZhDFQI
hjXJjyq80uSZGZrgjya+cpaqWc4sF6l2rd1ZWeZiE54R5eRNgRqgj4+V+itz63urbH9cHshpoGap
GwJmVUXERmdrzbOFvdcgl4MCIsKf8kYvbNSAcOzISpfAR7uWxDkzazSGxwfw82lIZ4dSNuhOpklA
4b634uLJr7GFzn6f8ikAYk0aPEzfroqmDLU0DOCRoPq21kpxxAvxWpbjzC1h8rrmWUhliQr7bGXb
aeRglBhY+yjeqsE2DbHRub08J9eamC1uCBYReno00WQbJ9UWGsbZ6R9zesh02rzceBHgV8IL4O1Y
xcTJQvcDdtAit3ZleOUNfWYqmOCJjEJiS2cpv/18q/HWGxBxO6Dtaa3QuLw8ROc+DzRGSuRYVFiC
s4NSUcWYJ87IxZNg9WpTMR0+/kULgnHRQIbQh9n4JLhZWT7WYAd0yZCadporO/1sD06+P1tHvchr
1DT5vv0SGpteubKGzhwkgIPJYbNQTVhIs62We6XBcx8Ab46DZSA/Rf33cOzR7qL0XL/+xVCdtDUb
KuJ5M5VjFRz6zWB8UNWny58/2xUqJ1z+pP7epct6R3EcC33WA/IoR/gf/GkE2YbsFrpVV2blWluz
ZRukupV3PNEOCLn5y94LP48tlgBJbWEDEeFfm4fGy+XundntNpx9Apspn/AOEaSoCHnXQxge/MlR
wr0fgmwXuF8uN3JutU35OlWSm6WZWQjl2gixtARFB0M+mglymVe2+zQus2vE+X/Svqw5bhzp9hcx
ggT3V1axqiRLckm0JLtfGO22DRLcd5C//jt032mxULxESJ7ww0wohlkJJBKJXM5BxwUSyxgKWRk/
B1scQx6KncPa9jjekK36D9C7/dB9f6vWhSDh4Dt97AAiFgdf1344ztccbFVh/cWU4Sms2MGFGOH4
ZHmtAbMcgVg8/VVggqdsgKANJHmTPjZEEsusGMCFLOH4gMo7ShLgnJ678qyHx748x8Nxe/tXRaAN
9PcoIk6QkEA1oqg1SIntT+KvrQGWLTwFJGa8agFo0QKlpro2Fj5mVo7XAE5pkoInEjh/0ZdIZ9FT
1cTqvtJL9f0pVBSd3ipCwhaRsYqTGnuCWSQCQtWKAqZxVMI9McPJ316+tRcIAGEwUm0hTrKuKg9K
yigI1ProjAhm7yIgi4vpJyBpbkle7M0o+kUaFYw4Fh7/tuv3ofozMcKP6Lv4DYJrAg0lCDgd6Ntr
wKGtgUDaxPkjkgUfeGZfKDufjUVsPTUTc8JCjc55rJTgDPtbbxxFsqIr/sjV4PHmUg4ytuLYRA4g
uHZqjehcd7tmhw6Q7Q2TfV44UrY1ckpDC9VC4PTi8v7+gc8jZkINBBZvi4056BAGqjGtsRUg4MYA
X3yncbS+bwtZOVCuthAi6NDldaUNQxed1eqs638DfRSAkgBkJcG2nBXfgEvBRA+/g+4sgHdfbncR
jZnZzHJc+2Zsj0jiIC8ka+WYPyLcD7i60W4DljIXyWZBiB07LiiNE8wT6b/QIUBVyWTfmhJIxbgQ
gdgcIH2XSgydWzYpc7DhuV+AB6cAr+8HTHYpQvA3UZ5NQMeHCLfyKd3b+/dvA9pP7N+je2g9EE4d
cn6kpCPi8dJi4MLWwN7uZ4UkKzQ/gK62YSFEuAcKNe3YYCHWQALAbM5qfKsod0p5StK/u+p720sa
vdZ35U2n+ecsPEkLbm7KKMQV6pcwij1bO5q6JJ22allvKomRTV7wLAHvBjun1k1iHxXJtkhWTGwJ
yZQpd4oe28JNlCwUfgIjxalSO8Bnd/eNkT3Vg3FAYl7iwOaN2Ngosc5UVmipbngCscpfVAfkTnh2
yZnlA7iHK3BU/tlGEcG2ARTeWWqGRaSjciwUUGUbJQH4jtFJ4kSJRRDBDwxdyHF9QpBV/AijR8tB
7p2ftk/SmuNcnCRxWMCmRKtrLUKamPoxOAfKe7fyKlmnwKrdoV1/rrIb133MjMaxZXO8SpQsPoYJ
27cfGJ1zyUKCcOFrCph7S/RynW2g8Q/fZrah7YWSqSC4HGusQeKrwMja5HN+6ukHLha0mFsoDM8N
Vaaw17WdI8ttKegKAvJ7zB+r8TUPJWNu80+8OicLGbO9LTwMTbOs5WCgPWtuAebGn5P5pQGR1IR5
61/biyWTJOyGDnzyAdU6vAgGv51qrwTWANH6HUNBqImmw7a09a15Wztha1ygT+u0wdop9snSPGDq
b39//rVb6yZcBGgiBhuR4uDJrt2x8LvDXorE8frknw+IMdF7MIP3AQBL8CtV1zmVPXHks0GJPkTF
pyImAA2fwKVjSF5RqxpZJkaJ8Y62MJgiWEJFgULVu/F5yiw0pYykvYutqTsaXT6cnWxQJCu4ukOY
UycAQ8CDQMw1JkVrMBU1+rMTTS3ehuCMMHLZs3pVCB7saEfE+PIVrB9PMXGPLFp8NqrvDKRLeS+J
ZFf98UKAYAcYbC4sVpP4HFP7VDjoVXatwIyov20H63pgUAz4WvMLUbCDGFySAFSBp2HDAcxgQJX/
s+/P8hduoI4noxhDXCvJS4WSpQyJZvXnA5TOslE4cZAsv/x8E9ltXIOr7jwmrwYYz1rJ8gi2S+b+
fkyPox8HzeJoChXiJPD12R2r+uJRm+5G5yVpQarSg9pMtg2CD/stB815/94q6GsSvEoc1ZM5Zm7+
WLLPoD4zSroHgOOui7+hoiu5XITA6UqWYFk1Rx+tqob548i/5fSXq2N0AeTZGtg70+y+aT5ppuQN
sLaKjm6jk+X3nLCYsTU6MGGgLSF/1Ay/xSxB8aADal9mC/PvXnjOWS8DmXOAQONIWojWL22h08p6
NGMlfzT0W2TS0PjefB3dU0pO1fBj26p/v4K3ZAlmjZwD6v5ggHkshspPM/TXTI+G0XjM/jlV4HtQ
QFoJqtThh+sGPAFZYyPZRMHw/1XWQaEG41TAfFHnJV+cKxoW6LVAM+9jdmujtyM/bSu4smMoQ759
XrBHVwcSD8YHike1vIsrELMdFXpbWudtKYKPu1JCsEQHVQrHGSClym5ptJ+Mm+6dl88swpyrQTam
4XVcP8IBTjlI+ipzyB+/p8VfPQUNlwvSlf22HmIW6l8pJkYg51QxuBMEKYyao9HoOFLJ37b3E5RI
sX120lvAIXbKrdE9gKk9cl+2ha64DBPDEf+TKYJkgh1ez/rcyR9t2vmj85qUrk/BFJcWQei+73Eg
6ieiFrPQJZMewT05aPAdEtszxmqnjV8/oBHIV1E8QkZcFXOh6EcDyaKJQ0Xclybbg/hQ6d1dZwK+
aZLcrr+fGsIBRmSA8R8TtuHCt1+en4bl9qCiJQn8uSf7U/qYHPSD9cts9+nuS2V8MfXQ77vnyLzh
6PGJOehEDT9OP7vFPfCC4hBR7Od0/Mz4TRUftlfh6mTbRLXnDmTEL+b87/KXcfQSocXdJU9Acf5a
k2c9t379mQTBebX/SdCLx9w9/+HXhZUFSaOLbj38/lprwV+6V8Ajs/37LazAxd4JKzT/feH76tAC
VSUyTk82+EYLj2JM0vyUyM70qhTNgW3M7hUMQpdSeq0CyleT6k/oN3aQ98lPJOx9q9dPeTf8oxD3
ANq0R8LTvzSQBXOzCsCseKYsPVoO8MDQGQ1q5JAdt3W/to45gp7Hc3HRXePmJEXI0YZTRkHnvlrW
M3tfzgYfvvy8oLQxJW0ygAk2qC3fyg7de28t1IMRBQD6Ykb1uxrjQZqx1CMgbj5Z06njRyAivnt1
8H1E43jYoLIt9kzEgKrrQ0ULn2LbAzKS84Gfj8EtROWAO7jOZZIco7e22thPdXNffyoiiZdd2Vtk
FfBmxtsFmORiA0Ni6IxqIw+fOno7Hmr+/r1Fbx58HrgAkOsVr0KtLEwgw6Q0sDB9QHBw3n3wATkJ
pAYdmWQ4L124BPXIaHiq2MpTrICVsfhSKZI6y9r6LAQYQqmUAwVmzGsHPPRgl6PHvJCEqbNnuvQr
M1oUSgcYzLIwhyMEPcCfQ8KkLWjgdoAz9kawBJofMFCUJdBBBCrGGdXi0qmUaskmVjbKU0N/uPcE
0+LbB+DaaaH7HW9DkCuBKejqPWQqbauMYMsN4IFGekjQNDqdXPJ+Q72QQi610JSxbmtdjwPk9NsR
zHkSLVY2+uL7whUI2p+0aND0HrT1TRvf4AG/vUqy7wu7gF+O0DY24mB8saOD804c1tmJ4roAGh/A
njEO5QhONAZoRAt+8TQo8j2xvPQTXliKLE90Ff7NQubhNKCuoK4ihpxNVaOYq0OI2rVeCHbU/C7G
QCS4K5hktVaOBU6EMbfaAWMQcdnlbmdxV2IQtGuCzHnAOxEM6IYryXJfPUkB7bIUIdzoVRExePWq
CRKroAeeg+fXoWN1Dzo59ewmXdA0ZvzFMvoELJMZkpbb9rAmHu8D9OOgpQgIEYKGoH+O6iQnNXh2
qb2rJwADWgo1H0pit59ZaXZHdYrZyWUYpmoQdUtSpSvmCMCZN/GC9jl62FVD0ergUPGviSKJqmdr
E7wavg6KOBTIgQckZnjMiptIuemAu9Re6imo2t2odYCCunGdzlfozfZSrhmLYaObAfEXsiZi+diJ
agoKdQDJdSn1CCiYK/OnXspa/VaMHxwqaGhBUhHTYKLxo/EeGbHCrIOwvgNk7Z5nP4cB1ZfOB+Pk
tkJrm2OawFTHRCCyQCIADEjFq8oZeB0MUflUW/R2MHXJvba2ZmifRts8iqToYxDcXZ1jYsNhdR0U
Lu2fMKVLzonWKiDRVGTV2DVjsFHuxWQY7AGt2ZdnmYIZVWV60Qa9DqwDW/+qhOQ0WA3IagF3kNra
Zx7m/vYK/i4hixaIkTqCuO+3QxQDA5pjPFSB0Aw04l45WIcIrL/pr4lEBwr5fde/Dqw7D9Mh7l0f
uH+nzDUOVWs/bf+StYVe/BCRx6uthjoCCWYbAFMKUzWPI4ipiup1W8iaM1kKEZa46somKVndBhhU
AXRjMt6aKH5quheqAYtuG9n5XjNQPJpx3pCIBtjlrPTiNRQniZmUI5RS0wjDWI8sDHfbGskkCP7J
zsNeM4ChGqDvgWIGyUw8HkqOmYjJMV+aCNstBy1qyDvhsrlUA4UKdTDMsQka5QyW+wIgDLGGiv43
Tc9PRnhq4tLTGlnf8+pmLaTO52WxeKHdZHk+Tk2AfD6okm9y4yUcbtXpJhnAutulXgXC9+3VFFGI
/9UU4F8IDHSgIIkP/DBMGdqUI+AGpc1e1W6y4VsUnsvwWFE/i276mHtM+dkUMl1Xt3Ehd/77Qlca
j6NW0hhyI+MzqJBfQzTob+u2esAA7YPmfHQcgoTzUkRUtM2glGET6Hi/WJjOOrbksC3iOvU6G8q8
eBi3mDEHBG8ZOrmSAJUThzjrQVPs7pj7aDVn0t2BSGKnNb8K+7tGPyv9c1Q+ZLKxzLVFBJAU2qdR
LgEbsnDaaKa4U6XjLIx8r3a7tpKsoOz7wllz2DjEmGNtA13fgZXe6CSPwLULYPn7hWMG/vgkTTQG
7zQicx2ypNhXBkUV3gboV8Y5yLvTMQqUCcy92xsn00w4akY0VCx1oFkxTXAivZcVN9sS5rUR7xls
DN49yIpjMFewPm10cJyzEpZhnVzrxWkQ4jzG2o9tKdd6ACIQLzgbiIeAVxTzQqj/gjuRGU2gHRS9
36dk2G8LuD5EswB0fan/XtKCiU02NSivegjgYEg/ErVG+VeyGasy5lcKAWsYOjVnJRe+wBhSnpCI
NsGQH6vET8lxkA0aXe8G1MAjBUEnsj4Y+rgU4VIe9oYCEQUovNq9CgBaxU8SSey0uhsLKcJ5yQjX
685Q6iAzvjL9s5v525txfUFACxdY3uq/KyVo0XEd4XNp4oKovqJKh+jlyDF9w9O7rDmN1YOjycKl
ta2ZI7MZdNByHdGHohwCairiNME4lHsFrDoDSKt7yZUuEeIKqRSt13kzpnYTRCVgR45uD9S3p+2V
u/Y0eC7O+USktAAgLubiUPOtADmK8x4jj9/6Jsa+QYXN9kO0j2U0NevqvMkSfIvKnSjF5C4ilPZo
ExSSDkyGQHT95LhUR3AujKl8sqoUt+fY7lhbeh1mW6hJPNK6Xl3LnqQrUcKFPBFmgMc9oRPB8kX0
KYS3jJVbtaReo+1b52TDEpX0U8VvuSY5UGvHdrFtIjYaCyuO/yCc1LW7PvlM6N5wj60MkV8mhVw6
h97s6sk2IQXRHmffKLuL6ifcRdsmKDELscmlbEncuRRSIuXWdfe6s3PeTeI6J0XerNwSHCm3KtOp
RpiFYxzIAAIRiQpr/m35/VnFhaOuO94CRL2CCvyVhwCNlJRgV78/Nx4QoLheU+wUhYHW0wEnZ6im
XVQ8TM2P7T1YFUAMQOpineBKhYBDYZGuDpWO7BF7jQ6sfPnA54F2a+HCtPF6EKLBmqus6wetCYD1
oVc7InFiq79+8fn574vlN1D2dCaOz6tE8ZGJ7N4JMoXHAOwHEHeodOO2vHqQxyFQ2notrAObFUDk
eKmRe0K2we9qWWy+6sDmDL2LBABIHQRLAqZEpdQT7mNtYL5q0YMGDAqvJjzz2i7H63E6bW/NypMO
ugGiF9OM6Py4eg0kLdqwmGXUQQ+kmdEYdmzs99Q96vZtYt8PGVa0VwDFIJG76ltQ3kDudX6KXHWZ
dnFIuxDZvCGpPdRZwZLxkGffHFMSbq55l7k0iCQssLyvsJbowOLRyjMkLRO89I3QjxNyk3BDImbN
BMkM24UnDyrjYp+z4pidktt6GwBRxN2Z03BM40k2tblmHEshgj8uDaVvldRogwpJwY4cRivxmupb
0R/KWhJ6rDzgEEwtFBKPrF2FmAe2ISs/R6DDaVLPjA+jCrgONVDtO6R/WvzvVPX6KdwD5GPbLNfX
E6MOqFStoDCSHrXVHrXpwFSj3dR090bYf3u/CMCVoyMNYGsIHYWjpjeFlugN6EaQ1vPOoSnDhV2z
8OX3578vvFI0xKGBDvcusPVoB3ZB0GI82J2f68dtPdYsHL1oeCTMPHlXydy0sp2OZEUXGMQ6TUB7
zCa8SjsZw8OqOjPH21z0xOSYkDFTxwaAlEoOdSziUevgjjtCvAY5um11ViJS+CHUZWzcdYDFFwyv
H7hOaaTyoDDKndUO/qTdDNWNHT8QIBjJYtIVO8PAC96HSFQThPFCwKgwkAyVWTsGFv3RYirs721l
VhYNSHKgtrFwccxg2pc2UDNr7M3I5nDc+344TNlNOx3hTrel/E67Xb6pUfPEAw7zO2ihwlD6pRjA
u9mp0k9YM6Bq6fSZlXyfAxwveTTsB6B+mkW0Q9cdpm/tXTFi7rdWd2CUs5oHy9jrtawCv6q1YczZ
ckQsgMC6/DmFoRZW1cZj0GXHYvKTAS0Wt+yvbaVXd24hRLTHxOi1QWUjHFTmPRfTBx7fGthZ/lNC
WNO4R9rFpPkYsOZmoMCa9fRUcnJl6yRYx1iiQ7HXM6jA/nHZzrlTzF3cy6rNsoWa/77wQ4wr41RZ
2I2oOQHRPG4etzdCpoXgR40Ws3uY78ZCdbdRsQ/7+8m9c23/z6TMv2KhhTUmgNCNkzEA6LQVKTuz
z7zMvTVktZf11cJpnRFzXGR3LuUUpA9HNSrGoMHoo70j728cw1EFeOX/vi/ogZ4GDWRKMCttAobv
iaWSp8LKbXDx/TmGWKxTmDoZmg7qMaCTH2qHqvdK2ZD/qggT/SMgG0c1wBaWSHdolkaYRAqs0dNL
f4g9S/O3d3t1FxYihFWq9JpnTUbHIKsfrGE3VU9/9n1hlcC9kZjRABXcbmf3e5y77e+vLRH6WHWQ
1msgPBE7xVWOWmHfkikwrSem/jOWvcdkECHzbxSd/oywiSYG3JJXECHjaPKcx6UaoKkVsGYBBdE3
Yyfbvo17ftjWZ20/wBAzsy/N5WIxna81ZZQVQ6viWfKpUZUd6Oxld9h8KYjqoGsLbU8oQoI4RLiJ
a3XiBcUbJaBGcRxxyvNEUz2z1XfMjj/bbDoqpPkOprXbicka6tZiDuiFEQLgFc3Y1ZeHpjXNllbo
bgjcZu7SdtgtobepcXBDH2N8719K8EAiMgRe8TyvcCkri4dxQsaVBJ0BhEH0KtZsvy1hPhziSi4l
CIenmdo+LDHGFwyYFH5gB/6LZh+wb9T0MboNy4OdCzfXAFygySoMLVCzvR2C/fXEqOSBuGZygCFC
XhqTFggFhXWyw9DgkxlNQUEULwN2YWtLlFiVAFtGuRsTSFeU9QpTymgCZ2rQAnowAjbgj+19WHMC
qD6ZSBwgDIIWlzs9aqneGipiS7Nlvpbdh0zxlXfiEM2pCVTX3oTMSi78fQwcekNryzGYQi/UPUL8
bSXWFmn5fWEb2nScWOVCCZ0eW3XHzf3299eMdfl9wVjTkYQmw5RW4OJ5pJWgdyCPrQkCbv3d7XDz
QqHhC9VIPGPEISSdhGE1JD1IkNjkM9LgZL9fFSTn0DeoaShrXWVSEGNxe9CHAWmo5AD80Hu9HbyU
mz5aUyTP47XnOTCVZgIsDe/Xq/QJ0HX01ATeacDDJt+rLte8ohgMzNA5qp+TDNTiPWl2QNBsD5VR
uo9dw6svxMqVE0c+fDf2Ku8lnm1lKy9+k7CVo6miF6bFb6ryGHSGP3rlqSIPjip5U61lrC7kCJd3
zJWsUrV6CPQMcK/Jo8qeMU0M4Ndz5Tz2ij+0z4Yla2a6nh6xMatoo+sB/aAIDcU7wtSQe60T2geJ
bgA5FSXF2pvavV35JT/aNPUmUF6r+RdjOtd6KVnalbse6DNwIw4IfvEjBFeiuOngAtmwCzT3b6Yl
HrruAGCSF59CU1J6Xt1ETHagNIu4AuHFpT/B0HyIaYe8DybyK3XAuIKemBLAveydYHOz40JD5IwD
jYeriif/pSCWNlNnal0fDPVBAfC1DG9ixfuiwRbXk4OOweu0iK1XilNwPoCOqdshZD5OGkB/dVk5
e00MAMLwVAApPNpfBP+o6mNWVEbFgzjbZ/GpMZ40Pdh2kTIRwrmq6zjB9BBEcNeb+d61W1uWQZCJ
EI6UzsjY8AkidOUwxp8wCKfJTHjlIkEaBF5xTvjqqDFc7neUTQUg7RoeGEem7p13zhP/NqfF5387
jcU9CDjhvFR1fH54cYyHNnn/s2r5638XAhefN6w24yF8KO5yH6jSub3LB0nAs3bylhqQywVSC9pj
4BN7QF8A/zwVXtcBWFlyR0l2QTzeIEvL3SaqedDZ+5lee2I/t41VJmD++2KhYi0CNP98Hgz+l/I9
zX994PNz0zxSdujvEX9/1JaG0xQ41UrupR1GOcMPpEtQBn+TIChAgCatNjkkgLEbmOSJ/xEF5ncG
njhz0vFyfbKRANw1aoagnKqdGmc7Wa1q7apAJ+z/BNjCOascUJEZIW5Hx34A4zVH9wudsr3CvcKR
NIT/Xm3hpQH8JjhyrBimncSccMHZ5E7t2AVpHWimT/sbnT27ALMmd62t+y050rjCjLQ/YPiW2S/b
S7nyapsDIDjfmXsK7NWXS1lSPS8we18FJB09F/D5Q9rtZjcZAeKdImsg27uVpUVGEx4MiJ/IGovd
j9bIWvzBLQMN/DxNeDKie6XmXg1I+QQMN9vazb9eWNsLYbP2i4NUOXpIM90pAwPveoDw991BaR5p
+iOJnu1E9yyu77Ylrq3nUj1hPVOEOF0Uh2UQ5unXpoUDisihbcZb3bCAOjF6ZBokV9uKt0D+aO7m
B1AoHpJCEjdu3MrlqlYGgGkdfxSSr6941IuvC2dN7xWSdza+3n9O+cto32jJ0c2ft1dtrQfkQop+
uVHN4OZGrUPKOJ6GBBSg8WtD433n/qrRQ+26wLc/hs1tY7wTaG6+8i4EC57KrLmTWQBCDUrMsiPV
94Er9eL7c9CwsEClaapswjBdgKaDNvOorNIz//9FCwc+/0wzicgJ0JeX3w+jrG9RVS8C0/kWV3fE
ua2lnKKrIvA+QuMEJmNEyPu07e0YnAllkN4p097kkhOzZr4YMvzv84L5qjbDkNKYlQG44Pr+a9/J
ihCrAkyMNKCog/kQa7bwxRZ0g6oZYJIrgtF4cBugg1oSL7Pm0hxMGyK4QRIEb+NLAfnY6L2Jp0wQ
F8UnHrNDyxovMUuPNo5PykHyCF87kXOvASCHZ/Zj0YMiN523bYQ5jd55UopwlwFsrlMDWzKrs2JZ
JloBDdTD8LK4GhVKAbxIyyavgvgXwAQa0KlIlm3FVWLqGxeBBaoogsvgctmQYZuUdkqrIGVJ4tWK
cVsMic+67jC42h4MThjAejeYBDo0ljKF454AI8oNnawKquwn6AX3Ef1AavJCgnAgM80OczJAq3IM
PSc7JI5sZnDF3C4kCPacDU4BpBbokNSNF8WHrvfU+oiBAdt63XbLayaA7Oo8EYTr+oqVEpCbNh9C
WgUmD5z2vgq9zjxui1hLRAB45j8ZIrgDV/pqYAYuzLq5aZtoZyrPKVinXetsAEO9P7PqbBLZLb3i
EkDShFezA8lI/gi3tFr0VjLZBHGBsw+do97ut7WSfF9sOo1bAodW4/upc2+AZ5j/3P7+igtY/n5X
8DhRH9eaRY0yiNq5QEVAPZHcYbH+TIpw9dOoLwYa65CS7ZroxiD7sN2FliRZIlsrwQ0kRKnSzoEu
fd9+BaD2XViy07YiMhHz3xc3AKq31b/LVUZ+g/JwK7nCZNshnPlYsRqj0LFQU4O6ka9Ut0DLn2Sn
UaaFcO7DMGzVSoUUmx4zQIGX+z9bpdnvLFapKzqigu4IoRCenpgwpOCcw032si1l1Xu9HT1XCMnr
ppysPoMWSbXr1TuCIXr1ANQsJmvp0Va910KScMgL9JPoeoZD6KI6FFMw9U1pCqIqkCfpseEnTggC
sYQcQzW5cZTOI27zmsbqqVKKu6GnZNdH9rdt5bcN5YpFhhUacDJyLHGR+VG+a5u75BvGH7eFrGVZ
F94BJNOXGzlVWaymoCIJwk7T9gh+Ui8sabdPmnjwojIF549hPiXYbD+OACPoxA73OtesPIpZZImD
X7daBNkGEB8wGyFYlRaBAHCo8N4L60NSHBRZf/Xa+xnavgkQDMotS21CDF8GTK+fbOCWxYZydACL
UTWabxAwABruoefm7QAtSeQekMM81pX6uL3q61v79jMEa5vUZEI1GfdY0d3ZfQTeFN1DRzMe0LZk
f9dP0H+SxH75PNIHy6whaTJepuhToZ7z6FTQT9IJrfUD9CZIsCMXVFdd12Nle7IHvkITezgU26u2
fv2/7Z4ImZiEyZCHOV7oVTGiBeLZKh6q7CFW743yrgbRNv0+RqO/LVSml3AdUOK0JRI8uP3dO715
yBw8zj90db4t3fwTFr7UbiuL1LMIRdd8re4eTYvegA/rUA/2YVub/89xf5M1W+ZC1kRHtEpUJq7p
6KElPzLj2bZfhrD21BZ4d+U/PXl2x79S8wgoGYkpSozeEg438Ej7tAddRdBox6YFrOJzHvqJjKZk
db9M9EsCAA5ZOZHHRUn1csrbCftlN7v4ES+EneTqmw+n8IpGFf5NgqCHE5qEZRRXhVnfuN3JKHZm
+SVRDlXkU+3T2Egqj6s+cSFOcFl6X7udZQ+4Ay1vLD1k3bZNQvZ9wReVaUJLAI/iUCXH11bm0SWL
JeYD0HyRqKOGxYq0PZJaNXA7f4YA1i7u6O4jnR7LndEFH5TacQ82ZqhikgizaNSLJH5bYlw6uTw9
VaoZjdWNOKkpMLTRKv2Z9zd/tB1iD0OS9jxiHRasqEfvqWdcst3rKhjIIAI6xLqaEy5Jxvjo4r7X
61PYgxTMOdJJ1lu0blNvQua/L7wMODpdPW3nGLc+jew8mB+J0c237wses9eypssLfB+EqWZ8k31g
SBOG9PZ9wUs2mDbEHY1F0prHRLm1o2+EHu1Mxtsu2wvBk9guagVOMi8TBbPqMbcQU0m2e/X+N204
QjQNobdWsNgQdTRAgCBl73Dwfv1K8qPJMA9k/1UgbN+23FX/vhAlvM16VGbjwUQCgLLTaLy2/dcO
w/qNLXkCri/am0aCbeW2Fg12hoimoV+tYgeG2iQ5bGsiWzTBvAgwzBOQRJfB0N5Vjo/Wfs+IbsMG
zGDuhzzKmzaCpY1VDsit31kT10srlG12Ulin1X2xDOD0glcbZX/ByrKhVDieN3DwVbKn+p2T3xfV
vdVJYMLWzjwGHkwUFdDrczWQw+2sKDvG4XwjHyB2qmzfV6O/pQDBlG13clMW4iLs6rsk+94VYFvu
vLh/am1wQ/xj9+m+6CVKra3dUqZg05WhEx47fRlYYGbOvTA5ENvP6tf329tSimDSqPJEidZBM6K8
VuORZejpPsTafpKhRMjUEQwbrGCsbtIGr3Y3DLJ2uK2q+pBqkeEl+SiJaue4RAyTlkoJlm3bnZkV
LZQyCy9KdmFyO3Gf8P2gnh3yvL2AMr0EE9c4RTNFD700sh9jNDCfJn6f8A8kuZcaCZFY3qmNPqaw
cIxm2SX4VJFElTxx1hUBSPM8tA0YJyEY0yqVg9IaN0JnWXdmWT5pznCMEVkCW+oD3WOmgcGf/ydL
zDsWXUi5NkdL9Q09qehoZt4oqT6s+4Q3EUJApgBDhmQdUhhOdtTaB8f4QBywVEFwCR2N02lkc4oE
ID9q9XdTU8mGyDQQHMDEW96xCBLsQJ887du23cq+Lhz8Dl1S6HxAPJkVR6vx849cycv1Ec57B0Zh
atHZnNST0r1Yybkuv8eRpCth/sr1SX/bZeGkm5HVMWKpZUCLc5a8qPGT0vt/tlDCAY9H20bLKo4e
Hw9U38mq4qvpv+VCCUfbVMOkd0Nsc5ck+4rFe5q8RGhxzMtPSnY2eHZAR7Dn2N8NftuT+8j9qeuH
zJQ9kWX2IBx/UGCjFZHiSHboqGjpQa2D7XXc9i9oCrsMzGlZdjqdHzBEe+TGKc4OPPqssZdtKdtq
oF/9UkqI8GwqMkjR8dLTT/ooCQFl3xeOvWbFQ1qXeCORCoMRN6msU3LVoHV0FqOP0XZA4H75+zFJ
ZIGzscYzL+vR7Kp7Dq+/hyWRBMyraizECGoUsUZGC1T0QVOf6/g1BDr/B/ZhIUBwXvFIWAUEEMSx
Je6q9qclo+eSaTD/ffHOm5x2aHsODTK+1yaguku876q5AvpMBcW0hvFowX+ByhrNUAB8Qf/PjtVe
ah01xU8HSQwukzL/faEFURzkupv5IsRYAtf8wfxWIORPbVklUSZI8GJun8d9FGK5KOVg5P5i5F96
oHaOw8sH9h3hgwGaDvwTZ2zHoU3sicHtTwr6iA3YL9qntkWsHpH/RKBZ4nLNikRN43CCz1ddpHa8
KXytZcn6VeNaiBBOYWb3IZAXccrNfyaAMfzcVkD2deHwhbbicD7iid/SJ7TKJRJHK/u8cPRqpTYq
kmMLFPuY68BIl6z/qiktFkc4eWGrkzq2YbO5dXQOxbdHXVYZku2wcPZo2WeVNZelzXQ3sgdUcwvZ
bbS+SEDctAHMTMC6dWlE6tiihciEEqhMJ8MukRYMVnXAAXBcA23p8OWXAioEoFmaVMgTZcwD1Ypn
DZ9i62GItIMWu54e93uteLLb75N5m4R3Jeb6mHuH3kfJbsl+h3Cv60NbpU1f4neE57E9WGBgkRnE
2lqCYBy9UYADIFfTNjkL29zshwyNPtrJTfO90fzcPjFrSiwlCCemCKeMu12fBZP+ixYPRnWjA5zi
nTIcJN0AgkHA9D4T/wjHxkxDMvRjUzwnpRKfooJan5DtsW/K0XIld4s2b/5F2Ppblgl2J0C9XbdC
8gQQZ2kxFc9ZQ3aMYaiH74Bbsu+yU9fcdanuFUqya8ZyV7TJE2gt4rQ8aXF+ZyQlaHPJrokTdKer
kiWYLwHxZ1mIOtBdpM8AE8IS1Gk3jUrZV88UFM661foK+1KgsVdjP1tH8qK98iJYgqUswYukfQ26
s4xXz47zGrmJl+rFLmLEi6dYotWV8QiS5r8v7thRtZKqQm332aKhP0bMg6n6g3RoaHXxHAzn4T2M
DkRx5gEuPTO7oqqemfFDKatdpn2OKfXGSdnnhYzf5urIQSeMY8NMLfy3q2bsyg5ZDJyi8hnw3C9m
G3/qk0hipDIRwpkDZLFlKCj+PIdt8T1RnFMXhpI8zYoIgL6YQMc3dczI/n4aLXbGGPvKVLK8fG4T
dVe+Onkj0WHFyC4EzH9fCEDBgWgKK8pnwkIvGW7hNQ58cH1TdudeFzcBlrJURYivKIoOmNxJsCHT
Z1OLgHzaesAb8UDmtp+KG9BIHFjb7vU0OnYu85L6vaU6gJo44KgxgWuCf+KEVWUWdl9EQ/GsT/lN
BGU7VfLyWbHvueHdAXgg+keBjX25lnZWauZYR+Uz5yBeZ4R74TB5PZhxvKwxQ69oEonEFfOYh901
A3kidHqIQN+O4tCIhZCYKwQ39Hcui77XBID4QQdq7Tx8LM5z2T0KMcw0i+eu/WuMKr93ZYhUKwbo
AvIKsCgzbb0lLlqb9G2B4ebi2cRzV3309lr8sn1tzfe34LMhAazUeI6Ac0/ED09NQPDzQi2eY7DT
GdXgWfE/udl8alO+0wZrpzk+l9FCrWv1JlNwDQlv9f8j7UqWI1WW7BdhxgyxBTKVmktkqlRVG6yG
W0zBPPP1fUJt3S8JsAzjvo02aQonJg8fjh+nKPzCU4lmm63ut/IlVnLXGO9uz21TDmOewImzYEqx
36+ub9aXHZgVOhxqQJ+Gca4PYQJo3FBavZuBzHL/Q0FQXcvQyqj7RJ3LUlzUdJSCOTB9n4cK6RZ6
GIBIquTdBIUgDYPNibsKlkIZidClGKlLc4kEJGG9rCavEBUpbh3q6+G5zVHDaO5A0p+8l7TOX2tD
Lx8sUxjeWz+qn6BrtJZhYP4VQ1Q9ZaoEtH/03g7RUYryAzqgHGr0eL19AtaGEspFTdTh6uD5B3Md
tyW1NhZo/jO276j/8hLtNKU/rOjBMB5lcszpr9vC1isHZWAAbMuoL0BLwenwxsy62QxhAU5T6HbA
XO/uEGKjlxNI/hEXsYEm54sgeqvoumGWSuBc9KMxfC3oU6KDa2j+YQ17w7ucKO7qjENctnVple+Z
6ZDMqUT1HBtrpQCXiNZ6wFyDuot7DUKNgk8NaNj3JAsGx5ZM6jR1Ltj99f3HqQGlClSzDQOBpwfD
sUqmVm67d/TOkcujWaOe3bVF9HcbU0GZArN6UdkLq4bzkNCQuFbiYY7eg2BQX+oxzw6GHZeCSPVa
ioVQEsDcMHZAGMCj4Qw4YXMdVMElrFvDQ0+FutG9ved3KYJTLLYcSYMCsp6LEfnZeG5O/93wnGIJ
pHSqWvA4XsrPU0vT3TVO8B9RLkJYBpdljLnLrudG1o9tZV+CvjpML2GjH3bPYCGAuxSmBmbSOqzt
y2zjuNpoIbg3Z8vNgNMgNfpd6vA27MtYNB7QOs5vksFOmnfT6MLWU5mvgQ4yiomS9OUTEqeDPOWl
nb3n0+OUR6mjTYh3q/vP7FIMd6CmcSgm8B1l7+pdFY2eLosIQdaXAig5lO0gwAqHE5GS5Ty0SZXn
eiDpO4p/HfvUy8PuJ50JYJFI3HAYevyOG0GQap2Uvhv0FUVbifIj7s63D9VaSeG9AKU2mCtZkQb/
nOeNUmSp3afYixblr26hu210KEkqUIYba7WQw12/RAnohG406XtgEKf8GScixlGRAG4z7NRqymaC
gHKEnzzqrhLvzcmCSlJHzIN1rtJgDnO7kYaVNim9OVzAJAZX2bNnEZfYyiyBBENmteLswVi1Icps
Uow2HcaL3nlt6IXWYagFRulqmZYi+LsHTyvJzQQiFCTmXomIfGB1nLjhuTuXtIEV2gOGD5SH7m+Q
oBKgfCh211AwKdCwsETBcbxqrEeNNDPR2GK8xA+SjAayqK7feSsggLmhyGxCU62q8kZ5bppYm/vL
9Nab933wHkwfnag947ocFy8FVBTqSlnJ56o+Kof4wLQHFQQEeDEG4zHrKxcta7/MHfqCg99YkoKj
Pul/C5RqyZLowV3nbj/lG4iXgXeE8Uot9VdezWFiV5kKtg7qlIbiadqJTpOLFJ476A9l9NxPT3Eb
ojPvXQBOzjE+ma3fifT0+sywZcBqG5+dEXjHhVYRHMCkV89WEbotKJ2biHoW6u3yca8NwCaswOFE
p14sNw8RrVCTIEfVpJ6ND7k/ycbeKAY3PLt7Vw7fPCjog1FieG0YD4DVR62oE+D2kcF5ATuUjHAv
D0kzKqmx7crADAY4eEPhFCjjDuKDTlCbcABUuDSP+WA5pbAeYq2bsHZXkpmvczW5YB5Sjc66em7k
h3p+HsJHO367fevWugki4Cdjeiqj7uPOI4otq66IVPUcN05vuens3R5/46CpMq40XjuQEMKPXU4B
pCVBWMJkR1Lj0FYn+thU6HwgeOg21gk8zYhtYgqMNI+bhB5IWhRruX6W6uE+lvqnWBufq2o+3p7L
KnDCGPZRZ23Dt0BvJN7sT+tIbhW51gES+97p94b2t0U5TEBeG/VIKwCSZFEh8cbuAPOkoE4Z1xRV
RtzEqnbOc5JrxrmII7dW38ZKEE/d2B7EslSoAviZyGBwJ2yurXqsgsg8N9Hb0M9O8aMGpLM0LrdX
bmMe0LeM6VgHi6Kic/MwtNmyCioZ554cVcnVBLMQDc/NIlVJhaAthm/kNwPRl3QWpB62BKDFOBLU
YBMBOyv3xNYViWs5CIyzWRfOHysVYR82DjCL+MnomM6SKfw+pyTo67yj5jkd3+s4AF+D4hFrty2F
xgEKjjD6HqOin28eQLIZeapiNM8ykPSkcGn4Z/cuW7AOcKBk9D4GV+fyrk9qHivjUFlnXTl2kaeL
CJE3dgExEKy+TFhrAD5fkqvyoEUI5Z0z1OIgrXhIDnsnAKZv1ApBiUAIdmM5AbMjFR3BAHrWAq/J
3YrufqwW468MwQAPFUU44Swrj+0/tBDop/VlRs8sgE/YPUY/WY1b/5wMjdWaSnAestipyPxCxubF
6n9YosY26+O6FMR+v3qX9NqOerCzB+ckPBQP0ngQtavdmgkjd1dB9qqtGVdH1Yr6sKIAnZDcVZLv
pv4e9o7SyIKHY32iEIqCDLgYILdYUfa0KJ5WEr0ML7Pu5sFjpJ93HyiMj4ybqqF6BVbfcqFoOapV
07XhBYHBtD8lIlKwre+HVYUgDuIguNjcgbUHLFKhxeFFGnLfaMeHFMSSArtcIIM/tDk4csIGDe0u
E+ppB/lILNG5XUsAMh3+vG0ZuNUwi5erRLKESDlR7HPrAXvdik4r0/6LfAeiBNfDs8N2dVo1Nc4j
BEXs85QeBnV0tUx2te6l1Sw30BQ33O/uQR6sEfRQh727It9sw7isejUmoFy2j2ZLjgI9vr59y/G5
+Zhkpk1eBpjPjHY5XtA9y/vfu6UI/r2eaKYpKUSo5lFqnVK9v30v2P/zW8JoqRkRmWau3tNgHptw
tlLprM4jWg7A7ixOdngaghcShLstXMSJrmRxUZAxTmk9TpBlNz6iwiQXoQU2ji8QLCrS+HAekXbk
jIPA6i1SSkZwtr8moOeXo93ciLA5P701QDk36D3lUEe/E6sNzs1DoZPDrA2H29uxcUMWAtgMr25I
DVBFUwdNcFaS9C7srAf0jDEyr1Y9U21PgWYfb8vbOMELedyFN6WRUjPFhKgh/4nS7hRH2Wmi9J/b
YrY2RgfmQGGNucE/x12UbqzyOs4wrYS+gX3DFIRuN4dHHxL4NTjJK4LoJNNjYAXKAJ0Tvucovs93
p/2w7wAXgXkJzUphVXEHa4iVpjLtPDjXPYBSx0rdbdWiozgabSKPAdqdVegr1rupMxtinLXa6xWX
Uu/2+m9tMzwlFnAG1/0qztkXwB2EpamfaZi/pDp9UrXuLqzI3qQ/c8muxPAXPKqLoYN7CJ4dT/4t
i4oS2SnhdNVieC7IaYBkHAyHRD/noGSs4tSdrcQNDTxUIgLBzfUCYwC0lY0EKZ/sa8EWlRRJYqAm
cf4lp+S5QWFQmyR3t7dl69wi1wenG54sUBmccu/LtrPAdW2elb51m+I4UOvfbDxBhIslZhhka6lP
wFsRl6BXwsGaZzTlqcAlephESmRzGldCuGnockb1oYcQ8DEjNfOWxXvzb+xcXQngvMoyye00DCGg
mzJUUyTOvzAUFgI4601uChRvsGUCk5hHni2y359h/GPgpWbZaURtOT0rFzTRo8DSzlox3w+xdJhL
gee9cWQXEridVvW+C1gDpXMgfUzNoaan/UcJylWDlgKPngIYEXeUClqqchub5zAY7yU0EyjGylH7
4+4rgW4LOooogGMEjxp3ltQmZpzegXkuoyf9Fb3m9g+PCChaOoCRC9kGLvmWmU0w9mpunofkq/0q
aR//YnhACBHHYeBh/p2ICqXIhw7nCOFi7Uc8/bo9/IYCtBRAO9GxG67lCuMZaiSjcylJZ/OHafSu
Qk23NCa3IKK0+rpoFiAxVcFzzSj4gd/i1qlQLDrPRied5Xg+yMMhzx/l6iUe72IldS3NkxEQtwvB
87FxhD9Z0xGkJmggYnFCZ7WWpSqdyXkIPyrTOOhleaLhbkcQgDHYbv8nhHvKQ01G6zUmJDdeiyPd
DY0FVzAWDohIxsm+Or+TJkvRDLbds5WiF15XP6eRfGj67BmErgKXmV0F7jkE9gFQHkBsLJRpc1cl
Hep0jruAnGfUy1vkl2n6Ab3XviaKCBC/sTHsOINZSTGQneNTJbIZtzUeFxju/XRXw49SapSxNerd
7eO9fkfATmwylk4wXKJijVOSIAWPaj2Y2ktkNo4/yKKenVvj6wq6ZwP5AmQiH7UaJcOYiz5rL7n2
J7szyt/7P5/1HoV6R5tusF4vFWSHrjjjmNvNhYxf7MhViv9yfE4BB+VcaHWD8UPbtd53t34lJhrF
sHXH98N34t6PgczjPAYkfJ/k+9o4NrufcHDuY+nh/jMgKr/2JAuAaLLi+tKfLDM7kFpEuLTe3E/z
HFa6jg6wa2SeOgUId2fVBQh7Eh3kYHfEcDk+Z9u2cmgGukErUPakz5kT55VAwPqSYeVBqIBwHaLb
Kp+es1MlnO28LS8FKX+23eSSntUK6D9un9L1GwKFzhQUcrxIofCo1gjIfjnvaXNphu+prrkTMMAB
AANZJUo4rXfk8+kwLbDDESDA2O9Xviyp62gwyhbXub+riFOJGBFF43PqIm56KdZajK+F3mg58Z/b
CyUanrsQo2GjWePQtBcJOWDjB7p4ObsFALCow9szEKpf9eoyh6asAltuLxmIw+t7BZ3p9wvA443C
ns8bwedKirzX43lq6CXJvrWHfHdfVlgguG1IxaKGgbXtXe7vbNqTmZVlculsr0G3BcFrsHEfFsNz
6x+HEuQXGN6jxo/qPu++716dxfjc80mzRgukAeOrIIL5WdrR8fb4W99vEBgaJmuKheDzcnmmSVHn
WUqTC40O+nSnBIdRFcQf19EiYNYUYB8ZuhZ+JPcidCSzw1lOEkDWLnZcuG0duW0CnmPbAggodwZR
Ye3GnQBuFDBraCl0hOH9Yr0vaD3bUXKRB9nJo/u6v9xetLUAArIZZI7hqiA5yaNGhyZAdapkoMA1
fQscvd3tJC2HZ+KvVNIUpwkCPRh+TsajMU5OobRo1WIKtl40C+5m4MY3BQIL+aVyisRD86Hbi8RO
/tLwW86Cuxkz+AzhyGB4qk+OoX+VDlP3DVjf3eoDUVRk2OErwRpHLnS5WMD+gcIipuOlLkrHorFT
C56ijWViOT6UcCIiuMYZFRRdBjt17C6mq3dvVN1t6bMONkiBorMtPAre524kdJvvM3m4KPFTkRE3
CvP9+8ycCSA2ZNYQkbeLkc2op6kh0yWOH8K7iOyOCjJn4j/DcwZllIxhFPYYXjU/uuxiHm4fo7WC
gh0Ggg3UaKCpHizi5f7W5VRJhlnIF5DXSw+FrGQOQl02UEhtLeT55PcaSVz0PIZHaRpQhquuQjqF
35VV2nyplPsvVDndngp/Iz5Hh3mHBuGI2sG6WU7FVKZhTspqvtjZZL+CuL70FYk2d2Ylo4kzTYPK
vS1wPR1MxQbPCsuvA7bDrV1nWzPqNOLBj74V9iGsBJ7wej7L4bm3IwJyPklqDK9NaCXVflN1FBwf
I1HyRzQLbtlSOaqV0ICYXndL25mJ4ISJxme/X6lbOBwhaWKMnxOkwafHhgq8Cv4Iw7IEdBd3Dyhk
VM/xWVclgHfdj0PvK9VFIZ4t45K/7d7paxF8JCTUIimtEd70FdWpKzcSWDkbS8S6RqDchrBryNdi
JETrqlTLer+T7+z8iYhSrlvjA8eApAUDCgDVudyCTqqVoo2j3keEE0xxibN/eYDQ+Kzx03AbFM4E
UUGlZGtoEuCzosIYtcDZ79vrz8yw68cOW4y0Dpx1PPw6AFjcGW3jvokNwCd8o7yXAlSBOoF9j7cu
lS63BW2sFKoIGQ8drFnWr2i5UgAGU9zooPVj0wlCTxGYHqLh2e9XdyG1bHRVKzH8QD+k4Ye+lxTh
c52uPp9dlevxp7jPhwHjy/J3pfYT//bqbGgkwBsQk0UEnFUvc9ayZBqNPaV554O45UdVNkdrkByp
s47oQSCwOzYu9UIU9+xlWqYhmZB1flwdlf4PpYeiCwUyRNPhjm1h9IVpjpiOEnlB4kn0QCpHigWX
m7fPP/fkP4vG6w506YhrFMp3/lgPTlxIDlh7nNlo3CT+q1T3bSya1tZlgaHHNgpVDavKvsks0awx
rBO/DK3gh2KPaAgZlal+H9FgehyTanqgykBF9AsrLDUmyugyAMr7X1Y4bjmlMgH+orQSv65T/RVd
zc0Ar0lugThjQF8Xi/wd2qg7BtSsnkosfeTkUjs1zmibw1GqO/TRC5I5RyOTJjvWhhUK3on1duPM
AvxssZJHlKyw368vR6/FcVthXUh1asZD2z+bRuLVhahLz3rDIQdRX5SsMC3Cuy91O9tG2iSJb7ZP
yRjd51LpDaDOjMHDkPnA/gqO8ScckdOOsMNlBOlh6gKrz9khhFYZTaIs9au2rO4s1MCiyXurmA9l
PmiHSQX3bGvrIGusxu5U2SgzpooSHtFA5jswovI/PZ3RaksqpeccoQgnoSQF+jSr/rmtPTau9OIz
1eX6Kyh3CiqU2vjNFL10ev6PhEYfam/d3xazoWPROwqvEbi30PfN5sQkSTuSSYX2U98s5bC7zxZO
uYU+Naz0F6AcwhvMc9wa5lirtd8epeBCSn//1yMbDIwU6iHWSedIVbJKb6rap71rUM8Y3P3jIxMM
SwnGAPw5ToVnQ2/JVZ82vh4/Jqcu+xeLfz08p7aDpDEKrcHwk3Exso9KEOvY2FvGIsPyHQBgrCo9
pyyW2liSG7/WPDs5hJYg/CoYn08+VY2Ux1GA8YfU0wNnENhJGzfg+vMt7qLmbVwWAyhqfL1p7mmH
HoykdafZOt3e47WiU2AFyxb8acTazc+83pWiS6p6agvZqP3cOM2x4cy1Hxu1S5Jft+V8Rq84xYMi
DFMHiYmJykg+T5trgVmFSpv7+BrNtVtbc5XcTF1SUPUYSTFxS9BMHSg012NE8toz6dhDN4GL9w/Q
+/XZisbvWjBlf+cpTl7RQ2O4FFUU3yl9aL9WiTUemwQvpRyOmeqMtWaJHq2NHUGWhlXyM/8dmfGl
ThqkTJdDO6d+3w33Ovqbnyoaz14daN9ur9WWINR6IuMM4JC2ehT0rMgsEjfUb8q8/4I6AvnRArv9
26yUorqIje3HrgO/qQPpuiaU0OyRxlkp5X46nrr0Piyf+vhtKgXe6cZVYWAShAFZkQfaii5XDlkK
dO3MrNwv4yfFPqaiYuWtBbsen9MkFdpBmnaB8ZPqTSXPVfJip4LrKJoCZ7BoVTei6hYiZOVuejVr
7/aWr+0wVMHAHQJFBEwxg4fdkKxTo9bURj/WHVX/joyprB7C6Nf857ac9TRYtY3MWtRqGouaLnei
nePMMkBV4xfJKT6ktUCbbAwPrBjrmQ1wKJJT3EY0ahXbjd7M/tj9jU713ioF9NpgJgseUmC/cZa4
czT2Rp/KIen9Bj0XtI98Nx70fwWAnwjQVsSdVvZAD5pE06CDPzR/VOsP3f2gAtmP6CIcX9hKCNUt
V7+eZuQbpQlBoDBw0zvw6AsErC8CBDBTHkA05Co07pQOVhoC0lqNvpEaTlj7tnwOsr2lw1gkHXR5
QCcBuo53lUNdUNSFJVYVG36Lvp7Qf60gyrvWSWjqB5IbhP1Az4JE13KV5o5GqDfKTN94auSvdkkP
KSkOhvJx+yqsICtsHnBMcRuwZMzC4eQEetBGVWz5deQrv8EcLenH+m8//QH70CksBB7FxtWANEZt
hEjBGksw5BGCsxOkdRE4Uv0i/xfbgskgH48EIR5ZPrAyh8Qu5DFvfaqYzjOp9nIGY7kwPrI5zFNh
YKLlcvXodVJHUdv6wFK76gGNmASHlymHpYXAkoM4VLaKynqgcpcCwGtkxSiHbn0zGoDWfG3j16Z4
tN+lr2U6H25v/sZuLGRxZyzPpIh0AWRJBYJ0sStVe7GnbLnAawFYB2GuLt9BWx8l3ZyaufUN+aVr
tJOd9s5oKSBOEXUi2poLgvJg5gEym5VRcutW0wwuTI2I3c/WvAutu/1LBfcIiougdgsJgOXwIRxx
KUxSFvlwOutgNrvtdICRrsbntqJQIuDGgqTz8/lRSlxqCRB8W8cK5i0qheAJrAOmZamh3VWf9n6i
/1NM35voT1n/ovKPbPxrKKImRyuyR7btQPQDjwSDBOw/TENf2dNGLw0z+BY7n4zEyfWDnJyatwn8
la38YVKX0PucPpS/qsotJ3cIvCQ7ozwY/huqRG/v26r4mf8U7lwUBSGdKmmdP1kluny/9NKPKf6R
SC8pZT0mjNafo1c1vtwWu/EE4QKDHQPIVZiVPBUqSOC1OksjqKFvzQ+gLICFuC1gaz9Bg4i8DQ4N
S6QtV3gsZU3SQa/nW1Z7qOJTTer7fq5dVT9lJD4W9vfb8jYnZDAoPLgmWNnLUp5sVzFtFNL4gWG8
1lLgjeX03u9m/GC7BfcC0QgwNTAtuBQzjEleqSXcL5AXSOWdJAIUs//ntStKR2GZwcJEsIMzDfQZ
jAhSGNS+XD81kekN05fOfjLL17Zqj/tXDOA/YrIcIUM1LqeSl3rQhaoKxz6qtMOsF6oTTUOFvpaW
iFyVbTY3KxAhsjpohFpgcHKijMAozHgcOn8AR9W3PB2bgxJ9FMGgeWoVimjIN9aQgd1UJPCAZ4DR
sJyYCfCHlYE4zJcqwDRj8JA/2OopmkFSt9tjwtrhOHwWp+A55AzpKLEivZ9ZIDg80LZ1e9twbm/S
xqthf6bRkV6F58HTSDRKEGfRZLV+UAR4mLyoFhVXsRPF7w1wdTgHONDrDuQkoclYSPngt2F2BNOe
YyXji9wnp34ir6lVPJtaVTlyKAuO39bMgEtEUPWTI5GfGUXpTdirduen1nj6LpkiWowNhQBXGU3I
4eQAoS9zN1WVwwntOubeHwPNsbpvaEfshpOyf3+Yj4PQJLDnrE5pedbqsQ16rUTsMP6q/Jp/7t18
RJxRngs1jdq3FeycVXPaJXKsft+njzC6HhEoEzy761VaiuDMhq5o7KCBQgZf5ODOhX1C3+5ntFYS
QB5Upn6Xpwxy4I3gVsKfXcE4u2rUJ402sU+DpkA/sLEHSXygu9bcvVikuNeVb2HVeI0aHuzaDJ+q
IJ1+hnGS/7LReeFIUnNwRlCR3NWmHjJal94pilz3utwOj4TqIpTX+vkCzyi2kyGxkRvjDYRQpYM+
zWHsx0l2F+q1ayt3+Tzd9/Z4b8KsBrry9l5v5FogEVqYMdKxQB93krq+ogQknomfUllxdSV1CvXJ
8dqSeIlcDgeLhoOjSkTzEtsEwinUfteVPsJGSPvD0Mad4AHfMEzwQYw8ywIQEOXV3FM0NxVyqijF
8pPkfaJIOMmHKn0sggd7eI5azaGKfGjrX8QUJQrX+hsVylBGn+yS5qrmOprVYa6sNPUNUNjO5fgB
cs7WiQa7dtJWe8u1xhOs/cZuI7SG4Br6lW2Yg6palhl6Kyc+2u85U/M4l6kbkVMfGZ4+fnT2UZee
0VPK09QHCpLqXPlGCOhIDQ8puHhy1ezb7Q9a60aGxkfbY/hvqPDio7BpBiqLOehT9CQ+NuEpFDmh
G7d+MT73blXgcCRy2qV+W72lTe40XeWkQu5W0Sy4A1SmBklR2J76YWwcyuqnIiRHF8xD54y+MZvM
0Jia1J9sty7uR/XOEoHyNicBNjlmUsKo4Et/Qg3eYFZPqd//SewjUQRu1eYMrobn9G8DY5ZQsBD5
8Dl7IDtBIyeiuFnxYIOrkyWOkSXFkYJW4/ZhMEwampKe+vH0MJDSaY1j1j/hr6Wf8iz10ty1ujd9
/jYGIoK8jasMQhFWbQmlD/+RU2q5oY5GbZepr5InIz3Gc+ZaMMXkV1QkCOyJTVHsCWbuBmLlnChd
7ZFs0CtsVOmFgdelThCc0sAp+90ZJQ3caf8RxIzdK9+xU40q10sI0pU3u3xu7vfffRMPO4K/CN5Z
fMJqHOq+Ulv6efe79DgIDtzmMpkatgPlOHAw2O9XX18PLWpKjTr1Jc1FX2fpRfuJTm+5qHPd1rmG
b4kgqoIQKuLlSzFmrFcl1fF4TKNnEeSEHVS8316ozZn8R8QqJ1YomdqbZuKH+QG7Xahvduz2wYEK
TWS2o5zxAp7w/5/M50t5tWZJMAUDetEDZqA4bXKk/XFCU8u9HTPZNb2WwqmCumwqO+/txG9jZxic
QpQY25wF3DA4LACmEYvbklS2B0k2o9QPZldDhGt08uzeKPzbu7K58YASIYwDaDHKIJYbD27iAvlL
A7uCXsVm+NUa70EZdlvGlk4G3xkjBQdEAqKWMmAbddpklLmPlkxKfOxF+Matlboen5tDXqOQbVaa
3J/JuwEG0RhBwRCo8pSIuup8Otnc0QIZIwJRiHsByMIvV5llQWzZYeEnNGoca9C/08hG/w3VlUvg
zLviZAJflGrRXV62TlvpTqMlh8baWwaFw4fyOXQFhspBzIYP18RUT20zQeJMDQ61dbQTgTW5cSwI
LBoYNLBs4ZZxS5qmY1dVRpb5Ki1fyiD4nZL2PhtjgTuzcTJY1Y0FT5llZHnXX80aYF+TBmKi3z8N
UXZcNDr7/UoPxHNdo5auzvxI/ZJavgi4LRqeO9baCChEjbCcT+YPcjDp++1bs7UF12Ap7usH9IcK
p7ZJfKODqXGRjMveWkN2iK4lcBOYUWyjNhWToB8y/TB83J7AhpWORJABihZA0lBvyD1dTQ/e/FGL
E7/KIgcMog9W+qGOXyTzEJT36iDyyLa2AzcC3YfQKQLRPi6MlExpZoxzBPBbcgwcJHpvz2ZrO5D9
Y51ikHBfKcpQkfts7CleyKz0cvuxyd9m9XxbxoYiQ4YRWTOQkOAR5mFkTVPqdQSOAr+0WrdEN9Sg
vwDy6aap5N2WtJ4NI9dDho5VmTIk1fJq9HpNYO5D7atpfafm752qgKz/720h6x1ZCuEOwGTWLdqj
4sUHxtOl2kUvROEc0TQ4xygYA6nRR0ig/YBGfK+EuGZR7taFy2lwD7HZNLmZh7CNtPoUlfdz8SiL
uIQ354HUOMquPwkVuaSpMoUzuC+wHZZ0nGfFGVDXT9TdXirmcSWEM1jGkJSI9kLIkHzE0Z86EASN
ticB/4FdQW3FnjMnulHJI9ZJUlO3ziowEyAN2Irsoo1AB5vH/8vh4byw5ztwnsO8a78lnaOnXl7d
je3RPg6W23yg7asqwvNuJLWXIrn9MdR+jlFVnfhx3jjJFAHCf99nT1JCXGQGC+VIwYKbtrvVwVIq
t2HaOMztMEJqz0jNvHI6WdTR9yc6AZBB2SKY5tC1bdUiaKpbK2wLCcs5gM0/eFGi3/vVAFoEEjhh
DDjIJy4kvS66KJYoXJjIUYIvQSRQZlt6BuFcPDLI0wIPxe3OHAxouZRUmS+VDwGRPDvv7m5PgWmq
pdmnQ0fCVFHA+wHtzEkYrUmd0SiZ+l3rUZ26dvJUtg9zErsk3j8ZFju2WWgRhiaPA8ky4MLNcgj9
UCkOWvRozaZgMhvLtZDATYaE80RbCRKKl1o7lNbx9lptDI8sDmtsouOFWaVApKRKprKXIz9v7gu3
THc7E0hCgAQTxTQ4U8DlLF+uXJ9jRY5o6VfDTwouvl+3v35DiS2G5x5GdOYso6bE8GnsBrjeiTl4
5t6easAvgMQTVEpwuhhBHvcwIoDdB3bTF2dZ94q89NB/wjOSU6vuNq+XcrjnUR/TMpM6yLHq81Di
gfxze7HWW41AEdKDBMkCYIr47CoxMwqIXRqf29+m+QhUxu3h2Vovbx2ingx3g8vAuDC4g9ol1iD3
qDoCrM7+bsrTMfkiRfUdElzfbwtabzoEwS8FKylOLFqhL89UWKX2FGdd4DfSl7w7hvPRFDlUG0uF
Hk/wqQB/g77l56IWGhlLQD7O4XgofxWiSkXR8NxToed6VagEw0vVh/2rbAUwq7X+Q/IKACvkuFmD
Hx5yn9dNrtZqQ89ouaVp5yj7RujZjL1gv/IAJww8TgZ3xN3QuXkYQK9bg9Fm51LKHMOUHMs63N7r
jZUC4xRqUPBgIF9icBe817XY7HQ7P7+Cf9sZ0abqvxufu9sl6XWJlkF+1ueDPpzyQbAVou/n7jTQ
/QNSI/h+dTyl49EWLM/GVQCSAc+OhmJtdFfljN1KqWS8pAU9J/bPSqodIwGYPBZ1fdiYxLUUPmja
5GNeZ0pJzxJxit/mx+4tWIzO6Y1Ub+wiM3N6BiPGPB4affcTBFoxUD0xLj8Ex3jgdV8N2F8S0zP6
rFaJN4kYWzb34Gp8bos1JWhTakT0bKEfXA+HwM1EgX6RCG6bx1lCChJYgrOqH0nkxfadIurUtqG9
r1eJR/gkPR0LC6DTc2pb/Z8Jjcx9vUJjD6MpgwNMrPl0e9fZqnCvBegzQeCCejv01uDNzBGEFdKM
wqmzMY7oDZ144XhXGP80Rurk2rd63ktCC8gPmhAAHwhhMJv5RyNVgyxBN3h6rqWfcTOIWTLWl2Qp
gP1+Fb7quohqalnhmNVvZnVfDcfbCyYan52Rq/ENYwyLacRVD+YTOp4KIY7rM7b8fk7TFmFSzR3B
AoWZV2peT17o3ibz2APocGYjGBpsc5VTtnlgDNqE6hIfAXKA74pstzLH+Ii/A1WA0hHYm8slsqKw
yMIsNH21filPpqhufv2sLobnbf25LGs9TyXDL+ryxdalf4iVPICSykNI487uE+/2hq9vJHww8HyA
RR5+PvT7cja0ot2odMHkUy/6VUbHPncnIpCxcahQicTqeZCDhbvHPeAZyKVJY/Syn5ZfxvGgiaBp
ovE5U62qY0ulEsaPNL9sv6iaYMfZGiy1CIEjzOgrUPsHO43Jv74UCXPJqNn7efGmyWF9P8b1CyiB
/0G14N9qrB86vY0eSHTeuTWoSgKXJDBwOGpgeeG2JlJ6aZojtfPlNnEK3THqyJGtr2H/51/IAQ4S
0RnWr5GfXq11o2TLKLiOUWjd9F5WeaVeOm+3paxuPmYBGmiVGbsgW+V9tGDsrCpLCmDF8jukdyPL
08q9ygsiWP07YydisBfujUSVZhcpYOn20VZ7duPOmyIyCc7C6qwxGUizgL8GDREQx16ehaS3KTpj
6QDdBndZe/p6e5E2Rkd1KfqYMrDYmi3bbsDZJU3Z5KMYvD+G1eG/Gl7jPl7q+76hM4Yf7Cflrkv2
mqGowr36er7MI8kDzax7DN9Kx/Bg6Pu3F8MjvQomcVb7xH09pSXqCEx18vsnpTj14f3txdk4oIvh
OQuRqmbQBxaGRwcE237Wk+d4L0cXUOpw7UEbBKgmasL4ThemFKOgsqhkP24CJ3uYiAiJvjEHCAAG
DbcZF4HPd7TFqJbDFMmoMQ2cUNKcMavcfhDFKjaOKdpk4rEANFNnlKrLS2AQBBBwn2U/M71y9GxR
AczWNK7HZ/KvFO7Yy6SMRozfyK9Z/CUvjnMssAw/2VUWSh17gVw92wekGVd1gKAQt1FUrM1+Gnbz
vSSX5VFtVOoFTR9G0LXNW9TYd7rdfcPbMvyp1DmBMTHIVeqkqar4sRTnrq6nin4Au2j0P6Rd2XKs
uLL9IiKYh1egJpftMvYe/UK49wBITEKM+vq7cN/bu0pFFOF9z4nofnA0WZJSqRxWrkSXv0t9j3Ny
IGmSB8CTlo8pT7OfiFq90aemOihbHVyeYecM9p0rnH7bp3q5Q24P4zamKn9FA3t+ysqhHoHiFu2j
M3rc1xQnCag7WM/U0Hl7V1h16DksbI2JWYGtDm4ROuXEtzFXpw2ZEiVCrGxsu1xLdxjCnoe1OqSp
bwAmtMXs5eQffUyHKB6tV4X3o28BlOgTte/EpuYOANZ6EqjamO+F1wjiGzrR7tFTqvhtI9o6aBTT
+ZpWab4x0yw9NpS0QZPmPKqrSfxMTKM/Vin6tGkhusDNtDRwFa5uG3CMBsCnspfCJUnQ5BX33ULr
txgQwP0WbTU/1MEBZUllm8+jUYvBB/1RHExTZZ8wzEP7QV13JEGdTyyC7VcTQFKs3vKVOPaeBjKS
LXOSf1ozdtfA1dfKiEcfNxdZOSg8golLZWxEbrZ1n5nPhgluDMw9zDax/eO27bm+UJcyZIUfOtY0
ANw8a1noPabsw5YTn5+TTEhygD5W7qd2jdqoqtExnu1RueNBBQzoX/x+4NPmhnPMYpMNm2JWTdkm
OLoEjoOrP3dkZQU2NvnytmIFZwLmv59ZhB5NXok2WuazsH6B1chvSOIzil6ftVTQoiDkLtGqjXDx
Cu3Wm8C05zEzn6n7Mow7I8bU8m+uvja7aUmpMGEY8JrZjF6BHOw+14cB8S+6E7mfNncEYFzSfL59
KlehxEwzM89bQSMk3C4ZuccopoY0zWg8i9EIhVP41fjIzIPWfSb0121RSwoMeCWAt8C6ouIuvc28
UodW7Qbt2WCfRuWp393+/HsxRT5/TAmCZ4f8PgIWKajL9THTtLjXnrt89L3pN2XDDjWkIKV3nvtT
53eE3Q9qEijc2dT1cWw/o03FZ3azEeWzVj4O7WPJfhgCA5dXnJ6lk/zzy8Bff6mZgneukXhYeUae
mPAnoCP7Fdd5aXPnZlY06OK5BRPWpYjcHklBhkZHR/xenY7i6fbmvsd48ubCXcAFs230hMqgDFXt
VB1PGnTeUAOncv1Sz4MRtG1kn+c80Kc8ZMqD44LlLgn7YZvX7lbLfsVgkkiq16rc681eWXPHrheN
3mewdYOjdZ7tLqdSHFu4NkcwFqmkCXy6Op7++qJffl8yubXWZ4QTfH9ivwfD2Zh6u5nyg9v2H44Y
LgXJp8diw6wHCDLwNIE3mmbCv32Ai0vBPgGqB/jGFagmnev7CXolI9OsnkAk9dLW9WFg7WszruEe
lkTNrYawjiBTuiIe7RB8xVlX2WAiGh7tNtnxBgVc7uWBriefby/r+mbpM0Xyf7KktEEVU8shOWSl
7TcDtxmTXeu1GHtJy5CxBaQRs3FmlsrLq0W9YTDjLLYi5mDcY9v6a4PhlhYBKm9U0XGBUHmTvIcy
JZgLgfcmSs3RV2Hl63jY4PLc3qrFZQAVOs9AglMrQ/MUZZwEBXtu5IFmWPUVDHu5LWBxGfMzgglF
mM0hZ6VsYvLYagWW0eWYmaCGlPBPnTKu3JVrHAcm7iD/9Z8cKQhz9N4FdFO1osyNg2KGmhfaxmAv
HbpP803fd8GkVj4vvhnul9srXNjCuXcZ6obcATrBpIPyNJKiI8lWI5YgcvI9bXv7+ws7ePF9yd6k
STvabMT3lS4wvNCkQfb1toSFu3khYf4FZz6Sk1EvS1pIGJqt5n7PAHj9QdaaHZa2yQAjJl4LTHlF
kuVSSB+DldbtBjVynFOentY6Cpd2yQA1AQqu6GuGt3r5eSWxWdoZvRp5BuZI9RsSuz5Zq2ddVQWQ
FD4XIiXW4qFWWjXGGjJRIoD4J5+qwLGfNLYl2Z6zlWO5XtI7+9vczw+hV9YZjUkJU2ksgAnfZMMh
MXxWrLQzLIpAoQNPADiVXbnmnlplampMCECRdgjferrPuhUDcK1cKGmg82+e0IOcpOxLJiBFqA1q
CeBC7UBrtlR5tPSoHD86zm1OkZzLmX/HmRI30C9BqS2eNfBS/RR8ZRnX6jsP8zLAeAcSOuDDJfXN
KgK6QaUBKwgLRB6iEez2HVz7vn7589notkhdcOeZFhvLAjtWbq6ZyIWTgJ+GevXMhzpDAy9FjG2q
p9Qm8fOoieSN0ziOCtd5y0FA8LXoMRuUGpUO4hOgOP2iU8R2bm/2PaIf47Q89Loa9Ez51ViYKzm5
n24v/1oRL26W/Ew0jdNrajXCBGXs5JT2mzuwO7dJN7fFzD71pcN6KUY6xakBTnaYcIFFfzTiXcaf
1exB91KgC9dSXYuigIRDIzoQWOBDv9xtoStaYrRUjWz6eyq+Cr0Ih7HfZclzWecrOanrk8WybGAl
gfdFH7f8iqNVkYOEsVQjcDKEpfoWzy44vCvt7fb2LcuBZw1MBTo0PcnIOgVYwlS7VaM82WlOFlRk
k5ovBvl5W8yiMswO/P+KkczsZE56p7dcjbokDQol435pKf6gJSvLWZIzQ/HsmfYbCLD5Tp6ZDLxS
xE5YpkWOu0/0sBa+9xdqfS5h/gXnEtDlrCGXp0WtAwxuuecxgJcrq5h/pazT5zIkw4cR9qIsBGRQ
03emsFgjf1ncJVjXGX4/T4mTIvRkQkZVi3MtEuYbpkzCY/f6Ff1dXAJILGfTijyTXH8pkqHy+rTU
ojrv/X7vIrN3W6PWBEgapZcqtYqWa9Fgfe22LV+hw7rucJ87Z/4s4P3vZ+ds5nbD9I7hnHl5ZKgf
tx2eU8MZvjms39su+oVFuYvH9mvROSFRMCjXdDYqCGVqm26oia4vWmKaARnDFEOHW56FOa1XINWL
m4B0wEyUgj2W68+g088aq/a0qE83bhKij+IvNvnP92UbnmCC5xRTW4sybUeyA1uzqIu/HxgZtH8g
9X41ERZViTzpYx2/3/7stp8+3/71S7bNdPE+4n9wuOTX0RZePjVlos8O5EGMXjDZu25IN8PQh7cl
LXmRaDd/Z2pCf718ofSOW0bCVVjriRwcr9hopXWYTDcYNKXzpxHN0u4aZfzi6s5kSq+RVbg8myhk
okDmK95BlEfdYL7T/Lq9tkVjcSZHcmNIbBdTzoQaTeUX8FVY1muS/EXWAsRgf/ZPCrh6jbdQNMhA
9umhG6aHTkNRrEbNJV7DT78XpK6M65msWSfPLnZBOyee+kmN1DEL5+mC9N5hm8zGXIKp3ggMUUlA
NFk236rxS60iBni5vZ9L54aJlvAfkIZB9lJ6cVu1FAYYerCfFnyyE7j4MYG3XxvLtKSRGAgDZwVF
fPxLkmJW3EJVCqsc0gdKTk37oPSfePoJ5DAbla+ENdf81jCW59IkY0yYEY/jAGno8LyzMKAiA9nM
aLIAPsxGU+sDs/p9ldWh2zSB6orXcczDliV71dDCrhDfk8YNWsZWzON1X8bl75KN+FQnbWrMZ+3Q
yve8X0Z8oA6yfJ2v5vuUer6qkU281pO9eMJ/9l72E1NXz7KY4Wbq5hTWqfnFHpSwzvgmIWvDJddE
SZezBSDWzikuTjtty+GpHsKK7Y21ttbFx/DsfGUC06GcBMOUHjWKMVWPaOM2tnO/Lqp7rYn9KUH3
cYIutGx6tsp82+blEx/tu4mB7YIUW5I0+watECSloZHkPiFjE7Ai2d++V0v5IswsR9QLdm4QJMhs
rkNWe5x4s8rnd1WF+YXKVjMPXXM/NeiIL+L7lMH3LJk/ogR6W/bSO3Yueo4czmyKS7vMhvqrUcM3
9I4om9ufX7zMICp7z8oDNSOZehv1WgXhAExW/tuDk14UnZ8RVPTbV2N8S9M1bMiCvHmcFChrERQA
mzBr3dlyKO09rngESZF4Q6ut+rsed5OxtbRPyRrIcLYMkjVGMDXzNRoglQN32aWoNKeqZ6cFds6e
fjeu8An4Z0o3e3ZjFZ1afRECqrkdlWl7e0sXXjXIxfJgIVDHteUtrYe0iYtUjfpkZ5PQSgNjbTr5
glJciJDuJhKnvdWZWJoylIHGvgJZ93G1u5AgPZuZ2jcOLXBODhiEwAADDqX+/ylCei3zUhkGfYKI
mL5wfpd9GCWL+ZbzXCBoNS6QI+OE9CRJ8oLkiKmJHvZiA0xM+PGTBqsbAKBzI/lVPbrtrbSjniGi
kpmvdMhDoAN/lasIvSWFcjWE66hSYPyNnDMmTUragjoiUrw7z94xJfMFmv5ur2XB3IOJ+Y8Q6TSU
ElYYRVERuU7tKxXGcWCCtXZPsxWDs7aY+e9nBiAvh5J41MRizE3KA69AD+OKiIVkyjwCBTVvIKTn
uveliBEFmKo1PREl2mEa7+By9V8G68PJUDBXA66JOsUM2LhKhjatnTq9KqJJ2zXNril3gPbcPpIl
fxLU2Oj5dgBlBCOstFdENTieo2mKiK7vYzXxM9qdOqB1euJs+gp4c03fFbz73Rr86BAz6JsiaI21
I1uwNvgZwCkgLwUmahmaonq94prMmCI7IDkNTFEFtxe6oHsXAiTdSzWzB+TYmSITGOR8U5v/8Fz1
i+ajHIxQb2AH0VqChk1AL6TtjHlS96jEgXcf/Iu+R1eswZKXAKZuxJyg6AC7rtwdjEJyCwJAZYIr
04P2luyZUQSVc6SGskWrqz9pj3ac+431pDo/Pr6D6HEFKgYADLyrksp3sU6RtFCNiNvb1v3h1CnS
/1tjpYS/cLFQNUN9ESQBKJnKjEA9kIuCUc2ISH5ftE3YTBnIYX6XlRegavoXK5opzTAbzUaWR/L7
dXAgG1NnmJE7nET8ZnenXAM6jKxBZJZ0DyhP4H6AKlnIEzS6meb5CDmEb0zrjle+0flo5ljR8aVL
dCZHBsXySc+dHg1U0eA+Ohnzuw8PNIB2nwuQ3A4Um4CPMiBApXfosM3XIPzX5GCzABBEzKhhE1gi
yRPNhhRke5VqRpWeqztudY1fa13mo+Jd3BsJ8kSx4GzH7OpN54PmI3SsAw4sge+l/VqhaL6rknOH
a6zhGs+zyJCSvbTxhRUbVaoMVlS19wyDO8p7rV0J8ZZF4M2di/Zo7ZasUte2CVAHtRXZvH7LzeTe
9SqQE1ub24q+qBjA0v6fGMkqDTRJRatCTGaC69YdwvEv8pnYqz8S5itw9uQWmdtmtl1ZUY45wZtR
f7m9gAWXHnSIM28bCtvXwVGmiTQra82M7Da04qOZwUnZEnrELMZVOM3imZzJknRw4iOeCjxSUdnp
fq4Hbg2c61rKaPFEzoRIutV1zUT4u5A2+KV+HJ2Na4RODwvMc3BOZcfBJihu91kKg4OzNirlXnem
w+0TWbRpZyKkBTiDrpYKy3BT08o9oreWB7YCGmqOaWR+bZbj9uPyHKT8bUCc8fqp0usDvBa3O7WE
vNYMMcDNN8wuwKjAkH8c+48N0zDDbS7cY2iFZOScqR4Vr67NSGH7muz3t9exdPB42vASIPYBO7h0
Falh50WhJTChua+8FWv0IUvKe/556R6WVWdP2XwsvbmxKGZ137vmCkxwIeaFs/hnBdL9cJMixvA2
rCApd8DLVyUqBPtS2aAxu/LHtWF3awuS9AwzPYoEXEHAnNUuMuCPg6YB2Le7fSjzR2RLj9kzhjOX
K2dGp0vrBYowsy0NYkYZfekVjBdFa3Bi/aMbX2r3icIM3Ba3dHdQugdiFhH8PODjUhz6/RsPhGom
kCc6IPhf7F4Js4FgUOHmtqD5Q9fr+iNI2rwY3O450yFoQi/eHSfjqUvBGkfT/EuBbEboMmPN11nU
b1AAgEVUm/8v3dPK40NNR2pG4/jkppusW/HZlr9vIkZF8gNNXtLtrOg4k1gJM7LSXZ373rCyZUv6
BlpCWAB91nH5fqJ4zty8rvXIGLZduUVJguYrYd3S8Z+LkO5ong5DjhYgPUoxwkGEo35XpeiLWFGy
pY0C44MGTgMM5EWR7VLJOpGAulrX9Yi2rPEzzRCB17I1UKAkBR2QIOsHTPp9CPo1Xse2246g1dY7
IcWlmk+TG93W4HcP6EyF3wVgs4DHh3cB6y/pk1prdaun3DuVRdBowQCKIPPApoCaL6YRsu9qta0N
v80CUKKJNWKIpdWdC5//fubVuO00NbXReidSCfaPx9p8y4i7NiBbsj5XS5ROqjDdysAUOu9kpabf
CcfXuidP7Mv8USM2HNsVX0ouK/wrD64UkENIUwAlfbmqAcAuxprBPdmxDuyQCbQJIF9gSLPAV9zQ
RvPdnPMjyvh8p+nMPRQqbT7dPlfJMl39BvkOZDZ3s75zTxZQyjoRiCVNL0AXEXoh9Ci3WHhbnnSt
/1cewFJg+0TPnZzf6jEnCANIc/dkMr4pCfOzOA6bZC2luby36A3GtQAt4FVitkVqQO9jyBmT8hFs
0KDqa6pj6wH02xvpU1c5b+hfeW1jKzB5sbKpszpe3ZUz4frlwaotysiVl7knQ7gPpCEHjxQr+Q05
QnvfSEB6oDWoel8nvigzlZI2jn2y1CevrEIR3w1jpIsTrYQ/FBu9Gzax7gWanexabY1+RDKd/0q3
EQXMAHHQMEnW33MBwmEjpBd9szVE8dvxmq2w4rDI2UoiYvEoEYz+J0vaTWqDlbzqPfvUIOT0kQbc
tYn5SS/Fp7YFlikZq0Ndd1tnVHcCybGPme9/V4phnsgazGuVOWnSNI5bnSj2KR2P/LOxFnguqYp3
9nlpcWqcoyUuxefBUe1vLfzjo/cNryfMC8IQHBNYhy5VkeHrQzwOzqmqf5btEIzF3lJ+3ZZxvYb5
hQbIBTBu9GPLyYJmstrJcXr7RH1iHTDK5/bnr3Xt8vOS82RPepVQD583UuV7qbePCavuFZ0fmV2v
BFOLK8FAFRzI3I0q0ycRQ+iYPDPZJ+G1GI+c+vTn7bVcm1usBaw3SGU4NgoVksepgPfeKs0ODYiY
H4H6IUMNG89mXx8Nd83ULi7mTJa0b6wSGemB3j7pZbKtCh5aa4zI1w/m5Wok5Up5046pjdUQtLY6
YYlZN9x76EBcaHe/3DVq1KX1gK4eiXg4ITP9yqUqi9xpU2ck9qlH/yiLvZ0YPt0+nX8bvi8tNyhR
QRWM5+Hf2S2XMhJlcsfWnJInYNKZgwnlRrkv9LoLW7zWPBitzgLc2hWbQh+aT4PTpyEZWXKouTH6
PTjvnkaFWQeV5cVTWYL8InGp+ZVkZHypynbawYINXzsXXBwlZh7te8Dn9rVhY+yJ8OKAqRxzyjOa
1n6MWsSGqhrbUKedXnjJcYZxagIqlsb3rGX9DrQ3/T5HY1Xo2hi3Z/DU3ZTcIVujp4MvVJre0Zyi
e8MZO1STnf47GkJ/O5B+5FquPrV2Q7eFTr2NlnvfBVPbXZOTHsOEADBTOlNswfxvHjswhvZ+zHp4
d301nfLRTk5WwWkgQE4UMEy43lop+WfExAXfqVItSGqjC00WK4/eVA736CGgmwZdUEetphjaMoCO
TmRDFdqoLgAjaqKrLleroBq72NezNN14MTG2k6PXz3GXFkHaU+dLrNjVNkZxbJ90QAQwxodjzQjK
FGLUD8wxv9XWmAZo5DX9qRJJ5KhxHyiJ3gYaz3LfbbTiqDD1n2TQ0rDkygsSleKXt1aJXLrhc6sB
Ciho74XZvdQgp0XPrQlE6lPcWxhBQ4+WbfhUNz+7E9+VWv+xxCWep5k+BJBYoM9B7yDXv1qHa9ag
WcmTk6bbQinRs50cc2f8i2fkvcBmY8IZGnaku5e0oIhXhZ08maB2Qaohvcfhn4bO3t6+gUt3HK1N
sz88z/WUl0NikvDJwv3DYJkxRlp5reto6TEBHdvM6Yj+RMT8l8cDlsIYXOA8eSJx61eq8EGzHtQO
aFWt3e2lyCWi96NB5xFyGageoslB2jOvisdpNNrkCf3ue4+MO9zcY40sJmI4XyFqyIsBeAXzjbbF
Q5yrK+mha08bpuxMvORZdEnXZWM2wpRN7ndh6V+stN0N/VoOZenEMBscFJnvA+Nkq9yTtDCcKo5P
lVv9MMET4LdavOLsLslAEhVSgMmBdZbuVNPqhYpSqHLSJ8XXkSpp8pVsxoKTqb+Pkv1fEe9/P4sw
ta4w4cd0yqm3a9tPwK8Hmie6T1rvs866yG6csOPTwR5h3hRrRfqSUiLfNfsDqGWj+HqplJQI18qc
Oj6NTr4l+Vvd0k0+vRGxso+LcpDwQvYWs5uuGtKydjQ6tRDxiZUYW8A/g4LI75xns/x2W/UXz8sB
N6sxE9chgXO5nnrKa26jjeQU5xuDPtA1HuuF7+PpnlsnMO5hJnK8/D7udYauei8+dcUzWouL59s/
f+nm4vvAVQLoAesq5zoyRXhuGWfKCcZch0b0RlAqRnInAAN+6AzahyovXB8DdfkeCAQtLIfR3aOm
voYyXVwoCCIQx2Ivr+g8B4Fe8FKn0EoeOg/WWm/kOyxKcncAdEOlH1k2VOVlxavMZjBGw4hPU5vW
Gz2zRVBZHrJhJXg6SK7l36ahLEO9ZO4OjY7g6uhjsqsz1cIbG6c/WzgZ25EmdeBwBioNrct3YNr4
7jaJG1IthmdA6eQXlYJJiHX3O/OsY9ZbvzramQ+C613YkwwdmdY0fPzBwsqsOceAXrmrad0m08qM
qG58UkBmHWfGJsmdSC2r/W1VWTwgPCawgOgWwbSwS02El6oLp4WmGG7sg1I/YCsCZMzk/IrMWMT/
kyADDYakzodcSZVTHA9hSQE7NHX4SobzVAgrcNvy2HHFb/QypELbmU731FvucRq8fWKXB9vqgpnM
1h2HB5SGNrTI9lqxxsG48NSAzARuwTx1xcU/L3dBsxgjieZCTesH2w0rDUwa04qjs+BXzZ0mqgfO
FETjMuNb3ljDVKuacpq651j9XOZ5qKvMFx7GVk0rBmAhrkFbiwH6MqBHENlKToJNzcEqszx5ymqc
KvuhuHaY0l2X7SZFD+z28HElgjwXNxwpP2AtLrePdCXj4EpVTuP0SIAk+Xn784sqhOB8RlYgtAX+
4fL7SPBVvNcH5TSMlnZUYlsNUsvgAanBP0QEWvmK1tMjUTXkPnbcdmcKJw+TNv6GKDYJRWfEmwLt
8i9AtMQ/xtzRgrowe39wlBaJ+d45mg1LVrKjSzqlzez7LsYEz7ioyx/N4FvqQ45Nad3PiY2WGR1o
mngNErvwIoJr/T8pMkOsNSmU1pmlnFQNihWQ1244ErKSwVoUAvYskHHP+XP5fFvXYvZYljAS3PJC
hJhF2GYYH42ZMdrGZc0anGbpqiAwh1FHzmdGxV1uncBISERBlXJSbOLXSOkO3u+cPrYMM8DVlauy
LAsZSGOefowI5FKWYaSFxyusTZkDtS7xtaILK2HjLQCrcr9W5li6mUDv/Cdu/vuZm5ZjHHFt5Via
IJafaDtvan3H+9LqUdboflMGt6/OojjASQFan5FJcpHLGDSP8Hp2PEvQvMCCYtiTvzMtsCau4UsX
NhKWHjNp52zdnK67XJnV9WnDNPhmXTqA+iR77WNjNyjZpuEZCmxixZwuPFzn4mTFb4asqFJ3xMsv
fPCCdR+cVTk/Wxffl3Qwd3jhTDa+Lyr4SX6xVt6UGWb+FQCOcw+zeFxMS5B9wHYGTJYdFsDNn7oT
JpUvdlYP52QDM51SPxvw9A32Ri28F52wV7XofUvL4Ww4X8ZhuGd1DZxltnLXFzQGC0cDAewsCjvO
vO9nCmpPo65mFTwqEW97zCfN2Z0CQBRN0/2YFADJrNXlF/XmTKC0D9pEemq4anxylf7Bot5dWWLd
HjyraQqFoq3ciHeXUHIZQbaJRDjIGjCaTo7FgDaJSyoG7HtvoSW87B4MUW5V/mrnL5XPQDs3gOKq
39fC3FEd557UaxOxFvcY1FCY5wj+sask6qS0KVhs5zAmi31TeexG0H9u7RZzeb7m5co7NN+7q/XO
s88Qx4OjU3aRmxogWTrHZgC9hGZubVztPhl/Vmbmx7ADhRvE9kqY9j6Y4Urm3IyPMXYAl773SZ0p
kda76tRVTXxK7edqpH5ta2EGohdhAmnXRs74zZ12Crjj8N9u+s7ze0xrracs4FoVKCUPaJH4VYoY
TzxQRw09zAhuNPMRI4J31bhv0T1VCCPgM5tAvFcGPSDm0WHHTJ3wVqS+0oK1vvDVeOdajwQxdzI8
ZtmbFe8tijnHb4r3dbIOgh3ScQhvW9z3jjJ57VAvmFzUW7ABkj7zdECw0WfxKRlfeb8pphNadH0n
Fb4mfthT6XfaXrf7J8V6LAHVqGiKPMq00UGIWA+qb6sEDG7u/vavemd4vvpV+Emo44MIAIHn5bWO
zXyytULzTnbyMOptOHZfPXj8VEMLEjM2k1CA+N3W4ljVr4aON2nCyCD2XVFFYFlg6Cf/JJwFZlYH
Yoz61g1NzNbk03Zqf8fk3qvMMGZrmZn32abXPxo+LLQWxLKyW97GzOkIsTCvHb+mJDVa8lFxSH6X
gwh17U4ZvpRmi4Dva1s/VIWzocamR/5GT3eGui1MgvSlAWKcV8suMTX1qCn5Lm8ehfOp7ne9eeJV
xL0vg7kX42vf5ge7/FmwEaldd1+nKy7yQrlTR6yPXvwZtwumCul5dF1RtimPTdSpMRI3fVT4XUGP
UxNZUHlSf2nZLzM7oNDx4YHF80tjwqQDg4YWE4xmk0TzZhqaPgF8y46fuvqhjm7r1oKjCwY2uOYg
4EBqRlZ4k9M+7WpmncAc9uCNYNi0kacTH2RB+XcVxryAOSF51VjicCQLa9ZYJzAPhm1832psJeRe
cCmwkD8SpKdvBOlpz3lnnQAbTiwMsDK+3t6pJQGgYEaHD6QAhiKbBtMux7G1rBP6uXzf4flfLMBF
5wsOAjHBVXrMKMEjw5GdPhXgD90XP/7i1599XdqepuGe0bX4es0+lfqjy9dq8gvPIjLbSLjNnRtQ
Wml7vG4y+qRk9qnuzQdz7E5kdD+Tsf5E9DicnGQ/WnyNuX5JeZH6sDCnAt0CVwkkoE8HrSdQ3p5w
PIocE4Cqfkw2JQagrJzOlShc/Hl6GF58vPyod1yaYGIjCZKxLo9U464pgdXbim4FELYmQr8UoWOo
at9jFEKUllN/6HT08jUYj3CqdHcNVnDltmE1SF/O+QWwUqEmfClKJFVJkhSi1CEJ2dDuVEIc37Or
FH0Pxs8OmM7b6ncVhM4CQYOEqS3ok8Pcm0uB2sAsI/ZqGtHsa2rfaelbgwuUreWrltYFACfIqPHk
XI95wxQDveg6j0ZAbTTbNi22tcuPbj38QNi2t1rn9+1lLR2ZAdp0ZM2RfLrCUDFhDEns2TTikw2q
vZR+4ol5qvU1sO2iHMwaQ2yGDgH0GF5uX64XiLaFoBG6RfyGw+H8wdoV+3Z1gXFExpkMSf1IAqQ4
iVUaIUL8aZrJV2HYd0A+oLbe/tCT6hFUudbKrVqWaWKgHXQCFCuyHqLuMVWjSfGOor8nfbGHGjzQ
ryiEmP0R5PEr4pa38T9xMhOIkk89uiwMCrJH8IwgNlR7htmGf6EUYHyDww7bhCOblfTMfwZyOKFd
3uRRjhGR5ehE1uRFYlhLey5dKUBq0HuI58i4usODO8WaQeo6ohxs3WYirK+Epbu++5TFMLm3FX1R
mIPp1oCQoqVABs5NVpnkSA9U0dQ0YWWiNFVlB28o/ElZw64viZq7sYCzwJx2VHEuty83ayPrCl5H
HYc1Gr5MGLDJxQ+ECreXtKR7c8f2TP0H9KqcOyqsqqOGoVQRyxNtq9CZbFdYmDKt/bR18gKv9V5t
zXZlI6+8CNwyjJvGOwnkMtqKJEOYKoSrDoHUVr/XlHtvJQGw9vl5c890r6ZZV2YsqSPmDyQEkPP2
ni1doPNfL6m2TSqu6BV+vftaMcRt/RjYK4XjtRXMx3a2AmI1eWfPKxDZRuGrjYVrn5cszkDMpmjQ
SwCSlr3yiKbW2xs0/+cXQQ+OF11iQKRjkgBgytIGqUB39I5t1lGriF1V3I3Dti6+keq5HPeWvmPT
msCF24IHD9EJ8Nfw3r15vWfb1YENu+xIU0alygDWbRPl3qENGukrXQmTCf3otxe4KG9uzMNjhJK4
7DmMjahi1o2Q523JC8qfv8q1doX3mEPaRLxD8E0wghqtN/ImWpOW2Qp4t6LCRle9D5p8JRhwpwKA
lNAz/tSkyoZUQ6Dk3ue2UDaNlZ1yOoH+ACCggT3pFqqGdaYRH2a6+1QJMR47N6UJqBiS+gVHqIHX
2s2NA+SMvl2jYanuC/W+NqwsrJmtbuoya3wb/8khLs3Bt3mXHZOUxMHYDPSJMzvx28SInUMX9+Rr
2aQ45iqwEzPMkTC1hdiUSJ30Pvo9MViAJN4+VVVxj0hOOQByF4c4H3ICa0CpbY3BQOIa2BMfdYiY
+DorXge3004q017dKv5eZwrGIZCiBfgwo+pmUBxM/3UwXBOEiI5Z+gZxf2tGH38xFFX3vTGxtQ0i
/k92zelzXpskUrXUy0NiY3BwLNLmQDRj8lMt0e7Q6Bm/eVTXe79LMAtUoZke5GZp3RW5M48F1Rpf
w8iHx2KcjHCo6PDYFIWDfRmaFd1auJvAJaLmMucwUW2Tr77Tj7mBwAoPZnf/q+DaStZ5QXfRTQog
EQr34OnwJC/Kal2MjLDMIkrMys/Eq0YfsuGuxwbeviMLVhIZSlx+VM3hAcihEBlE18RtVkb5BG53
el83LuAbK6iNhc3C449QBG8koi1DctdSzQDha90UUZEe4hdnWssCXhsy9HgDKD/T3iEclV7harIE
15iSR07yeaCxj4kLm9u7tLQA8LOgHRr5gOvEBnrr1ExJyzLKWGB1X+y1MurK9+XSdV1kUxH3+L7p
bbwNco//r59vScqUeDS21Amfd45AfbdrPdDzQyHZQFAAoRUNQ3WQ+ZFtIJ/ypElpnUfC7gJedwfD
OME3h6k7qKss1UtbdS5MunjukFsF9aocDBNHF+ZEX8liL128GU6H/AD4f5DkuHykTFqMtgsoQdQm
m4pyvyOVX2jh/3D2Zc1t60q3v4hVAGe+UoOH2IkpxY7jF1aSnXAECYITyF9/F3K+7x4J4hWvdtXO
fnEVWwAajR5Wr673149k4d6BGB5dQnC+CYhStCMZ0s5C2YfhSszJ1qLVF1s497E0P/6NGIBz0H0G
hiH9aOAgNoZjZyxKrT5CkSEcR/OeO2vkPguuhGKOQIQOJbjEVibou2FqOFs0GWNoBv3OHfOdTZ/T
+YubgzRlGMN4rSdtQRHUEcHHR74WrGuad5TbFXSO1iJKXwxW7URd337p1YB0xZkCIihMbznXBObl
wvfquoksjkRd6KzVSxaujWMhba/YmHBpdCaerA6souhMHjnmlh0O8k3I7dqU4wVtdgAtAzU12oiA
29PW0Ng9LfMy5hGYGY8D32EEFrCohh/ON5Iv4Q1BGlAxP0Kr8X89FPIqajc5JmBFkvFNj3/RdU1e
Om5FBax69jHBTi/VTy2OqMI4imhKy820ldPaVi0KwMA/TAiDR4xE3flxEwMWHrhoEaEQ1GxL/Lt9
AXjPESjCfOFd1258SevAG5nABnnmfd+le4s+XJewdNinErRntvMaKvxkQDgC0rfEM7dwmnbG8BND
Ra4LWtoq9LQHAaJ5ZHl07HGazZOYwDYYJT+a9D5YY/hZ/Dz8dtRiAMmAW3J+Ep4xJGRy3SZq67ep
2ZjeWqvPmgDtqPOx4H1qQYDN7ii5i2+b8q6uAuqtyBOhxQdjefQEhN03zHYbg0dtJv5YLbx6s7rd
5YHnj5kxqgwC+6EpE/p9Z8CURh5ZPTDZQLqtnPCCKp19X1OllpI+7Up8f0zbh8IYX5G82btxdo/0
3spLuHAYZ6I0782SLZJDKURNIiSYPPZ6XVcXHtqzzyvxJ0Fn3c9mLQxcCg9zcvwwRllqrQF7cQXo
4SZgK0GGXz9vIxMs7ZKgjmy3RpkdkB4jmG4c/qKUCjlP4E/Ruuwj7tCeO+b1Ru3GNU7EbnZz2360
tr3vO7aL+dpEg8X1KPw4NAtlRD3bRKWXAs3r8ygvnub7vlgJbRZP5OTz2u1zSZOavevi823x4JFd
S3ejKFZs4doatO2iLhskkuA8qtjeL/fj/XWtWvm8Pksb0cDYlLnHI7fagOnUWANuLN0/5EostL95
yFzoeVkz7niR1lCpphqyz7I1fxtZnL10RUIebGucVx5XteWaBw//gwAvpthqLixW3U6DtBBpgsmz
os9z56UbsxiCkE29t6F4rLZxkfkfpZWZazg1zQtCBQ585cp3VIzUl4h+knELJiAzI9Szd9nsPgRl
sLUmA5RtKRpmvWZz08n9Rx5KLkgIUSCR9Rr1GCdoj6LgqHaAwvs2rNGdaQf3P59X8F6Q4aOTRXu7
TCGCeaJoCPemJH7zmLTgmQqWhc5kG5vAGZ3bNPE/AlUED8ZFH9hCddtO7Ns4GzW1rRagVPvJ45+d
NfiYdlv/5/t40ZDgUnAtdRNOvi8wDbTqGEGHO2XbJn2J09+qx//6oSzuGipTQA4i4XExb0x4vWlU
o4td406I7qmtFZO9XQAGumJ7lgQhWEC4CtMGH0xbTTu4weRnOP1+AMCtcIpXczTb0KQYdWMVtFtR
tiXlPhWnHQ4q8G7OeiXO+Z76ryXbx+W+Gl6t4P36Bi6dEuoQCCcwGAwkTZo/QMHJVViBAV73/t0b
P+J5L7IVr2Z56/4rQnMJGhPjVOYBIjzxkAU7Pj/Y7QPN7q4vRNnlE0v0V91OF6J5A7Rq/ZzV2DHM
t5vlPvmEDs/RuwN8zfoD/oN/IQxKjcZLkNXDYzvXbc4Ns7MMXFbWdNMDcUvnmJPWA18Xow+gCAF1
cdOM7hY0ozkBsEd6Kz9gcU+RDYapB1D3AsLV+H4Rpz4zI5r0z40ofso2Rt8CSDTDIV5TxkUdORGm
fszJTU4aFOcmo4TlEzvxT5Xf12vJRHV7Lg4PERqIeMDJisG+5xKYU851oGzr4Byy7LNbrzzqyyv4
7/e1FZRIYNSM5GYEwGXYmv+I6n76F+NG0JP6XxmaTrApn9tggIw2niXamOdv0HwzzOrh23XlW1uM
epNPjmNA22FOXdwngMXvwJoKfOawzYwVDVs7Es0PalIJXIsNKbDvGcrx3n1c+f/GqALIAHYw/A+N
GecrYcNk8QHjSaFY2+TZIBvxLPuVdSzu1okMbbc8jDA2DDQNYHDFRyr3Hb3vhz//4kAcNaoXuCDz
onO3DKqkoDW2yiwfq/i7wq2SMV556RbXcSJEs6JgBippZ8VYB9BfIghzubMzd+XZWTz0EyGaEc37
JmOWAyGm8eKBPPZ2sj7U8BHvID2G0tpFVgnDrodcjo6FAB2tJj9GIEmvH8XlAiw4o5iDgoQ+6Cz1
SuFMTLDsG9SK5KcZTaZVd2OyB88MTC4mlYCGA36aH2jXIqaTFAbqK5GTk50viw0yldeXcGnaUbZB
9E9Ugg/8+OT8UjRSzuB8AMDP4lPyhFb6V2TOMAqlrA+ByFacQHXDzg0vgk8kKdHEDH8aLZDnwpJ4
LNwCAJWo6bZz8V3MMCQbknxY1so1XDoY3GTIAAbmEkQEhGcaZKKzo/gZAwfiasXAL38ezYjIiQPf
o0fSsjPbwclBlUaKT0AuZu3x+qEsfh/JScATMWsSxBDn+ySqIXaMDONg22lTDndohrn+/cvbjX0B
ykVB0TGzXE9Spl4p/TxInajxQAp9n7kYSXT71UDDHebyIvGDirMevzg1Ztw1IDeLKJP0K8+C8cOQ
6RqTjN68oC4IvGMQ4ajhqXBMtAsSVKi0dd1EI0MGmMSE1AyxfkjpwS95axwbhW52J7LHVqItBsTr
/J+yX7lAC2cFVA1mRSIEdkCsrP0COhg8cWyDRPvYJnd1diMa4e8KT76v19xmMF/0xMTMr4lO+6Rt
d7JKQ1MYOwC4r2vF0kpAnWljvhXoJ5AoOtc6h8/CqCu8XXY77T73jdzd/H0TQDs8v8grozFSe1Oo
XeV1NhZWZPjfh6hfm5+z8PMBJEUvKRovMd7S1A6i9wijNlCMkY9RW+ObfbvHhS6B/37/ggM6KSvP
Fb6FXOOfqX7CwBzAAu5u3yI8KGiRRJQMxhrtCASaVFOHjhYwnW6YIXe2FsFe3nyAP8AGj2QG7Aqu
//kZExAGdB3Ph8go9wxzIbIwS7a3rgEiQI+rEnMmuqY0NytJ43LgdjqCsPg1TvNN2604QJdPFgRg
h8DHBtQcKl7na/B6sPlJZN8jq6z3eKQ2Tb1tjX3pr9yHNTnq7yeeL8cYOVpIyEngxgtja1l8Hzv3
bLVWvHgomEkIPgEgKC7qFB01WSlrc8BMx2orOvJr6L3QctNf1w9mTYy6QCfrMUEeOjk5HaKqs/cW
Upklr3/6VvnjupilbcMMWxSlMUOQXJSMaYXYf+Z9H+V55FkZZo8wsIhN21bcPl1N4TSBmwJMC7kS
nfoFs6Y7t/OsLnLcu8p5GYJ7N+lCv/g6Jj+m/ObUhRIGnCZ6fsFdp1NUtE5XIDlodFEz36deBK4n
q115SpYOCHceVfAAxdwLRk5kPM0SVEh9lOZ2yMlBceb7fHf9eJaFoCMCCVvV86dZYaCu6oLYdhch
sWTLLRrQHH/FAiyJUFwhcL0RoiKDda5oJAXSzLChzyX/2gEIVpEv9hqX9JKW+ag0IAByVF+/JiMX
qBijFDHCGhePHrc/B7Wz54PYcsd/uL5jl14rPEh0wYBADPmCi1xphmZBpGZKGflzH3rsYcx2TmBu
rfErKu8rbtPS1p3K0uLHWATdiLFHMrLHV99/EzWIF7Kv19ezvHVKyZD4xRQn9RtO7AAwMKZEJ9kY
oSGPZnuZP/J5468lzNekqL+fSHFoUtG8gxTbkHc0AQsZpl165mfS3obPhYOE44GeodqOJmuEMeeC
xqQPUmG1MgIJbzgjL1VOK6/y4qGcSNAOxZE8KPJAyEhYv2T9GOcYW7fWPrLgydqAaAPvj3uDa+lq
+1XFnfDLqYIQ+S2d3pj5OBfuzg5KzFHLQ7Rzd+wdPSYbw3wU5pPom5VF6hw5f/cRMBV0XKCBBQQl
mmvgJ36aD545Rq3L3wfPeswreix482X2rZ2FauHUWJ8clWF0MehtdsX362r5//gBQN4REMT7F8lh
7mBWzWhCY3xxqMw/dBi2gu0b44H03/x81/P7jj7Z1s1ZIew7ht3+r1TNHlZTN7XMhdTJ4WEDx6jZ
TtnPxFkxIkvX4VSM5tk1edk7+eSOUeO/u9V3DnJlTPrw9tf3UD3h5wH2+WL0J36qnRSYhDEKvDxM
eRamK0CtJVuIQSUuXkJggS5S0QIdHkk+jVASkfMNke02mcs7I/B3GUm+G17y7fqC1NW6WBCCO/WO
oGSt2yoLdmpK43mMYhCpms0DZXXYywc6mlvwHIbljWCq/1wCRe3mgkAJpRdNGwIG3K+VJDLi73n8
arsrLph6lS6Wc/J5TQtKtJH4Q43PE/5S9ekWZCwpmOpRUgo7AI8D8FAZKy1wl4qnhoki4FJm8jLq
skSaIX2boOpfvwajGdr5LkusDc/erp/UpeqpdAg4z5CnUlBdTfWMfqh6cHhVUR26U7IJ8O+6gEvV
w8dRCwP0CZ4FQLrndn5OzUrm81RF6T6gO/dPMKEetitXzOClrVdSkNpBmgv/6X4FBg+nczZACng2
w9ACw8qNgECo2JkEPaCvi6F0fCWB+vsygWu8sk8LB4HIDggxRdyE/JR2EGlrtT3HoHB4kQe2sZLo
XxwD3llbNZiBuEk/BubMY2qN+LwHHrCMhsXw3TC2NNgCv7K9LmvpMCw056thbZh6oN9+OZZgckmL
CpMSjx6iiWqHsRjXRVwaGJAoo4yCwWIoS2Mo+blWicHxinQY64hkxZb2j+387ngcQUS/y6q9ARL8
6/KWtPhEnp5FyN1eclmi075BdwBoWsPayY42C2hIOJhQK3QqXxe4tIcYb49knLICpp5S6Nw8AEEx
qaKcZN9MmcNNyjdTGaysa0nrVAZMDXQCuN3WDKedVz7rMw/Xf67ChyldyycuLgPxhOpGB4ZejymM
YWI+G40qAuwIsym837QC15WMx1WieWWDz200sokA1IIWFSBO7Nq5RljShAlIc3AhiDLs+IPRPFTz
FBJX7izj3nUfwC4/9xQ/og5N+aWsdtcPbElDTuXr3qad9T3Y+urILfgPYdMnBpLcEGDTfSKqF7sK
VjB6SzuLyjKGz6EqT4H6PF+vCYpWv50SED6Xmwros45O903+L9TjVIi2qTP4AVtQl7boqdoaTRgf
ru/ZgvZBJwBkRA4FFk+3ee1k9ShEMxE5YYZK1ZodWvw8Pm6qpBbgc2oLT2IZ9PmIOa4mjtFCSdgO
3+oV13fx+4qXDqUEQIwC7fIII85lLvD9mL8xNI6/Xt+dhRNWFHvg1wFLBHrotJ8fx9RLepYDXd2n
e5eIXQHK7TXDtrQGRSWMAEY90voYKYAw2wbJMsDlkh/dkIWdXHFk1gSov58cAhlaZ4D3xCPT/dbY
fwJ6vL5LSs+1e69etP+7AG2X8nZIR6dTAE8Wh4NzJ9FR5nwi/P26mIXrDcQtUEoAYSL/qoOS65EN
dTc7dcSIwJBWYTehWaXo1ra+xYP/biTdyt1YPH00iABGBrI6ONLn+4ZupLrsfFpHDsi+kbJGqadJ
vE9GIG7EKyvPBrOegI9DyRJUCPpYv6kGfXclzSbK+u30tVpjAF1SANuCahE0T6HDWDugIC5K5ru4
JQlG1zzKiclD3ac3Ngj8XcSpFM0cVuk0xBigwqOaGI/FaD/zfg0fsrAQsA6gFAIvFoN3dOC47QJI
PCRmF5EP2T7K6uaECGoHJ5/XHpC5gYFJM3y+B8nly0zurivw4q9XlB2AvKtstXYPwa6LtE6Dzycf
dv/dMtLw+vcX9BVvOFwxkMIAaacbw5z7RpNOZR8RzAojqNmX9dZbw28tLQLDVtE+AZOICrhW9vYy
YgzNyPqIOXxT7OKsXfHCF6wJ6reqQQvximJ7Pb91dZ2xtHfiLprcT5I/ZvLThKFx9vb2vQLuRvHb
YI4CqgfnUoKubZLcwF5N4PxMqt8A4JqYsnZdyNJenQjxlcN0YngHAFpqd8Betc57s+mrlcdv4bwx
DhAhN4ZcqXut6ZPEKFDRE9pGRnyXmxuxBhpe+75mNignPqsdfJ93j0bwdbQ2M18xsQs2HUG9C7JH
Nav+4hhMUGZS6Rdd1OKEBZ22tvneVgdZHZL+282HEYAZxQf6FLOrL7KdpBUUreJcRO80QDPsSnB3
edQAG6BXBlgZ4AIuUnB9GzidmRE7AqS5vY+7FVdz4fNwz/AEAcGNBlVbs610Nh2eVtKCBU9CIfJw
DY++KABPgws+dERZendXTwzME3EmAEyS349D+s+te/+fGZmAsKDKfEGtUg5NR2k+ONH0XLafY77i
gCz8eIVTQsMSQl3EUJqi2haaw0HwZqIJztxb1fxGvTXSm0urBMpxRLt/EfuXsO+8ctrMrihQgyJM
nY0IQFl779zIugRbhPhPsbQAnwiYid7NOWVpR1g/0shHc2rp7nKP7CvXv9nCQgoeUGwVgXnSycMa
u5F+bDQmQCxjWHsPxrTjU0TslYzn0paBKw5GHHwm8Gw161cnrjdhDIwZ1bS6Jw4iQbStfUaOFTPO
/duHtSOzik5RQOFh0NGCd25qfT9JSyNujcgLK/Etjd+uK/ClKQR1IEgtVC4ARPh/M/AnlhxDoP2G
NtyPsqF77dGCXgkrDKjxel3MgiKfiTHPV5GVjj0xr/EjZtYgeQwHuXImCwJcVEmQA1RcWxfFv97t
MKiG4iLa4pf51SxWfr/a5fNIADcEoL6/WTTEMtpFjK3cdKvadCJW/kq6PX8n9ZM092TeZ/LPzVuF
8wYK2SSoHl9UlcHg3mZFYwGJtSPJY35j/4+6iTCEqMWqicXI2GtuzuxY6TwQw40qM8xRP1nLli4d
xOn3tWSgn5F8IjTzInoUcRH6ydqk8IXbB7cGyStgyBRxuHYUQ9AGlVcnNKrQvjTWHXh387DhDEQl
9zefBMBb8GkxHwJ58r+c6yd3Iy8M1k68IVH7mA8v8Rrb/cJOnX1e26nBbPLMKFoSgfo0DnOxYgzX
Pq9dOfA7CcIkPp852zzdZGvUGGqftSsB5lqABsAqAfCNXmRt8t6Z8ySfI9YfevfFLj5kfrtxQjsS
ssrw/FWSXzvqyeBDY9QCkOPcD1s0VIGAw5Yr1b7FdSCmgLcJTm6Ew+emKbVJMbtlTsEVlYSFjGRr
gdT863VVWhSC3lq8fwCLoChyLoRbfm/kIiYRZ19m5zcYM8DGcTNWBM1bKFzCaUbBGKC6cxl93iJF
6AAW6JqPSdGFzvxlNNcoRhdun8pTgM8LpRBcDG0hkjVxHhc5wZyNP7X5FIMWxQDi6vX6di3o7pkU
9StObh6ZPFvUTUoiy/ldk5ci3l///oI5B1OGohlV1B9I8p9/Py1zgMPLigBEfbDzN6N9CNiDBZr0
zmnCaq3/aGk1NhwfQB0RVl6U0UdMNvTAVUcijAvbeSOIlfs1JV6olGO6teoFwmwJVMr1IlU8oLzb
MEEik0w/xWjuegbm6jnm9yWK2KnT3PvS3rm1uzPRnSbwmq2EhAsajiYG4PsAG4c/qdfimnHKiWEH
cySMV2d6ttKHcni4fmpL+4hqAtL9aBRTZ3d+al0Wc6NKzDlyc+/JGrrPcTCsxFJL6g0QtMonwZO8
gFnTGKNURalEND9NZoU8qMJxclAiXbmsi4KQPwZOSXneutXpcAoOb0YYf4JZrrzy7JBMcutmVrbh
XL5d37mlw0FpHrG06hHx9NFufgaOCx+MW2h7yDbOgARKdoyzdHtdymXMC4fiRIr24vh1ZjgC80Mj
ZjjPrO7DDjT1zvDDyLo7l6yYiMsl/XW9gfoEmwOaB5SynJgI8JsnIpPpHOU9R6WcbqiNgbjG+/Ul
LUpRFCrK2QfZnPY4xKmLIlbpTRGNjQTjoeeXeaww2a1OVl4hfTiZytZg/Oz/lXRRAybZxNGtB0nU
DBk7xt63gP1xsq9tC5b2Hv186f9HmuJSDdHmARo4mAz8/0Lf+8IgdjmaE9qnw77YNT2YtELMHLp9
F1XvgjK1iDH0ID82XYneN4lbBb63cpoQ6L8E+a/rQi6tA5ZyIkSzDk7ftCDqmubI6AmmeI1PjtWu
KPiSNvx9XJHQAVhd14ZszPvZbZ0p8oI7NmMM+5d+uLt5FYp9Qw27AGAa9fpztZ4LdFm1eVsfvvjC
DhGIrJjphV3yEFggKwW8NwyptksYsAe8cZDWByeuQp9imu/KWS8JUKNUkOhE/tHT2y9M4eQMUXB1
6MvtVO3TlWu/8nk9S1vEDayph8+n5msy79306+37j4liQPUqttcLqHImBRgNfcoOcwc+KNR06xUI
+dICEIH97d9COs3TLIqZsFJMCWOHImzj97q+OQ4GwAPkM5hph84tpOM1/SEV93xJmoNZ2Rv0h5Nq
rZ/x0neCBA/5eKSMEGvrr3BlS9rRmjYHjB1LSVgHn3IaEvZU5YDBrrySl5sFWcD9qdIO2Dz0d8sa
spHXpBPAPT/x6VMzi5uvA7oGQI2HWpgNeJfuCJopoH7p7DSHdCq2IMIM0zUE9+WjqCQAb2XDuqvk
1/mB9J1RzZjH2By2bfA5CLZ9v3FDuja7dWmjkESFUwTQ6yXxCSNe1iZjwA82I9t4DjZ4NG69GFjH
iQSlFifvrfRLVHkkJJR9tRkzsh3X4KaXbxEkoFz4d/oD5nCoNZ5ICJjnFHVA+KEpHlkNSNp92z92
N1Le4J1FikilCJFvRkqNaAY2mYBlnXHND23H9xj2VDlrwcXCWUAIxgMB+KKAdpqJ9dI8lUHiNwcr
e63ql/ZmLxgzJDDuIwCJEhLnugU34nqmZZaxwxS/yHxT3W6g8H3UINUYPqQcL0PVrvOCMi4PXdps
YwcToY3766q0cNCYWYa8CiB16iS06Is6IEuZOrc89PaeG8+ueAyKbblGl7IgRWFXHNw7hRML1GN+
ok6xS8vSH4fqYISF+P27CH6tGY9FCaDqRnoClAGwhucS3J7XDeESJ2E9cv9Hmn1Fjz9aDle2a8Hg
qvyHwiD6wB/pSJYCWWjpgOj0YDjFUz46W2O0t00X7CVBE3bYtO/Xj2dBf8/kaRtXpk08iBzyhnTa
uXa3I2uNAJd+FBB8uOjIrKlJBTozy0DyWRbSqw5xs/djjDjyw8a+2ZFCwRjoGUWnDgDa32EzJ8ef
1BSspzGtD/30YZq/Mev0+i4trQHInADmCjPjkHM5P3xael5f+mZ18I5WFwbiU1auVN4WJYDHHJlO
uDRgGjqXUILhVrZ2A1cHvT9+lm0CB/PP8rVa7pIWA7f9v2J0itumQDeVcCCmZju7ejHyIxqA1kaK
LekUaveorqOOj8Szeb4W8MBxn3VFdWiC3+zYr3ViLX4e5THEaLjzeKXOPy/KwQPGgUChAngkY7kD
deTKeS8EaFAo9NtDdVXYrme+iNkYfpvT6uATI6T9vePH24T/zvN8xwzQPKP6M3IScrnGn7akB6pH
FjZgiSfJL9NKtLPDDnz+bQWvtHkzpz/XlXnBSYG9hzMH2ABQjnr3up1mfcJGeL0uCza0tj68pLib
neofvwHTdXI7nwvGHeNeYv4ypr3A0T4/LrtDgNO2MTsM6Ga1OFjIGrqzgpVIZGnfVDuYShchhaw7
j3WeDuXUQEozPPne3SC35lp/9NLdAQkqGr2B0oNeaM6dTEoj9xq8MT37BGTHLmtY2I6f23ENnLJw
QMgTIUbHdCw8+ra2Y6NpV0A7TumhY/J9qOgWrmBIEiN0u2EnR+/bzfqANCKAn3AxELXrk9KDprNA
8l6Vh4BFBPqWv3LTCif8I/HX66IWri4wyBiEB9ugBlGov5/Y6UIyOMiDA2fA++aGg3n7Y4ZWEXCA
oZsHXoCuBPE0x6LDsRzKr1m/wezS679+Ie+KTCGUC7g90Lw5ureU1DNORsAtzt2fibdhMr/zO7Yp
hn1H7pJgH7f5rq4+x+aax7+gemeC1d9P9k24Xjt7VswP0hifO3fcetJ6qln8AIqWlYukD2ZTPjNk
YTyiauCGa6s5bKROS1AwwTO3wDOW5J9989kennP+nfXBzvV/uMFXK+Pb2O02/doVW/B+kIol0A3Y
dYw20q4YOjoTKlyfH7j9Tyc+BdYT2jB23nQXN/fJOK8tdUEd4S8oi4HQ3LkY0SqaQPJEjvyQ1C+T
bDfcl0jM8k1SsE3p/HaTe5BYtuhzMEHvxZuXwNrVwfcVpVq47cijwuCrZDrGTmi+RcYbr7DNURwc
0j2Ipm9DVKi2cZrtzcT6ajFz37fWO0pj6D/FYGeL7AYM8UgQELAJw/06DGagGZj7hFX/uP7TLn4Z
QmTV8axOA13J+oikhPlDOsekOY7yC5AxIQYiCrGz0zuS3JypggC8SYGi6VEoKs0wWJKPvRA9P1qM
be54Uqwc9dJSEOOoMhbyujBB5xfInYzJTP0O36dhbYKXuRLb9lfb/Ejrn9c37UKn1FYRxGuuesax
qHNJZZF3lqxscXQ3s9yxdH/98xc3BOGajXyVAoGhAqjnMJzKnOgs3OHoWH+K6pjJOyIwVfgQO+Af
sldehoW1gCDSQTsm6CIux6abvTEKy63FsQIpLXmkL9fXsvR5BM7g4ke2ByBG7ba3rIgHu0zFUVh/
kp1V/bn98ygdAVOFOhXGrmpGU+Xu/cI1xRHN2r+6NYdj6ceffl1p3IlJ5j1zey+zxLFhPzautZLZ
u3BnkE84/brm49p5lwy2j9/+kU8H42Ps327fG+SPYHBsML5cVHaNdiwHFKqaY1l97zBftqf2zYqq
2pgRBSCxis4jveZVg07GoBkONw2epYTb7D6N9j+W92ma74325rgGXhIeZeDBEGUiTaI9WoaNh9Gv
c3EcUyTcWLdh1d7xXuO1bsrLU4cczBAAEMJG2kT3nYF1Ceoh6cWRZrs624235ovVMk4+r8SfKJUk
pGyrEp/v26eMv5Y3E3Cp77volQdtRoB7oSutHeRpEuP7BBNrZZ18aRq2oZRtiA+CYMv/el3LLrUY
oB14EEhPQ+jFiLMyaDsvmeV4BK4xpOPvxHtzxxW+z4UTUaSYcP0xGg5seNqSxjkp4Fbm8jhitI5T
i615sxFEiRjOOLYM37/on0jitgTPdD9CkTFP7zk1bv8+ysIgo1RhC8gytAVg65rJJ4Vz7PZtwIGX
uxlDhWmKeMPVbceo44uOk5kV5WR6qXMMig8nP2Zsj2nAaz0NC0eNu4eLjpgcHVK65wao+wT/JrOP
7QFEyduuZbv0Zr5ALORUhpZXGDqvg7ZBRpaZ22x8a6y1vPfl6woJABSiKqdyunqIZ9d9j5ZWSODp
llmf8bDsy+o3mR4Me1eQNYjDwp4h2kLDkRqBqpJj57ed9EMNWIplHv2Z3BcEg5YxqDu5u34H1St3
htxCtAriEkUno6ClumVMUs4qs/DJkdLfEtMTR4mJW0OGNEa/4mMtSMKTomIHFRtd8KSMGUAnyKVM
x24yAyNsRjF8MmPP/CjGLNjC/Ypv9h/QKwdsCHx3RHzoOT/fP3+OJzxwnX1M2x0mi3drrbN/s2Ha
3sFXNOHbojyo7s65AGF5sazryjrSoHN2ieGUG5aVPqIC0T7PGIkjUbznIJz2U55sDUnHB3u0vbCb
afNppn7xwCuWHahoOkxcF9kd4lPvcwzKiSeLTcS4m1y3/0JJV3y25AdIxYDLde8L6nT7kiTjrhJI
BGaEexjX7eTtFzJ7yU46xPjZlgU95Lm7RkC2cIaoKSG3BlJwxER6p2MAtgXizsI6+uBbCMqvk4mJ
8vPd1K1Y7csoUxWvIAowC/iz0JvzrZUF0q19ZlvHwclCa3zpgbiw/Z9T64PfIQkT+dT3dyZ7cJst
A4Tl+p1AALPwbCg8pmoxAonjBYtqI/o5HmPXOgIN8mbygD9XCSnvZYbJckBomoe47povvWuyDXTY
uhPmBJ7gEQ2OYTAzyTaBJBPGNQZucycdVj41Xfez9b2fpAC+kztl0O0oS7wfM02z1xmDiAVm3qMc
vLGtOIaaWL9cG61fwNhZD01ReVkYBDLf5sLgu7GvjLtAuPKQyl4ejClwf9hIqjRhX3rGvqOcojMq
+cObdN97OUjcMuxR0xgFvo4J9kPiIXkcSPqQxfnP3CgwS69zRRjYRYl5Lmnzu5C0f5KgyfxU+R0S
8sLMPtIKjThhOk0mbHcHH6FM7P0s0PC/aVLnQ7DOQcnUy96hzm4RglPiSP3xrRzbejt7c/GNBV69
7TM67LF8C+P7KrkZaDzfZ2VBQozfK3Y8NuD+dcUrCHWSp3YyyM7qjZ/zZPsiHLrZTEMv8dkfY5Jp
2LuwU3bB3c98oq+YzVa8CpBh31MuzI3v9F65ScrZpdsUjW7Wrg9z2nzriy54H1HdbXc+y8kd5f2P
ohm+0aCSIa0n85MfYNPDKsB0UtFx+T3ntYfDqZ0ZjcmMvU68Rh7ANIL4YbKsdsPM3H7xshET7nxR
sXJbVZYf2b05olqWsk3cMCB2CiqSF8+qp18ZGX5zkbT7hrcf1YwccZhaRkJDm6SosJWD/zby8k22
/jdznqc0RCsjiTqv4CGQqaB7N6ZkS+bK5yEbEvBauoGsxaY3jOof1wc+rUziZDO0cXXIkK+8twPx
FT0XHw6VUVLlqbkdW7nLWvK7o6MI49qVX4J2Hrtt6/dO/dwadX83iupPCVsV79HUAqqLdnC+utnQ
9JuYgxFhSzsLpMLJ4Lf+xpdTdgRu6L1yuwo+luFKpAfHQyGyD9p40ZR3vA2NvHofKf8l0wbGv0jt
TVWAgWZ0knET25kXZjz19y13xUNg9C6mKGS82pU8T9mWoOfyUzenWRNyqwHvSmLxkGTxsHPdPLur
8zkJB6fjW4qm+D+8kPyhKNgrhgEmIakLG6Mhk299a1hvbmXWD9PU/tO4XTuELk+qR15OxqbvnI8+
sWZva3hW69+zbKb/wPjEYS0EZq5mfbczwW8tIphjcAo2IC5jYz+CNLSo4etn2bZMkJhBLfONUTSE
3IMXOElBdVD09peYAF0zt2IOG6ertzK2Cryygbv1yuyPmzfV1mtzSKh9pwSjV1OVe6BqZqiSY4bm
SJ7yySJVaE920zy0E7ND0BzSjZuPzaZKGrDnlTUGJ1DQzhE0T22QXu22ZCoiM4Wh7mz5E1TKzZ1b
smQzxrazCczGMvdjiprvpp38f6zZaNnTWIjnAnMenquxyk2ohng1GXuaciMqvZobd/OAF2vT2mQA
g2r2NZbld+rnMDxj5tjz1snGdw6GsvFR+Fn+5AwCZq2vioGGBgVPO8vzNA4LL2meuUXQalcExfha
EZaMD51jJPejw5PjBOoQA31yPUcM4lRhYSTWHV7z5KHpWJXt/g9pV7YbN65tv4iARGp8lVSD5yq7
HNt5ERLH0SxSEynx6++S78U5LrnggnMb3UCAoMXitLmHtdbOiTvEGxzVu6I1Nn2MDpsDLZ5dA2IP
8A/byMEvCDtX8DAtyDAESUKzG+qN6a4d4yJSUspmNdnqShkNbl+dCUNE9Th6rxQe5HpMY+M1btdD
uZagLayMWOECQJ7gbswtGgOwhl6kdW94t21GqywquN0+eS2bDqiS/4YcunFV9XJXl9gNYlrGMxB7
HloCZV0a+ujKlQTCAgk+Tbs60KocwxKguOvERoOX0jbGX0PfxhsmveoRfQcfdZ2/gFUmLjza2Ne0
dNi11/ByjetMQmnLOMAb2gc5MbIIZYMYCgf1tNZAD16TIib1FXOkHIOy0r8hoZWTDUN1h/5pOteD
omRv0ahQo4oGWPugTC0nQgXdiganaYDN621thKXD/UApyw+YV77KhqmwJBLGtQb1Cb1VU7O6KWax
meuhAk5tAniji9qSWBza/Hbqr3gFvY+eGniIqKPgxI5QScwEWhF0WzZML3wqvQitbrJAUF1dJbq9
7lTaB70sgU41y98+HCjoVaV3vatphCasbGXb6ERhKFhWW0kr6CxBXvBw/J2sLDPCnvMh8ujUYoUl
op+gHgwhMPU4Mzcu3r8i0mgUW2ymqa5wTtOEo+NRz9KwH7IySGsfxFybPxpTIwT6viLLzPp4jACm
2uYuCXUJ8rdZ15BHxU80WIVTVSq24YTRVZZSL8wGL79hY1EF5VBuhB0HsYl96SV+GJ7q4QEIfWNH
26QOwVrHJbVkA2GZHILlQVP29Q8o7ZZrMRl0ZWdFjEMbdw/OOEIBNBbNXgETsmWQxb8GeDjZlKNO
A69XfycsZYgXV4QeqsM7B8oXmzmlHlU+UytmKTlgE2L10pTQ9jPMfAf0VryqSd6/wA6qF3T1nSKY
aH7JvbS799BkF8bBtZowdlVxS8tJP2dpydkNGUz1E2rdNNBty0LAinHfejN+advq1ewce+3AKATG
3N1WjjQOBRmKC/T1LTe+O/yxWH9vKBPOldUADkW8B0/kbO0NqdOG2QgICEO9DklLJ96arO2iWKQ8
hNZqFlqxT6+n1MmDxKm7C5jhOqhzj6+KrHUPeMuaW8WK4dIuIDZTUNyOgXI3DyukIjaqsIZNTAt1
5ftxEnjp6FEEb70Oaq9ubkC+t14YOgz31Et/qB59M+3Ra65K2JCA5jmoih0cJ+E2uDkjvLmdpxtf
oEHdyIIkZ/WfrjfcCL8VD3rXlejXHht/khL17kgK42D1YzduiSOL/k5aZvraUbgykrWXrU/3vVVl
15BH9VHgb3xdbEw0K2lDzdtrI3PvC0cVOMpmGTh2+5J4/U7kDd8Sv8rQ6SjdwF/z7BEaseMahnbT
doO8KBxiRSYZnQvIB/YhgPlN0BqSynXGodzXmnrG6uHJZlPVhbSGdsJgV7eJZskqttJ2NRJT4v/o
Ij/51XZuFQ4NaVc4IpBAcliUCZEHo+/pDZ7bv2wyfyuh1pAUqcGjQBGs8DdW7kVNbP9JWG2gZWMM
OgrIrIHbZmA75RVy1Vka+LnCJBzRh8h36Bshsweh0jfQgMv1KNDCVNLuiRVNFpbUedGTnV0WvX2n
GIVOmif+Vrz2bvPEGP6Ap2VcZ148HLQXxxuzrCFuQVT+WCc9X1WxMW0T4Sh/NVmlkd+ggUUTkMpP
rgwsOXSCQcn3XMURk7aD3QeME7heBWgwK19NwF97eM7seuBw3gga/XR4K5/FhLcuMBqWPlhQUZ5C
kjXs16Dc9oUW3U/IEf9SiROHlU47uG05+uioQzzx8b5pe3h9KczLtdH1UkRl4ZRGmOdqbEMPD9Kf
0dPeBors8hdchjZCKtMOKitDFTHv22aVJqRZ2XE5rdBTOr+CuEN7Rytl7LreydaNI2xsglMUYZ50
lR+IbIofi14AzhrTrnSv+8HlNEgsqXWUuISuCTX+xmkv70paP7aOU61gdhEwGFmzNWsnhg4QB1hO
kir5lXV1Dw+1dVqsTuenGw5zFCogYn5apOVXCBogYKdJOqrr2qoaeiiFU9dbSNlmaMUHzxYK9nG+
LsqmiIosPaDa/IcX8PG4nYfMHibYuwHRhK//+r7sYcJt2BoXvx5dR+1VVXjFE9CI3rUWNF+NOUgA
E27zQ+9o+O+86X9m1O7x2X5Xmo0Pv97tEQBNQ1h3aHC44mUFrcU6NQ8AbHj9xpzyLIfTV6Nv+FXh
Q0y6xMtN6ADXFKW0fmgaOIy6XifKADdsIM6LxAa9xKVvJzd2jzqLC/Tl1shGbl0Iad6ijC8hyikZ
DytrMLZlbrNhlXotkp7JhOoh2AvWbeNkHqh55SvNbTiz0J28Nf1MwRlU6SV6qPMmMJGd/UEGnlxk
LE5UJCgEW0jtQCQMTBh+6TcVzI0oi/RpdBIvIG6JdQAqDTpygoOCYzK+8qnxy7F1YYCMAQfYGr2d
6DsRdG2KHpWdzsIiyQ+GOWUhetw/VEb/yFHSurR8Af8u0T3ed68L47Sq7rhR1eGIpMVT7dQ7LVI4
YgZarTmDgfuc8vTCxHuxyUzhbaBnQnGZmRcBmV9fQsvTaO9B7KKBZ8VNfZOotKluIdhy3zvGTzTP
6obrOOktbx8bBpS2tDGUQdyUr5U9HAxWPtKmtXFeLfmUGrZ49MrOFAGhk34S1jDeyqa99qrEifBQ
Fjj1vvdTZvoJOYQ6rfEGCmJsE8cmP/M6NwIkksB1yNyGpusM/U3vY0giPTkJfr3Fuftb6gGJB4vt
oVhur6ZJ/OD5kIV1jntRed1bJ70Et4w/WWqsQ1MjFkzHhgcu+hZvGqesw46B7zWMvnGA3/uYelb2
BNl+9xcE7NJLbZsNHtDOLYNyjPltzOk4hLxEBFuChbQqAV65HiA8ZqxNncT33Kv9OkJnjlpstTXc
d7VTqOusmCVZSwdBXeqDvzio+M2U01vRD1eyyaGC7lS/Jlc/cKQtCgRMQlY3Q+q9sri2gqoBlnjV
pAOeI2WYA3QaPeDLPLeGyKEH2TNgF3qODUfLAXrh99wFc8xqLmxu/DZG+7flD3nIaxhIuzJ+0w6E
XApTFOgMi4HSawUQxJhizZq4/6GBzwonz4xxg0r5t7E0CUrbTcKpdTUioDZNrvtaDpeCkYEFhRLX
sU4IiKs2IFY5lbYZFYnzNApwSMxs2o2l40YI7RHqqSyHYfEPrRE/EZGRwLVLa6OzUoSTZuVWKy9d
8zwe8NOyZu+oWiKGFzPTJs7bn1Bg6KNMw8NGfAqDnU78dvQY5qBAPC10KQ9E6fJXgY5yzyC+1nIL
Abb2LgfUPqB4emSoXOtBQzbtsYFMx9ZFZi8PaWoU19DVsx9FkWS44U7bA66Jbl0B/EX2IoD1vNB0
VEMUc+I265pXzkYOzdoWtfGEgFhFFQCAtxJSsauu4h1oJ8z8VfJ+mLYyAVsfsRPgrQksBV5BP/B7
owk7z9cbMXrPWPo4gD8C7pAHR3XSxoGXltoWGaJ/V24RCa79rPcvjdZV6PoRZ8Nt3xetde2j+ehq
sDN6mXVeGwJn0UaW6n+gZMC2DqEvftqMwcj9x1RiYqywAye1r+PceFBxDwe8SF7dTrzAJXNXOmX+
hWqtO+EDpjK6hXoQSdr3q7Y1yrA1VFuGxDDqqGFxFrUe4pl+in+70G8LbVJCsNIqt1VJt7RxtpxM
VRvCRW4C19GrBo6V75Rb1j57bNs7XWBO9hsdk3bdNcK8YmkKSC5KEW82Mh+/UrdH/F0byRA55ayj
XNZ3CDV/0C4pVoWUFTzOLl8r3+2CYujKa+RuH7KpMV4mkomrqnLdKlKx+GUSrTawq9m2TbVzG1uW
2qs2iRFSQmLJcPND1evXPOH2RkKzfQo6lubXOdQMH3M98F9lZ48Hr/Qfa2KUKeCEDjJuZSajAtci
LHrTv2hKUkU5FLp4gJSz9RrjEXkEDEmaW53nrwIewlUyMuMmS5ARHdUoAwM25kp7gt71ZmUhV1MR
I5BWDH1mjzz7VO0src1NW1tqxfM+u1YUQtIxKIhBNtR/vZS8tTa3At/LH9wCwnYCnnIESv/vOK4h
rRsDQxfrzL1I7MpxLkcI1/2wNPJdHZI5FwOiriDh1uM4tE4RyaT1vNBOzB4d4nMNjQxbwB/wCTp0
xpUbDKYUEMzPxWNWJxgzdZ+kT2UkS8+8V4qJt2xo0EonhgWFYITWzwLPwqZnCG3XI0LBfetQxI+O
I8Rrxwpo5nbNfWv2FErUUK0O+zxVfWjS+lAXzniJ1xZVbaeBiC8ymGsD/yHd1CAnI36PSQHj5Eg1
7IeONs+QUNIQ/GyrVdIS/xYtbJN1ruu3okW4mINp6wZtXI3IG/o/kRTIw6SvuicNqOOdM9IkCT0v
1pgi3JdLhzaZgW46sbtW8aRCY8jRa4F6P6auzd58pEB30Bd7QvLd2Wo6sRApYQ2Dkk7WSsfOk4kc
XqlhaB20NoDGZFq8Di3tw8nPuxJpBZlnkRJkui9YV7y5MxAnixWMop+wnz2CzyuiveZPPMzHwLB2
+N1dNLYoOYQNMmYRmt7LFXByzSH2Edia0r+nMo1DaXE3oIzjctaVCkors8IRRmjdWzz5lQMEdA9F
j/7e7Dq9prq/kY5iO0A78yFQNJuDDVJYOF5sHGF2ERU3sjU3daaRAwGMHbAbgQzVpWYoWVhGNe3A
H/VuLIVOclNl15vZeNz3rfJ1lBu1F5Q+kQFSz7hNCYNOtgmQlBM2JivO4BROFeEguWPO5T5QnJbo
RyEsE77WxB5c+aTdlWRbrr5f4YWcD7A6EHYBk8pa1C0L14O3URUMJerIzLfJOZr+qVoGkFNz9djE
P0tYoo0cFkOuiT1UZNXZoXlOefnE92dMBVBNILigveoCoVYVRuwXne899PZvmFUcxK/LMSe24OP3
lwhhp3MVEm/4fikkckZbq75IkIH7epAzk2CLWh6y85OHtI8H5MY1nhZypsx66vOAGKGnAvCnYETO
f/8BuUGR7UFvHccFnv7yLTnXguLz16H/CHoDkF9o1wuxtOOve5PPCMsG9gBQJLnwqu3Xa3Oi6nf0
+cXaIKSzaJfi84a49t0LqS/UtHGLcyCdc7NY3ANkKFH3ID17qPWrHg/Z769nce7zi3IwFZ1IgJ5g
D6LfIsPNzuzwyUVCvR5yG8AGOPZiD6CAVzuZsPHrjbVXBJMIrDd+Toz31BzAmJgFvBE2fhK1ioWZ
FiIHGKQa8UpOPEBv1++v0izhMuvBAvy/5BxneYeSNDShHyzkJDNrVfHv0jjB3vw4gHt8Vp2c61xA
SO5hYDJQXhQb5xgFpxYJ1BL0YmEgsWOs4xFIIxkyT9R6+IE8WuDE58rDp74PoZu5p9tM/liiQJTv
FRkTg/Og8B7Ci3cVObMJ8xosgAUzYAk/H+Djzx19h8JCHdXq3QepbnUSQY9Ebdp7v/7+jTgaZoEi
JFVeJL6HYQRKB1FSfh/wQQHYtcHqAovkU5+fhiMFkqbchdNs3xRjZFcbCyXjFomZr8/s5wcCGBZg
R0AYAI0dzJzjDe8dk8lK+Ig3LJ1dT3b9gBqFfScGaZ0Z6TPxB4A1wFccXEKwL3CQj4dic+Bde0b8
YN51rg1p3gTQi1dhPfoZD4kIzQGphjNyEJ/PG0AsgCGAvYKB6ZJdFg8O99xRxA9pkmxiQtb7r5fv
xPfBqQZxYe7HBW25BdbCnQxVOrHIDg1Xt7VZXTLzu9rM+NEfR5ht54fXj1e930HbMTsMKCn1K+J8
GxeJ7wNYNgPMoEvpLXalsNETaWBFdshzWMTwLL/v5ApB7N3BCwuw3JKx5g9iMEoI4j2YFEiAagN1
23/Ygg8DLE5wF4+WmBoMIIx1dzDomWP7+ffDOUNDFoBtwT//JFJoyD5mHNmBB9D6CgFV4W/bdHwf
OwC93NlNXjIBCjMhPVcxeajcq9rcKO+MPfx8wYFGfb92sxAsRGuOzw8lPRpAmHZx8PRF7R9yZ11P
l9/dgeMhFrawHhvbAAagONgkArWpOqfpcmIL3vmn4Ljh/f50yRKoFhd2jeZzlnFRXfLk2zfAh5bf
rKgyd3H4BEWTKi1VpUl+qF9ToJvl9w8QOOZAPcJAwPa5i9UpmopWzeQXB4bkIA340/cX/+PnFxEE
la3TuxKfr+orb7hp3TM/fz4fx+/pTJH/z89fdjG2UEUppIXvm0MoXJRkaYD0JKqFYeadEwo8cVYR
JQL8DfDYrIG1uMpj7jhp6Vf1wXUe+SCDEe3NzjGTPvuas8Tsf8eYD9sHe9pUHURVgJ86kJVQWSBX
5py6WX17U44GWTwLnlOD+B9jEM7QOC2/0vW33zXMAhpUIOqCLwcQ6mIWjR2PXV7XBxj0lbamy7gc
Nv8whw9DLDZDdbFTx3FZH350082Yf/tZQ9cpyP9A3cbG47M0S0Up2zFBgeuhKn73PGT0DAryhM0A
/QzYbB8LBf76YptLDvzDyGPnYTSi7AJIgG8vztHnFxtcEDBZAfd3HmQ2riECxovpzL07OQFIpUKG
BH4LkL/HO1zSzNFSKyxQC3yXi2Y26swI829c3GygJfCuoasUUidLXzyPOxPJJ899UO0aoB6nWMdy
/fUynbhsaOqBeAIpjvdbfTwJDhAD5SjwPEDUNrTyW06uRNKG5bf7F0AOEtkZdPGEauPMrDweRwA6
nEEa0ntIcnEVX1ZnvaQTVvBogIURT2mathOKlQ/FX6Co+mxtZ6Fbgit65tItnWTwLVAMh24VYuEZ
Fr1kx0vTijsxuuTQu/DHKGqs9JIMP1xQF4bhQvtTBGwLkrHp9uudemcRfDgNM5EE6HLAhqGFBTz7
MtNV9xkzk3hkh2lEaR20zMIKEtR/H309sU2GBtNI1fIfWW+rt7iiw5vijn9VCxX/rXynuqxj44dA
Q4x1RWM/IExTVLMk0DeMAEnYNx30KaYy9e7TvkEPs4Gmd1DoVWjxDqn9sLqULATLRDUJyrDjI/Fq
lGdFt0KveX+DIrDYmAMDIA6gq4sOtXq09ihGwHMrvyivAa9L75VvH0DrNKKvF2be2Y/rMvdCBtwQ
eG10KJ2R1cdHq0wHjpYjebr3nd++vc2zQ5VdWq0fNH4XKPdcj4zFpYTUDYYDUWJOm0Icbbn/HQeA
MlFNiuarF2aLNqg/RvY9f+d/h5ifDuy5B+bQ4rIUpmrgsnnJHjg9z3yo8+9xB+bvuzBbWC509J1v
5fGK1WaqJx+l1l0DvLdpHejwPdv+PgD88bmVJtKmyAoeD1DW9UBoZ/m7Sq2MtSu/Z9vfPw+H1kM+
1oTttRd33fSEO5mJ7e9KeXst7X/48SCYIuUIrX76SSlwNFhtGtz1d+juwe0nVZ0JhxYmd/71kHJE
yhpmHUpZy4A+d0jOplQl+84O4vyVOSH1gzb5nsv/aZTF85r4Y1arRCb7sqw3QPn8ctviex7C/w0B
3iGcZiSLlv0ipRHLCmr3yd6Zpg2KmVctsLpf3+3Ta/XfIRZ3u0qgXaVHDJHQS0Yizw7TetOfy0Gc
uNJ4k5DzwjOIU+svUsA+k6KRYALvytYOJgaxnovm4euJLJyFea0Qo0KCF2R33Ihlh1vTi3vdgm28
6/vQarcokX39/RMLhbYVSI/D6UEUs0ySV0bmFVNv4MbxN4MoYBIuhaSh+qagEeaBswtZGBOsZSyU
t7h6Y+nZCXCd/k6/9sVd+WOQ3759GAANKE2Qc7EnS9FzAIXr1k48b1cn19lF43z7zM4P95wBRsUS
z+jiQJmkQ6ampN4OVJLpxs4vvt6GTycJFFwkId45RMhELKtFo028uMwauhv4lfVG1ZXpfdf2YQQw
MUEYh9LXzOA5Nq0tGeOWTJ21E20aWR2AA/p7+Q6Gc4QtBmcS8qWo6SybPgC96aVtblq7qgxkdVF5
Z47q+weOHmzsMK4ZQ1kHWTloHxxPwZaJ7OpY6F1aDhFQ80GebvoRMLjssm4mgBFvs+lBGS+JvWrj
bdycOQJLJZN5gjDrs7yMCSEgumS2SXBdWkBR9c60762WRmlsQ67gSgMKBE/mrm0j/69OzpyMTwYA
5w5BLYJmuMAMaZ7jSSuTwDeGOMrOqQFIvir6MwZmaQDevUOGEhmUHiBpt9y1hPowxq5kh8y+et7w
+rp4/vpoLyfwPoAFuXVM40QSpuy63jeMgR0MmUSgWLWSRv+/ERYhc1f1JrVSTAGttcgm/ocJUKj4
o0CDR3fuNHO8A2mNwgnvTHzeIpssT7dnvDZ2YgugXAB5CgtyEcYn9QumMlROvIYd0MkU8udxUdwm
rikezZ4nO8OG2COxNZr38TiPYognhnYh7BvAkgBkkMrt1i4b7EtBC+e+6ni/AaWS/nWUuomnstoa
VHmAcJA8anIiLnzdmZvcJmCEuQOSYmYHJLXXibXsAa2VIJwBXp2O4ZRBHCAE5KsLRDEYfxr0YgiG
GOZPT3BcgU89p9B+wgbifKM0AvN6ouI/lDmxqkFMOwNKLsON1V2S9LsOLC4T3DNkiSDojATLwoLE
tfJZbBnjrqR/TJYBAf729VFcUjRnG4ERbET38xuEzO/xYaEJgDRJo0aY2TbIegXua6j7QPV3RO9A
X3yxc2dljwDAd8n267FPrt8sQISWYA54qIsnCil6bvBMjDs2+D/QK/m5mJwH1p4Lm5b3eZ4hhfsP
dVs0/YBTcjzDakK1FVK0065rDImNytqLsijPIUzmryxsPYORRWXhXUZ3GS1lfkU6mZNp9w4y7PEq
Gm/omxLaRgUo/P3XK3dySh8Gmy/oh8yhkwD0V4sED0sHwFUVAbxx7u2aC92f5oNKwOwEIe+znI/Z
ovujT2wcbv/BKwH4dMrN0LwIUwUtTcNqSoKqWxvnWpCcXEa4wZB3xKH8xM2XYB0UkPeZdunQoXOY
dA4jylmFw8PYHjZdaZx5Ixdn0IL1YijBI9AFGxr+2MJWdlVR59XY1PvJghpUv23LbQL029fbdWoQ
3F20i5gTKoipj7errNBadsj43G78rRI/Y4W2Yk9fDzF/4sN2vc/j4xCLeXgFsPq+gyFE9sth2UXp
b7zYD0d/VdFkPaTnirUnx5tjO5DRkPldhkRppb2akqzeS4L+ydoKLcgTk0pGrbwT6Ss5528uTvz7
/JA7ZQizKRBWSxHsyZoIc2SKvq1gxooucie++noFT47w3jUNThM0NBZ+C4k95bC0AckkXifkTbnf
i1P/dwYfvr949HNhFX0NoYG9VbCAjm+Fjr4/AQv1bBOuHspTS3Xcoc8pHwyS710WIrwrzwF7Tp1i
wKbhkeO2MGjHHZ/irDBMUqMhzb7ww1heELJq2PdehPc1+jjEYg+Atq0NP0H7cqWalTeovTk0d1nj
br5eqVMzQb4Z0pvmLK61lHPOhJMZLh+KPTrX+eVa9ZvqHMTg3BCLK58OPh39VBX7Umqx8aCNuUGq
MF4V3dm04LmhFle/mVHEYwOWMPZt56r01hkvtDzz4ixcvvedmasjsMjz3i9lthoJBHorjWLf1auc
bbUTGG0Y//56X05dwY+DzI/Dh2dNQFnES3xagLXp/wGVeQLbUp3Z+1NjIGOHFw3RCQWm5HgMtKww
wcnMyz36MMxsj3PdHk7sxqx3jiIuninE9csjTAwNRmIm9qR7JmOPAOK+B0Hx2wt1NMjCloxt6uWJ
mYs99CfAT6HkzIN1YpGOvr9YpJToVnk2JuGwPLLlfdE6Z2ZwcplmDUhEKXOEv9jqrKpkVSUeGmTr
YHqBsEBx5iydHmDOdAHQOmcQjvfZZeDBVlLzPTDs1/YkLr2eXzdx/fD1Tpx4B10gev4zzLySH45s
IeF7QpqK7xEUB1JutEPDcRyCKbm1zJcsffl6uJMbA6GquQUt4q9lsbXG08gNE7NSWR8i/RrQ7l8m
9GGExbrF3DaarjP43qy9rY+2A6Zz1yUiHN2d5eVBVj1/PaOT+4RgGx3ULCitLWHBXWKD7ekIvtc0
B59Q/51UA+xPTC6+Hmc+UAsHyYWr8p9xFvcyA49L2M3A9+7MtyupdFZmN0F3YQQzSbo9uQdwtToT
KZ+eHOoCNsrKM2j4+HSg6NTIxMHpUKguNZshvkyGM27FuSEWD03WcFOAis/3PjhSzmVyyMU/3dUZ
u23YyLp8ChHt0ZGsbyFNmtv3tXzzm9tMrP5hdz4MsQhoRKWhVCXg3nGuw8LeZz2YDc6ftPhj5tH3
hwIqdu4HA/0j/OF4T2p0EbDKNq73Q+qHlJc3ccVBLzS7oNTWk1mB7P71gKd2CE6NNTsbCLGXLwKb
+UDW5NZ7yk2oCkD5gkOIojjXKffcMMs3ASbbTF3Mi9A/OVcBa15t+vPrqZy6RB+nsjAOleYTMooe
xkC7k46KyC7RZbYJUBtZOfr+68FOuBzux8EWppUkuuJJiQn52Bur/WFPYBJRvorFmSt0yqha6EkD
ewlM16eOzwatbCDCE76ntX1FWHINitmZIU5tjg3PCYGFDcXPZTbeTZwpTzKcgcLnoOjfafJj8M+E
7Kem8XGMxXq1piIx6Kn1vhoj0QaQIvp6P87NYf77D0+dPTkWCNb4PsK+oNNQEpASih1n7PSpXUeR
bc4dI9RD5vx4FIk0VeM4Y7U3R7oh1h3EmyJWvfJvwmZmh9ZF1guaYLDL6Ei0mE0HvRkUyopqH5P7
zL6I9ZnVOjkPBxYGWpLvdvN4HqxSnZ+Bqrs39KYvRTCkyCSXmz9f78kp9wN5GNCakD5DhnDxwCDv
mYxQyOF7ouswFdtB/2QNeqLLyGUJqibnHM/3hOPyGcUxBnUBGZpZA/B4Wpy5Zds6Jd+jA7u+cpHn
DXPSssgYTbLJvcbaQqfmEWAevhLUnlYJc/IVSHhG0ELMJTAbZwonBvgEzQgPM+rzyxgV6ujrZTl1
VJFRhFrgHON90rR2wVtTU+/D5NY/Ciqgtf1Mh3942z+OsbC3aBVjENMg9d6ge9LcgWUZEHHmSp/c
3g/zWKw2MDZ1AkkLvodm6KVL1b3L9Ezkv2xyEaEVWYMulsUZPN+5tVuYkcqkslQe1q59rtzbtopk
8y8jAICPGGlG+i+NIRq7aBciDnD5OHKj8iKVv+tJnrl/J6fxYZDFNMbK0+40xXwvaxFaJAsauw26
/PAPBw3eHTgeKEbBIz++Di5EVaB45GCDIJKh9EZTNzQR0nw9yqlnF84Xs6w5xQds8PEouWjYoCYX
Pp6ECB8Eu/im8ttgag5p+efroeZlWd7vj0PNZu2Dkc/nXiLOAF9vHH8oecvOfP7UrsC0z3rRyOEB
0nn8ebe2S7cAih2Zl/I68ejaVMkFSb3vlU3ejTu0XSETNks+fOrN7MYNcjxS425akLXhBtkRz/v9
9Uqd2hQ0E0RhAU7K5ySSMCHHSnTB97BeVb/207WRbpiAasrq64FOrBlybth3tMFB5uW9yvthS1qe
1DFhbrEv+tcyXzXmunDPbMt8TBe7DnVOOEAzjgn/Lp4Rn+fEdm1S7B3xV8Ug3fuhTyAAU19Azi8y
/bvmXKf0E8/j0YiLsKUoEAwWOAQ4Z2NQsJsmSYNKO6FjTGcuz6nl82auj4uK5Wdrk2YSmBEo1O17
UgVjvm4hP1h5Z/y7k9Ox3htQQyIAF+j4XKOfQardNkVWKXm2K7EpnG3e9ZHJz/W6OzkbUFccdI4B
c9Ca7++HwzC0TQ3tMRwGizxBLSEwvee+OePlnxwDvWfAwwH6EvKpx2MkkG9KdIq9qWfNn4ild4Z6
+/pMn1qvOeBHnWfGNC6zMw5vMg/dUEukTezQK/rAMMfIKOAmTWeuqXPCovkzfA7VJAdFJbYw0ZBE
k7od2nLvW1m3a5zhZ1PFNQ9tlleA21dkF9fxHVC7a7LPQWwjpb3mcIAgjgMVUoj8Vs+uaRQrv9dd
0IjcQXyq6+cqnrKt0rT4W6JqsPY19W8Kp2WXErJE0DmEuJYtbBQqCO23KCGPe6Bp66BVatwUxMoj
BIty36Il2I1UBCIZBuT8eNmTK0eYBDpNHfNfDTFYI9S8vCFiw0AjrRv1t7fyNmRiUm8txJwek8rO
XxPO/S2HLN6lzSvAxyDHsgHU+jGXtQx4opNtRhy9QdsXaw1lHmgnkVQj+pU8MGOr2JZFVr8NDIBi
Ah1LCLIBgg2d7nP86ZPbjnuIJoHAVwFzc3yyuhzStFna4y42G7Tcuh1JIPLN10fr5H5DpxA5LKD1
LLqwZVyXLoP0XrGvgNm9Nep29fX3P89hhg0hfQxJb6BLl7xUx2lIbXW4gdD9eoPkz6pvyyeVmtcV
dc+Yrs9TmYvz6BYD1r8BKMfCSNocEt5SFBhqEw8ouJwJtZa1fzyT+D4wYqAjIj356RZybmoICKIO
UqE6Cdn7Dl5So1E94nINJdnLhI9XY2v8nGLvuiz0BtIRz0ZenPkZpxYU7yfEt8EeARRgkZkziro1
QPSFSTP8/ZjlW0Mi4Ld5t4X6b/j15n12qOcZ/3csenwAbfAwmJ2xYj/ods2hrur8D2nftSM3znX7
RAKUJd5KqtipqoPTjWCPbYpBmaTC05+lGeA73epCF+x/gJmbxmgXRYrc3HuF+SBmtW26x7iL7/i1
7friDKLyA+iGC8bY+mAddBf5uCjgDZt8C+L6rXHDP17vGBKqS1iVkPN+Z2/siI6oGJVG2M5jq6C/
+vKaW93FQQDejPseSIGAy719aaawKgBDPH6etyQ8dtc4e5fmH2ArB9uCC4zaGmlArc6tA4OmX1no
BynJxuGQQWIQ3Oni6EpieDHWwilYjs4Fr/F2KAMwsYK0OT/zmQ8H6JyO2y7qx8xEkOQsSNucP15v
749SADBRYMBNB+QoqPO/jSfMlBMycKxtdydiyEuiTLb9OMSl2YG8+lIqwQUE9NC3IULdgowf1Qgx
0mhLI7fZaEiDXrntLk9ZZ4hoNwDcawPfAlH1t1GkW1Y9hAnRmpueuUkVpHPFNUb++xh4WcgzAxSC
4U+2dpeopeMLiBahZwq2iV1+Ctof8bx10Hui4TU1lYuxoI0A6K2N3S9YrelegasYqEKgpl2a5xB1
zTTAbRu9NAi37yAQGv2Y8yK4stVdXA6voq62H4LEw8nB1z+rYtwvGQQ8hbSTwpikvnJ0XIwUA6yO
XBQkpHV5C5J3QvScinNQf63GHuo8j+41iPGFGFjSABf7mC8s89XiHqCnNnUFYWeGe9xsMlK5mX+t
M3Bheb8Jsvz9VcJLF1QG5whSfvfjNuMofHz8/VwcBVrBmJYAo1mn7vZU27LRLT83Q5spZX9uJnnn
Un2l6HFpHCA3g9IUohfwDpQJdorugcfGOCBN9mKxp49HcfHxLvZQMBlRIl1DjGLXKCTVeHwOe4Bw
70Is8eMAl5IF3D6XjjnYkov2x9uJgHx9P7v2yM4e5OlvpWs9gU9Zbjvkn9BRR/oejfWPzgqCO4hu
GWi1q+oY1zK8bQyHbPrHv+bicMHUA3rDx+V7fUWprAn6d6PPzqNrZWY0d8WQv3wc4kKqAOw/WpJL
GfF9n2gaOqedLCw86X0CGTiTtr8r+tuWk8yB+n7jXZnBS+sQF3Bg0YBHR1989X6LJpSmikocTXn3
WAbdPWnZXg30y8fDunACLgxq5FLodFzoRuXjpFXjsXOXd3tq7G9FnQNjO56Z9r9+HOriiMhy58IG
hnbbakRxz6qgZjE7R20W2UBC3A99+nGIi+vgVYjl7692h3bJ9W3ow5zN4NTZghGDmr68tvavRVkG
+ipKN3bUpm2EjU7sXe8+GPb/t1Esc/bq+aUyXd3HeP4MLUIPaN8AOOo/D4FZBz4MqBQXMg9vQ/SB
Z+BgkWP7qTZll/Erec6F4xR+6SiyAG8OGOVa3IR6PfZXP0adTe3d8MaNnwiUUcebyPvzbAebHGoT
HrKE9wVXFEm5GpUozma2toaQjefJP6OFLLcihEDFDbdH1EDWBwLg6wpMTlaci2co5v+hftW7p6/m
WpKJhZTh6URBZ/W2v1YtXJM+3gVYpurVYuqafpJBv/x8p81qmD+L3kktPoG/C4PPAlJ7pR5/TUbd
UX98aZprddFLBwWgTxGIhVhtABCvlhr2fKkm3YLKJtyHwECY+EcF3rAroXqumEy5F+wqBXdoBwqv
1HkSzl98r69/wVrtD95JeetX+AV96J/sOn8xjPx5JgcoHPpLWCMg96/xcDT022HoXHq2ye1o3ZXd
eSJXvqkL2ydCQKvGQa0P2/VqbyvisI2kF9IzC7Z9CVHFo3VNHOLyXLm4oaAMsJB2VphOSPsLDc0n
eoZyevXVjQxkRyfH7K1YWbeg4NGdD7nSpI5yKx0IylJFCwOJaKLWQXiwif14k7o44sWbOgIddal2
v126Q1O7HUSIi7NyTrL8ErS/aH2lULtmtS+fB1h9KHEvrGbkxavPoy5tg8y4Ymfstz/RtPynoD7U
WX+pVm+dsLzRVfcC5VFYJCnQxD8e34VzBMVh5CwxCFk4FlexVVxw4Ym4OMeGpePnmRVXjsOLL/BV
gCWnefXtW90EAQ4wbs7NfOsImEuiLflntMX/3h/c2ADNAKruXbqs7SF37L5Bojm3mwHqpWX7/Bdv
CewCB/oJ6BGsE81Y6Er1lmFnyoccfpWjnUDe/Roq5+JcvIqy+roU9z0oBiAKN27iA8OiW/fKdF/I
IKHhQ+DHB8AHCKur5UyauCZRVzIUuSFqnDAIDj9xGEHczHMh9lPjTA+wp3IzLxqvVQ4vZHk45EHC
w9UPdYE1LgBK3JwMPpJ1q9XHcFRHGc/P7mBe6ORfWRAX19yrUKs1l4/Au8JMAylYpPLE6KK5d+t5
SGObX1veF+cM/TyoAaLt9g6EPAe1B/8pZP2R3lVPQl1Jwy69NGgELOwTpDCApb79enImaEP0zM5Q
mZD1eB97t47UaduHV5KYa4Hct4E8e4ZkfoxAnXzJtX9j9Y+gBoCzcQ2ucemFQfYAJFA4L+Peudre
85ErXtVWcc4lvO3205Wi0MXHo3iCHAkqeigEvB3HRKUoZwheAJ5wP7zk7V8cgGiu/qtDAngWWa0s
tI0ah09NcdaBAybmTJuXkQbDbdiBb/LxnnPxIHTA3gKdcQFprWsZzQSR8GZ0i/PUWyrNK2ADRyG6
+yhXY5N43EkKVuzGED5RTJss4LDnaoQd/vIGfY2lvyRIb2ttYKkBkrQ0LVGg8lbjHouwGTQ8ss4a
rhYZ2hwqLby52TpxFWdRZMrFLEzCkYu8wOJ0vLJrXfqeERUpDbAGC3zm7aSCDwVZ/hyaHOEY3ziS
wcouzwq5+/iFX/wEIMsB/vtSP1oniUUJs47ZVMXZrtU/Ma8hZU9+iRYNN9VfqbxcHFAM2Krv2BcM
WGucyMEQQzbFEcRshnZqHnTQVsehHa6Z8C4zs565pY6N7ALbPibv7bubLG3aiWEVFaEeH3oJkE7Q
noI+nDI6Ou5dR1s/86AeceXKcnH5gqgHMQG0hZfe1NvAxGJha/OxACyrOjUFyRaBByUnCNg2mUIb
Ukaw+op6AuqOqzKI/2/zyftzoHDsAhgWLRwRICPWaBhe1HEzN7LEhR9WOxCZo1/bazf+SwvnVYw1
C6mBt2ruxogx6l09mCQImyScDt7Ar2wJlzY3AFTABkdBK4By59tX6oJ+5IjKRYta7CM/jcqnP/8C
FkkwwJ1wPkNL4e3zUWKeuink5VkWZte3X9AWTRz1yVV/cT5D8jyE1i0EXP21hgx14TRp8qk8e8Wc
LDK9AG9bQA/9+WhwScEO6uBi/s5+OvBoRYkw5bmDa50LQb4DjHr9a87Nlyb/dZRlzl7lt5BR6yrP
g1DNAJu7LugyOX7nRZFU1s+/GA5qJQAFw7Ib5Ou3gYztV1UJq9gz97KoSxWBi+L3Sf3NXouKyXKP
RIXsXdkkBwKiC9tenrWjdUI6WOd46psOxJVbz6UtEDH+FZ5dlFNW+xJno0dGeLScq7nHbc6jbeKR
ejeX/cvH7+3iRvQ60ursAlzCdMQZ5dnxYH4CrQtux7eDRRIhgwNjYRZSezvP8dMMZ4lGMjhEOVc+
rEsf7lLexKe1CMqte3y0571jyVmeo1h9gwXDqS6uQa3/rS+vN3o0PNx/EXnA5a0OSacJYM/IqvJM
2uDZb+dMzLBsaDE8Uac4bACM93tISo+3HmBAYiTHsuaHsb+mJHFxYnG3QNsXFIX3tRYObTPokpXn
2m3h/Gq1GSyOiqwH2Pjjib0YCKnIv8A9ZEir3UqUgjGtsVsNo4A8acDoFnRQKKTlOs6vxLo4gUC9
AiW4pAbrU1TMHVXwoAUEvN+ReyX/ImtFm/F/j18t0TKPQCUfcYIYJ0wGOGzpzx+/q+Vrerc4Qkhj
oAiF3vy699ZxHZrKpeWZNvPPqDmSMLXK6ujNwWbo1ebjYBcnBrq50OoDTuQdesIhVI0OAdQxih9A
bEns/kFC0vrjIM7lKEjWkNnEGNjqMFSkjrAb9tW59yGmR+r5IcjjHdxhtz41W5/B8zmZEli9wk7R
na27unAe8rrYQ63umojtpbeLNhr8S1FdBGts+amvzoAyzwdaOWDsx6Drk8n52tawkJxwWdiMbfRb
F9L6i1e8yNn8iyYFoMh7G5HbA8QD0cw4T9btAioi7Ivvfv/4DV862QJ8w4A9hsAlrDeUBj53yozI
+b1454qNU2xdAvfYv6haLhVZgjwYmvFrca6IwqpHtn55RgNxBxveHSzC7mfJso8HcykNDlDiQnlo
SUgj9+0LY7mDVJuQ8lw6X0lYpDn9ZcOlroi+6LBMtDNdWZ6XNozX8VYT5MPoE2atMTYMOK0Fv114
Kn48oEsBloaAjTMazdX1CqgNvr82EMs5fWD0Jjj9xeMX4W2kz5BAX1+GyjI2uE7EAnnzkIQwW27a
a1rDF0fw/0OsS+KotcPAKwbCtypUeZjGVt67BTy7Px7IxerqIlWzKAM52IxWiYYe1NTZHWAiASuj
r1M+sr3FrDINfDPsR5GLHcSbHDhAyxwwH+ZvKz3B0e3jX3Fps0LZHK3bxcgD7Ji3y4+aVksVGmQ7
1pwC2PNFzOO+gkPzx2EuvdJFqB6KMvimUDd4GyaCkbkzlwsDLs/TCfWA4VpV4lqE5e+vtrqJ9lUB
cr88I/+MIbMRbP9mBNCkQCkceBt79fwg7+Miqi15nuM7Ce/oKzePS3UMNLQXnjJ69O90XKVXG943
yG6NfxtzlYRRkMI/M8HZUFi3hLtp4FwZ0aVt9HXI5e+v3hhFqs1qArCvQmoS12NadgcXXTzP7D9+
dRczwNeRVots9hXgfKXC9ZBF+6oTe1gcb3TJt5oFxwFKLImM6DGGhgGx1OeqCrMqtp51zq9c/S+u
EWCokcjiSMTZ/HbEEYUPdj0gtffH/oXI4Qgk+pWxXgoBKgXaQ0j88M8qRNBaYd2UgImC+lU8x3mZ
w1nXjJ8+fqOXDg0oASxpEzj7YFa9HYipgZmBZbA4j+GYFfTF56i+3tXBrQpMElmPH0dbnrbO0RY7
DiBxgGeBXuXbaNSeaT+WQM15YQWZX0NgR0gOhZB3VHg3BJrgV46QS33ZRcL8fxFXHxuxevTPOdBt
E+/vTFMWaWV3x8nMYCWU+mZs6dYyYTJ1BnbWkQ8zRDVkHw/64kS++gmr1Mktp3lmcwkRjy4Zvawo
r1wzLz8fmSjUXtFZWyN5A+NBc8hpcY7RR1f+A1/lKy/x0s4Onsr/ArhvZy1QQlm8w6yxcoJTZl0d
4Ojxj+dfU3VYDWRRoF7w0BAiX8gwkIV6G0dwZPdFOPrPnvubfKfelaW+GsbyeNxr0D5eGq/vRa4a
lcekjHPvGf5AiQ9b0XE8Qr/l48l2Vh/Uf1EwgAVVC4bau0R5jqA1Saj/HE1RVstd3n8hOxMlyv8G
s21kGV6diV8E7plhVk4/Q+ccRt8MTK8sc6UCu177//0UcJNRnARXAoWot+/TJX0up6leBJjru66V
m8EvTk4zw8I5uLGL+d7L4WTMdOqBIu/W9ZV1vzoV3oVfLRtAfnF1ZQhvepiki2SsTlZzQ/1rPL13
48SNFROKxHoB4oLfuLomzb0mQY4z6J7F44Plh0nYQKx8aMTWky3fAAj80Mbsy2htnF6cbP9a4u0u
1/BX2xoAMeAKLIUPAnsSVBZXP0AMHjxopE0fXA37xloTJ3WhSJPRunkuW1ve4YZfH9CG9jMLBekD
1o6CEzu0FQXcqQJ7r2NJU2qgC6p4kPGSNjAEh4pY2CGBcyXYu1dW6bLRrn8xWsnhsji8+B2I1O6M
QFcFHKNeWcGGjU77yLpxygwn8AIIQ32PRmmV9V0VQT41hNOYN2wbGNrbjfnJKi3+cK2AQ41PZXl3
QBU6766XHrdlJ0vJzgN1qwPU6NRd5LAglRoqPjMLr3nBrdfmv/GAzEJEMCDeNR2J3euyozU/F0XW
OEkXnj2RDd6Vi996Q1tHWX0B3G2mudaI4jg/CeQdUZL4eB7XW9o6wOo87YwcAapAgC5fsPsvjnns
rqmhv/+8MDcLuhUYdJSFgPx8u41A07ToSDUCETNMN4LV977l7SKrA4tI64fRAww5yLOc5SfcUZK+
il/+fJAAnEYAp4Dq9478rlTM4CMMtAyk+DPKvF0fPTTTl4+DXFoQr4MsU/kqhY24JTyndOjZnSCz
wHhSTLDws86Wef440KUpg67yotWNm9K7orAOBiLnihTnro1+FKz+CdIXBAPNlXNofQwtKwO7CrgW
C1v2HdvbqcahZpVXnDljuPwXZt9reGQz56mRAwzlvN+tc20fRDFhva1AhRzoHpCV0YyCo8hqPZoG
truBmOeTNcMio8/F9BsKjxGF5azTQW1KQL0shnAmG+X9LKo2s7iUWR0AlSfg7wrFAG3SsQFsQ4X5
vEGCOEEuDEbKc6UrlDBwjV10CNu9AbkqkV6ln6j2YOurZbdnpRtv6ND79/40OGcPEkOZkia+q8fY
7KVDP3lNP3wufW/82ZccJhRWNMgNDJT4Y1iIctOP6BNGEI9OnWCA0GZc/Wi0A8teQAeaMtO1rlgi
xjLfz6QptxZV9aFlY7infmcSpcM5UyHUjAibpk1rB/VL1AuW+i33N7rorIdi6lkKA3Mng6MYLLiL
prnTc01AYA/Jtpc6OuYGRtxOXTUZbB6h70i4nTilPWyiNoappFGWu3Vzy0kLEcZgT5X6PNgdeyA+
zON9n/6uYxtJbNDJBzkGADti905zG0x8KqDmUQMCcVd6wt80pSDZ6AVD1sKve6M79R0QQZ76Qelk
XTw5GTR10LUoyvwWQir2felW9mNf+rcU+2QDV/OpGo8+ycsNIyJMiqqjh5Cqae/BCQDHtbOlYbQw
DeOfQVDOGeMdS0Afp5nkzN5wO8ArHbi1IboXXypwJzKqhUzHoLLxmcPRJfHDMXJuFWOPADt7qQzH
/AxWwg+vFsN+EqYxeP89gV83vqi95esCt/XiK5k6COeOQ/PFmVk8pKr2qU67bv46dTzo08qJywcr
toYMkDH3B8Tpej8bYpd8YzG1v7pohm+sobN4ak1R9OJObvUjj0rnmcR9fWuXWIqtS351dqU+z95c
JHg/T1gd0yYv1a/SGq2nuYYUNxYJe4nL2kdbzgePNKBzF2Z+wOIEC9Gt99i5fxdmDh+HHgbbjBLY
1McT3ePealIDF+k9V9I5VzaPm4S0XH/Cfab/wRpmUtsqsFN17vA971Hzg8CzleXwDaGw1S6s1Iwy
uvPa4YlJGL7XteXANt7XdMcaC9pvI0iHkPOmh7EsOwhLKX/jKOjmFstKmYKohg/6dGr82uA9s3+E
N/FvFY31wwKJSACYd144krHwkAMkth28Jnyacrz7JER9C0VxXdxbTkWfZdt8c6Om/Nw37leRo/s0
DVMDS+wZHt2D1W8FZmm2xmCLSRof8G7JZ29Sbgq3Nydjfq0gQzPVW5ioxVkt7K9wrQ6CbFI9jNSY
btI+aPCfDkJfVCryCbIkLHF0WWU20NGbaLT7bxSfZ5OSqKR3fqs0BrpUdeIBmMsfEf9hoKsLBczE
eL+oDOYkAPUzc4ZSY5KbpfyjZRL2Ed85Je/TeCAmm8O8zgJF+FZNvkwrcIpT0N2drWe69uDVxM8E
LaKX3uf20bCcppJONK16z4cMS0ySYc7hOE5HO53bHsR4FnXHTg9WymXIBbbBHuaobGA7qJa2n3vj
Wz9C1NaS2YdHeRk1JnWZBGe5YMNulnGJgkvlJ/iQ7ZQFvEzdXsPKsWV+/wQwaw+feBbvStnVaaej
8beB3PNNB7jXD10zefDcIkiIqgWFp04JQ3T4Oe+x+9hpHRQDKBjG+cS9qq/TqQZOpBGj+BFYKNgm
DFYNqce7eUe60Bw93ga7ZrCizSAd89nVQqt0jBsns4xROzoN8d6tlJ/KsXA/4+YRJ1x04tktFdt1
DJcjA7XZG4Pu4nnMdYM93Br3KHvGKXe0fa8FD7bSAnCrDMPpzGWvM61ildBqDjMdi/pkLBUeLWiC
7ZW25g1tQvGlp0O559PkwHY9qADQsKObidX1Mexh5Z7jdjuhOhbLG1X6/m09SZ5ZtjoHzlilPCdn
ajl5Bhfqn3B0YwkbKvTYpfyMrKgEy9sakzIPVWZKn21tK8KuQar5XgyKJVZcO4loW5wO/czu+jbu
U3gumMSVAB/WSkCgx8+rTS/rBhW6PuDHrnXxm/Cjbg1XesuU0Hez2xOwyONu48GBbwOe9ZRCmrfO
imDy95TazjYHEGCDfjOkXaijv+HolZup4Gwzj/BZiKwGnvPM4ptGYE2b2g8PHUAL6Rj68FyyoFpb
oJ911xot07CrSBpC/iLxVNGduph2jw1vyl3vIW6ku2Ab53aVECrGT5WSUdYOak7AX7Tv8wJFU09z
+yBIrnaN1TebItLjkSg2bGRpwm0HyNe2x/Z/6BburNWJ8ODDyulJl3pIrR7tQSR74K40WDy9iNxN
VJgwm0tIzlsT4Jfp0EClfvR6mqELhx53rvxbOcUW+Ff4T5BHVToVaJKRGurI5YBdY7JEdwzJ6Gx4
W4nHngNi7fVt89jVsgEhddYvbYfajDPF/rnrHfzoqpMbYxn1XeipSMZ4ahPiGJhJBGrYVdqloHPg
bSUuodUmQJMuEQ2pDtLNgV3w6vamqWD44E2E7TusYnzTTD35IE/9w0PNM9NFZu8yMiS5C4UMPuuf
deD1CVy/eOI6WGejqJ0bfLN5Cjcid9tEothB7AKbt4rnPeBh+MoAGMt4pbx0LNs58WbpH1RlmXvg
OEP/iGvTNCQFz/nW68MnwWlzHI1uN7WysWjDGfSqvIZklLbDY0M9s23LIEpi45Z3MyDwadg3UWbV
QQmbL+RW0LmzU29soApOq6+isoFs8Wf/AEWvfNuiWbMdYl8nti3jZKrCHl0hjQZlE5BNM4YE7rLh
P/Fs/umAvP1qTO5AXZxhz9OuvetMzXENg9XdxBpooXSNf8Ongt71VsF2ntD1JzFbeeoGWu2ErLy0
7EmXtZTxzIYzxTaw625XwcrgFmkB1uAEAP2oC3sLWj3ZoBZy1rQgQQLSOEtl2wU7ltdwJ6vBKcim
5bSBZAXmdBqRRIzCfxx9VJN9YUFxF51eK/UNWBSta4YsD8W4yfue7Ss4u59mLvN93ev+vpxR3LE6
Fd7jQ5o2I6f0oe6Ffd9VdQHhNtfacscagKDCVXuCz0KUlNLmGcjfzZYLlatM60g/TSCUy6BOpRc8
tMgyN44uhs9hzMyU1tC4+OZFU39yWi1++o0SX8gc0k3AyZwNdvGPcIST5NYgU5FDVqBqiZf2Bgkt
urtIBQJDtqrL7Q0KwkXSmj7KgjkeN0qzMc1L0AtM49Mtt8D+hfCFvyeOVhtpOVh0UOFPHFN/nWoC
aOZIyocYmOfMqwpUc/15AmW4iZMR5iwb6tfWpnAmtgkDWtgQ6GncYOdX02y2kLltoGk55olf0M90
9oFZU6r7ijyiCDY+buanwufmNoCbhDxywpsGKS1sNVAX0Bn3ofcRdKS/JzT6OXRiSJoai97Pm2I7
6hGpKfAF+5wMOHdKnINM1uFm4kYdUHTUcB5HnzeidfXVc2V0C9ibeo6UJY99X8+n0KIsTASU9uqb
js6BjRtt3qa872ck3agnPfQjNoTCncdUQ/kGZwpqTCD+KlB9AnHqwed/RGoGLZG8kdsCBdvbajTx
i3Zk3qR8aPRxHClo3Cq3hzYBNZn9AgdRn3wLaDdJI3FT+vOc+bXnOIkCLDVtkd3t8lpZW9JN2BkC
FqZQjIiz2XWGvazbYl+Toc98EX1TWAZ3edMoyCrk5acRPPVbU9RwbC0XH5rJsJeC62k7emGd6Tn2
IFnZ2s+x27CTSy0GnRVW4D7U6l1pJkxhCaqBkS08FeaySkmDFL0iOkK5KiDHQs3VpqbNZ6vv+k3F
w/K24rq5gXmluis8Q/dN4LUPgezGpyhs6cHuOFZJ74lDG/Df+L94VgyehtMhPsugmMyOwCX8gPtW
e2qbFll958Qo5vlDvikENSc51VZiDRHfeK6SSenjjlGip/ri5YG7DbvAfiD4pp+VHdabosjLrOJD
kTG7hCTL2JobW8zVdgrN9Mj8Uj36wBBh5/SdpBp0v+1EnsY8PgBb/0nkvpVpjmoedQeR8rIy9+6I
y1KPnTAFWK3fuq70tw5RQer19rArAuNkuap+5aLT2CdMe6w75tzXbsxTaffZuCgtdfNgUHeN1a3n
FOq7rHoASFjr3UFjLkYDq3IyAVQTjulRHAu7FilVRQOwk70rHCuBSlyTWLM7HwdwIDYq5+3RIppu
vSCHACUgDY+wHEObDzCqbFRdebM0CLay4TSN5yG+dRousoYTgkofw4kOGuSz71Q/OVPxg+1hhwtJ
g5RlaC2UQDx5mCiLv7udU6L8k+vMVZ16CMvKv3Eqoo6Rtn+FUY29WXfOkY8eREpH7icoScvtHMBT
tICDW0qQ+CVBV0+bUGsGnZ843Fjj6OxoYOuEyZj/9l0NTzGPWg9tKPiR1brcCjrYKUiQxaYf+Jxg
97Y2fYczgQV9BSSFQgJK4JEJ0HN3qp1g3luTHyeFaOIMClRWKkghDyaAb9EYF02SD02RAEjVfFUt
6Hkg1uSH2QW6e7blfCTuJL6jNB5u484Zb6Hu+nviQr74noV3GYhPA+mtba3zf3Tfl0+dx5sTuuqw
yxxd91S7kUmQitKNccNqhyScpou+WIbCyJABqOslDubnoJkF+0pI2hw1hdRMgpKJfW/DcybValCZ
dKr7whmcQ24Tf0PJZD34ClWJkPv1DZyt6jvj8+FcMmt8CZTzNKsSXqGNXZKnnPgPnrGtF1CoHTjy
yBriMpwUJ99tkfwDTXRTA4OYcj//TSqhbwBJH4+uaauDj+MqZcWIjMESs05td64+5VQ+NsUUHQXn
0FKueJNWzI6Toe9omrOgufFax96Zyo7TtonNtixykbZe8An18ng/M1n9hhxHkMyTWq5YhdyIgBpc
vbr2IVRgqCuXzEFSN878GKKKfwi1w1NkuPYuisrfnRRkb9xWZCMNkYax3rtpIWS4LS3ntmiGMo1p
Y59azyyvLZoOilgkg9TM9xLYuZ3EZWvLO6lRRPBEKh1Um6rKQoaNG1dwRNVvfKnR+dzms40b5MjL
L8Kyus9AUITHEN/DjnmghwSNBMcW6VPCRE6zuG1RyzKls4dv+3xvLLABijqoH1uGCj9uqvmNiGN3
UzajtfdVJNtkcPsCyUQEuTra1Tj1pUpYU5JNBfuahOr2V8x0m0h81nsLdYMNlJ/B+Bs7azM3TXNG
fjwnFmr2SWtjFVESDInbjc5dDEzdbVF27Eqz7H3pGpU88i/ZzHEW8Nnbemg3DmEwk3g+AXsTurdz
vf24DHrp+Yv0L54Mpgw0VN4+v+ppH6KoPJ+Uvh/5oXCf/k/P91fIyQEOVLHD8HzyIPN0vAa5eV/F
XaiMC+x+wbq+A0uOUYxzbczn01BLlAePnr2d+LW+66V39DrIUuN9VZPugzIYQoMgokiFlVwTfrn2
+NUUELRV+lHh8RHqjPW5pV//fArIYtEFdBVkGdft3Clqp1Cg2nQq+2+n3rsC3bvw6wGpA+AY6lXx
ArF/+3LyblBWZ0L7BCGjby7KQah4/RnIA70GQOnQ84BNFnTTEOVtCPhWD6Lpm+CU2+VDEECHP5y8
3x+/pAsLCTGCAP+CNQSUwNsYoO8TD/204AS5R6c/dRUqE88fh3jf2sAwPNAdoG+BvkO8/P3VMtJ+
7aOzXgcnjXMRigFPgTQoyMtvEXgWV6AC79sOCzl1gSACWI9i22rbmFBYbOemCnAojntRmuOc6zPY
C89uT/+xJ43y4zU/uAsLASFDaKSAQ+YCx/l2eHZjjTH32+BUU57IY0F/fvz6lhl40yrFKoAaHL5x
6HTC+nS1CqQrkMNUeXRyq58zPGvYlKB2moz48G0HVZ9rdOU1mu/fZQcxEjQlEXYhor8dUNAQIqvC
Dk+ViZxN6+bgFIXdMcjD3VAXG8EMSrTV8+hZm6Fq8vTj4V56ncu+FuOlLr4Ny99frRZUcZUV4ns+
TcpOp+HIwz/UAP9vfK8iLJ/EqwgGZ3oxcDc8UTggl1iS0fPHQ7i04KGJsbSi4P0FePbbADUS5BjF
I6wI+CSisTL4aNtAkZbqP3RsWWz8AEHE6/pXbRxU/reRJge5/hBp79SjZFZMiYW67cdjWSPe/gsB
vWYgBRdT8PXyA9Wgs1XbuacZ/TGKS1l1qrohAcB9btptUPafLVV+sXN/15NqV6B+54+/Pv4N75YE
4PTYxkFpRRPYC9a5gLDbALdWMp2A6kxFUd7OXn/FEO5iCGi2/z/Szqy3bWzZwr+IAOfhVZIlD7FN
J3Ec54XIyHme+evvxxzcE2mLEGEfNLqDRqNZ2lPt2lWr1qLzi64soCOnE1nw/iJ1oI1uXxd/5Mq7
tVL7cHkUZ7tiHsWRCQHphmpx5CeVOrpx813J6KDPHocs2QRvhHfOC3ZiR7i1eXPYdu5hh1Ymnssh
sfaKk12aLMLnWUpJoSoltpkH1HtpOgyxMGf+fPq96DJaRc6dgVqAR9BjAzcXoGLuWdGvjqVelqna
u1Vt+Rm61QCIyqGyeeU7db3JgqC8TqI8uRsHNXzOzdDea3324/KiCYDBeTJBa81NjcDCVLpyT/dF
KvlZRAcVYpXkPSw6DmyVwFePNppSb7t4DUq0aA4rM37+L8b41BwtTKrVmlrvGnDhQbs5tOiTkLOv
2xd9jRPj7F6Zh0ZvB5A9mw0jHmyrgqZXyYfeHQb5i2r4+8o0q41BYYowY4w2Rp/tQjP5qUxrmiWL
loEroe9M9Aro83SUva4VFc0CvduCyupbCyUrZWtmNx6d991T3WdbTyqvLi/kWWDAaIEZQZjIhsKV
CZda0KH91yl2z0M0n3bZmD6YMGYGOWQ5dgP+EmeGZqL6RubRv/vHgLIALw0TJNvodKh6Xbd0XTpw
O3EHpOYhUP1NJKnblqubf83fKGry1x7blQUFVcS7SfBjiTPk5LA19itI6JQk4Jo+97w2J9EI8wgO
huLaLJVOGf10QFqSG1nb5Zx9HtW2QxNmQ564eXMUMJuhrjajMWm3E8NSjgDYCrUe3Em3dsNkPEJ4
enN5Ryx4MUzgvwzNmhs8BH8cjBIljaob3LjI26fRJnHMe8T/dNnK0r6DAJBaJkywyI0KVlLHqwxD
ygeXLUnJ89qo5vrZbdG229a4HrrXy+YWLhn92Jzg/Jt27MbQKwdXCcBtDL9t9fPomPsp+nnZztIR
hq4HVBQxtnIGpG7lwgl8Ixtc0lkfDa/ACY+vUaF/sWoFkY9w63TWQ+p3awKk58EpG4PzhA41QvRz
k8Hp/suTLkmQwRvdEDklxZPIBJVXhlGTnftVOs85samv/dDXkHRL294C0kSJgmcMu+XUrCQ5RlOH
yuCa07PCq8Wo/hRr3cdLodYsgTOT4bLnCRVOjZhySLmynwbXlx8NPLAKWkdKHlvP3IZWvVGmJzO7
1uT7QP0j9TdvRwviivHK/FPnsQwVyql5vc+rRAtl1S0z2MJI9PphcH152yycuRMTgue3m3LOVU+q
a6c1+PeDpD5dNrBwgZ4YEPxfpWtJawSMQYmoFGn7oL3p6dGJotdWXQkNFscC3Jfbk7KNrAirBZuL
qkUUAl3L/Gl639eUpVc+/xfze/RKAcM92WOW8PlNoUabKVlLvyxsaRoueDvM/o9nhLClw06nakUv
k+tUlXddjq3yXIIKuo17xVjpEFDmbwm3hoV8ITE8vaTwVQi2xrzOJiWXJ7ehPK+Er7r2YZLCfZB/
0YNf9jSXyMprGzSbvpJCWXC/J4bV0z0dGbHmD0Y7uVXkf5JM6yrQXrzebdQaRZXrNll5Riy5J+zB
5snGMLnAhA1eSBAVlEk9uYXq/zBj+UcBMTPVK8oNgb8Jo+xA49DPySs/aB34lsubf2HLzGzdZIyg
7YY3XtiRrVMYdtqioq0aGw8qjtf/6fMidUWXxeEYqHyerMEmL68a+887DBDy0z8NbpTH5uli+XVY
R3bfjm7qI5Q2yETcvr3W1Dx/RNyKgIj/34gmJGabTo5kpy+RGvcwgBT9xyw2nsna/xoCShyy/Co5
U7TJ7OFweXRL543mZfJ4Jmt01k1aVRQPFC+aXKX+ahJjNwcKqJdNLNz+c3/0f03MG+TIZ+i1aQ5d
nU5uaO3075UC5+d1bazs8cVdRlMYjgPyAaLMUyO1kqpaPWFEm3bGiJLmyjwtD+Lf94Uj642SXBj0
0Lt9se+cg6/se9hF17J2y6vxz4oQx9aNPbZZhxWtvJK1TfhVWxvHooW/AexMA3+WWc3Nkb6l4O97
X+52iR18S9T6QamMq8uLvmJH5Giwg6DWp3IcXYN33ACRjE/temMEtfseO7zZwFUjKi/Gy15Wg+dr
Lezk9xko6doFj3LZxOLWQpv7/00I0avjVxYUV5jwATbVcb4x1mRCFjcXYSMtJ6iln7UkSeAc8joy
ScIQPma9CkTH3CEt2avVO8aCI4bqR0VNB4d2ekxiugbGUdIpnpA+BWq38vmlVT/+vPCuSHi0Oikw
VjdorZ36uwOAq7/Dm8yEC8wS4Q1FiNMRQImmhWOUy25Q7sJi69+AODHX3uVLSz6XBkhkospIa+2p
EauTpiivqZPZE5AkuSk2kW08X95WS4tO5g1dGNKx5z2mduJ5YN592bWt/sqJquvIyzeho1zZ0f6y
paXRcPPPQhO8UHgenY4GtCwJCGmkpFXZ3UFBP2Hnk29caaxbskLnrw0pBZpqZ9ofMvqLphQSTfX1
XroCb3R5EEvTNStkGpAiUnsVOwjNFECENxmTO2oARf1ym1jWVZtfm81KWLi0h/82Q0JkwqUlPvLV
OjN0GNwHl5L+pou/Z6B6snTlybFiRHSP4I1rrS1mIzncfeVLp5MUWUtXLBrh2WToGjQIUC6drjux
etYRqgysSLVNpT/Y2pTNp8vrsrjsBHgzryPVOrG2pZKvixyb3I4NKPi2ngr14Pntn8tG5l8qhkes
xn+NCDvYKy2vrUweumlM6rF8zQAdFNorK+Pk7zFF/RR5Q+pnZw+QXu9SZ7KA+UfDiAKHXN05kvLU
5dM9clvPFZjny0NbnD8HBlG6zeHEEF1NkVR6FZf66MpGsbEVHobailNePDn/LIgsdTFZwBqyl9F1
rEMk7SbaysEBrgVgyuJuI7c3E4gRa4tMkR7alkWjM3EZDT1EFve9ibZ5Ur/4VdLceW2pbScKJmSO
U/ur1NK9mQKB2KTDYB9ap6WnpttFVtquBG5Lby3oHmY8ArkZ2utPD0GHkksstZQFirT6kSrhvVG0
AT1OTbhtKIdtHEiYD2WWvv0dbh2bFXbs6Bc9KJtgdCuj3wJFvCrHj5c3zl/eN/FQGLSGcugYHdv1
dGSWE7ZOQF8NI/N6Mp6A07LRTvcE2+adPCr1HcTFzgNId1orQvAxQyalV1Ealzcl6kIHX83LrdTq
0cqLbGkjzBRFVNXnd7xYiDEmyJYgxuUE9XfB17bcycHV5aEvWoCWmzY++B3J9J2OPAzoXwvpu3QV
MKexXYHrfc7rNTTL0rlBxAqVbJXOvTP159IGON45+OhkUHbZ1NyS7K0b+iveSJA8p8fJdfwzJOwV
386yposw5I0AN+R8BzbqcUgHWi4d/eXy1C0dh5l0jxwl6SEoZk+nrg/9CX9NSTGTpHu1h4nfkQ7w
lDyVCnWjpI9eZDn8dtnm0kTO6zRTtc1UpEI05Zdd4NkV/Y+J95jrcGXJGxgy0fS8bEbk+/s7j0d2
xEtVdsZIrUaithgBrZzGoxpEmoOunxx/sZI7LSfDwoGPbrtEvimaNf67pak9Ni88QdOx9DxAdJML
UrUet9X0kte3irFL1Y1srcQPS7cG9yGTyd0O9Zh4AuKhDM1W5aFYqQ4g82bDyzFcmdDFAVGJg0EV
oA94pdO9YkehlTs+68bbqztokjR90Erf23paQ/ooTqyrSO/jT3UajLvLS7lomcCFUA/yAFsM8rWE
rjrdYCqr+rqCFaCibjCpn0NFR/XNVayV0HUhvCDSt6hvUg6bnxWnA63mVurWA/NlSE887tNxX1R3
zKspby6Pa8FxERgTiSFEo5MOE06f3pgDPbaR7NLksJ2qX3Q9NMGXyzYWtoZNdYrKnjwzbYhqELWs
jPEI+tjNp8/etDf6m3d835i/DkuT44iMgkXup0o3lIpbQ0s9bkp7ZY4Wf//R92dvcpQukqvJz1ot
UVzVibaxMmzg733HCGAPwg3CecINJVgg/5Emoya7chBvEDJ9K9X57IhsGBQgkUAWZi6anBoo7LpP
U81SXPt+jLSNRKPT5RHMHxCufrbq/Gnu/llW7dRAI3dJ7emd6upJbO1aJ73xIoPu3PZOG4zrCm6a
bdU7E72P8dfLlhd8OQIgoMrmChsla2FoKOLJmTTDIyfaD/qt+UVyrrrs43uMgCtD4Y+Kk5jU0WJP
iawhkN1EbuH8Hseb1pO9beBMz6aWrgSIiyOCgBCuaI7l2StJ7x1YSUCWuW1tfoSb5dPcObiR0uhx
tNditgW/RhH8n635vx/tbammk1UdYt783bck+aZUT5C4gxNpnS+pU69skiVnQykU2CHMlCjCC3eE
ZmW2VVkgTTua+gnVINvhQRu8UQjh72anNAeaFUqFWc70dEwq/SCWN1FcyLRm6zg0kr89tUtSATE5
4CCzPxM2e+Xr9L5DSunO/QHGXTSsMaUveZxjA4LH0cwJWEGjTa5e7s3+tvl9eTcvrQMPOzwNU2Sh
bns6QUPVW83oUdKKXkf51tZcb42HfHEA8GYo7GFK0GLy27H6AI0N6kl2+gtdZyNZ0244vyA1Ygz2
ERl2/hR9vqJ6SRRUkfVohLQK+Le+8zWkdVsLht0QuZen63ww2DJgHQEIRMZK9M55RmukEo7mY67c
hneh9+bddPp54QiGPZQaU8bnsw92vnXWYqaFcvnMmkqWDQQaxTbx5zvFaNLl3RiPtPQEFaQR02Pr
+5u2vFGMm0KVd2bzS5l7paU7hT5SZfh8efrOd9upfWF8DtRWdMv1xqPkPJf0MlfhbZsqb3YtGAFx
M9f1wC+JSZ/O6bNyihmkEn4sW7ox001sPV0eyF+o1+klN6Mq6ccCj0WkIULB8gmwRUQI/EhuvtxX
XWr24Po041PQhtELs0y3a55+dMa6+dIWqkYgWoTBRkoUbzslBY33jVPfDapVPQCspfo4eVH40kqt
fWj0ob3Tw8B3m6xNb6bITw+GX8WHQpvlXkcQBzSGI5ZOKFKPOyMbh9uB2PHaJ9GwqcFD3CBalnzv
ytB/ovI0UMu3lRe4PaUXfzTkvTUGhdsFkMq01ZRsPDOhWcGf4k2G/iT8/bCg9XGrZAcuno6Wtql4
iPKoA8qsa89D5Hxq8uZP2EvqRgrkhC65KWymPXmw4KYaR/81h53wrhrt9gZlrhCsU1eafwawZL8T
dZR2l1diaUvNNzEvbnKJZ3e+ldFhJacGq10+JjSJ0ru9Rqe0dOiPTIhPN632qiwoMOHs25h2qf3l
ESz5L/IRs/AG0o9nAUWeM5ND65uPstzvQ+l6Kn8XabPRvVufzsPLtpaH8s+WcACHstETv8LW2NkH
X/4N2mHlXbZgAYQELKbk2QgCRQY7JfczreTmf1S6fXFl+NeXB3AeEM1MgHPy5i/1k6ye3leWX5Au
9BUovIdPLU+g0phRPtf6WhZnaRhoyRPBwkU5Mz+d2qmj0C8lpbMfQ/lbd5fZX98+DMZBszGR8rns
FCxTUhH4jvmoaLX9NNgTdB3Qh36eEq1/MDp6/i7bU+d5OfVXcO9zOQLlBF0P3uJ0PF7b+t2UVBko
qbJ86ovxRrFpiL6qwniCssiWoWrKXm25iK/6Ka4frAbipCjLgo3XVDJtmaQLart2PuW4KPvKNpNy
P1Z6xuTb1lYr1Pg77L/q08x0sM2lvP18eQDnx3z26AYoL2Q5qbIIv99PlKaT0il9hCNAnnlOa21T
vbm4giAMTp18AtHiWbk2INbWaeKMHi253E4A5WpzgDxid3kk5ztrtkIuhnhoIVzJqiBXo9aKHqXu
TnGCbT+93SViYdY3hj4TWSLxAgx8fxx0OYsftVTeGBZ9/nK76Yc/bx8HnJw8hBDy4U0pRo75aFC8
y5NHxLnzp3GVmex8w3JA/n1+nsaj10ikNH3QG3zeM16n8EpqPsCd8VQ2h6g5KOWb3aKOlBkRHV6L
xJX4pqOaYo3ywO5Ss+TeoqE771cons9XfZYYJ99M2RbySRENCb2cFdlNXj8WKuoThzxf8YuzPzo9
33yfJ4gDFBGIrng+Ql0OQkeL6kdFraP7TraDz7LUBbexYVYfdK/rbzRJtjZD0K/1jy2OjB1Axhsy
W6pspwsV6IVaJ01ZPza/umQTPb91l83j+vd1wQ/LYwwZR1TVj2WEBnxz070jH0IphP4PwgcEofjn
6e9HwRbKClze4wBHwbiJtLV4dGmCcFmsCtlCxiIcFM1X9EzRWfqxepC8D7K2ugLzK1ZYfHQIDPID
qMuxjYUhKK0Kz4Ltq48Ntq78rDe2XgX70lZOUsu59qc2/Mw7L9/Sv6tvC4lXxtZpupJXt4cKF77B
kL7nnoN+j+xVW072MztGQdDM72TaRsx2L1FHfYo71d4FeWDvSyeRIIAYkx0VB2h5NfWT3zfGg+0Z
0nUUZCD3YDOcngfHHM2Nkqv+dU1fSAF9nFXv5Tya7nq17J/Thju8N8MeaEktWdK2ruRxl1WF9eaX
1ex0EayjQw9CSjEsUTkL8FcH6iOK5KUGu+KbPcjp94W4JKyKvq7NeQnGT6n+ohvfL5+D8yDx9PvC
Jmo6JcpSXVIe+ySU3b5q6nsFxAQMi3Kn0aweqOFDpsjlm90WGwrxEG4R2HjP+mnlMlDbsRlLt51u
rOizXa5cuedn4/T7wrSVdtV6Rcv3O9p1FdzHsOIXF+ClWOBYE8PM2SYxO1AH/tAPXVECb/6YgM4w
BojyoG6AvTeR7ssgQY3odczS3eX1EgmGSRAgAYNh1Akd28HFnLqVIvZTX4EY5MlTAvgHUkQRixES
wDw0R2kzeGP/oMS5fVW28mvUxelW98wnOYj4PVoHEBvOg5sSHtddmtmfeIPGO631YTlLp+au89tn
K4Gn7PJvFmtUZ79ZyDUpalobSmpkT4VeQJglvThNcOeVyguyeftK67YZamKOPlzbqfEBRNC2ndSb
y79B2BBnP0G4TUbHi6FyZdrk6VWSbjWI+P43A8KFYnTBIAfzGNsvEGeV8crn52U9csX/+f0EkTxI
5w0gVn+5BNKmgJnlKS8zSJrui/Rji513jOHIyDyJR7FRFaHoE8oYgTdwNOliXdm8a4MQ9m4Is12d
zIOYWfym3Qg74ZpooODPzuZJ2Gowb9p21MvZU9p/i9obXSmv2vKDHuR7VVrDFYpprzNjwqaCQ15W
nUpjPOO3WrrzjAJyhi8Zudq0ec6dR3hf97X+p5OtfZh/jfz95eWax3JpTwhbblBzmMY9zPfGxtLo
wLxN4t3Ur7jSRStzUpJmARiExQizT3KvTHo7e5pQjle3SnGIW6L/q8tjWdwaoE25QckZn7WAmZ7k
k6zg+NTplarsnXKf1ytv1UUXcGRCmK5pyqGks83sCTrOuHt1rJXvL02UPYO+udHmaF94SkIzVJeB
UudI7zzqwwHkz3CoopWLc2l/Q8WiUd3gMQ9n+ekRhcDIp4LEIAr7sZvuPJWOmvxL4n8e4C26vCTz
fIjbixoK5SF7TrqIjxdoarVMj538yYJZ0c99rrfPfn9bjz/z5jo1VvASf3/5mTmTfgmqHfDNidrs
5UTGwEcT/Cnxmm5j9gVMqlFmVNf8tmKTDFAMBkYbbyeSB1CW2fUOIGN/SHuYcDxJSq4daF6gOORK
sfs0uDW1NtnHhp1swbslWyko4JZr5bL4XBdG/0lB8OsKBmHroUaL9qNcl5+NqIyv9Lr5YYxJ+xkK
eutzZprRLlPt4WZQQgtG1TorN2Vuw5cGRe/PKowaVERK7zCaHm1UDVmEqpiyzzRL12v1iPP9a8/I
B7YYdJwUoYVQTYPq0x8ratzZ8MVLX8GGrrj/8zN4akBw/4BHUI8NMWCPB9hmdhAyys0avf+yES4y
cLmkEEwhMoP9LJ3MxpHdUc925dRsJ+mjXq9cNOdHETwDOKxZRID+W7EKCAm62ahSWz6xKlvNvB+z
59p59vR85YicL4mqkJGEcwxYACDAebBHF6asNkEnsQmecnubmttxTWrvfLJOvz+P8+j7U2E1wZDx
/TmRb++d4crJVmAgi0PgAYPjQgGVysOpicFAEUdyvPApaKxdTU9YkK/4xaVBoMcxl00422fQuNQs
5EAvs/CptO/C6JBluzhdeYWtmRBce+dLMdRSafjUtVs1h7eQx+rK4Viap+NRCN59tDK50QJGYdb7
JoXQa3fZ26583xYqyjkKHFpuInuhJ3/8FIlHfyUCXpkj8R4frNGsIKgNSam9mMWfrqrgdVs5D2s2
hMNtl4WhWgk22nIrj3Cu3eprMaSycLa5Wzly/yFbEc/cCBVsIZVo3ls5bO9KgUz8dWneR0gRec+p
pm4b7Qb+9jb43Zq/JOd3Fl4H7T6u6v3lBVse67/fIZxNR+tqD8bO4GlSd626R/TV7N5hgoZW3nnw
B5xDPiWSJWPRROETDOWaeei8T9VaF87SKI5NCMffqrrOiuMg5F2xlaEjbK5XNaOWFuzYxPwTjpyY
F+h1JUHT+BRaX5X0SsqurXJrGofLy7F0fo6tCMvBbaD4UuozVx4N6Nel/J61AOlBlUMDSyrevqEx
jRHKZMFTLt/A8lrA6ahcvWMIRyaEtdBI5HZ1gni91cCvuLWz63d83yI6JW4EQ6wLAUQtKXHZhGbw
5JsbSYZQe+X0Ly700feF3+9oRZuTDgueWueB4niUPdjQU4XvWYgjK8J2Qv3DCCvPCJ6MZK9GdzEe
316rwrMjT0NRot0jE8Je6kdItqrUYiG+2sbWtrfAZ7N+xch8YVwyIjweezsBXp0xW32Q7ctGhpcK
Qlfje4tCiPUEm12Sf/zf1l+4JY0hUALwLsHTMO6hDI/WXPPiETyaNuGK7DQaE81h/r62BfFjxiu3
/Mr3xXq5FGaOHVp8H9rM+neyxviz9nnhaaU1kVVVEQsyqZvyq/njf5p8Q7ga1bjRbHxt8NQ0t0a5
X6XjWDx8cGbR8ka5BljfqZdt+tq2Rm0Mnqi7GiXcdA8hVMrayztGcWRF2EJDH1i9WuEFY3trpBBr
7y5/f/E6Ovq+sIVquNxy35KDp3q66dwovRn6FSe7Mk9inNXmqqfXPSPogaVRUkZIp/9deF/fPA7K
AvSDkKpV5pzD6WqUTQy0fPD9pybflMO2KA5Ds8KnsLBdEWJEn53m75k+SlgKoDihXgStRPe8t3Gs
X6U8rHjahalCuJAsF58HMSxeebLuyTHvE88dem03xndO9Mnqr1PIaS9P1vxLBU94Ymce6VGAoGiS
3VGE8NxE+kaZE9GMJ9XJdyb6LUP5Tc1XJm4+CZfMCReIavsDSg2Yk7WvaeR6wWFMX2P9Q6Staeud
7+YZw0kJjT4sOI5FiL0Hado0xp7sGuY1GgpW9gBn/eW5O98FswnSZuQEFpJOps+rAYImxc3UreXr
V02wFiGuWBDh+5OdRHX610L4OiturKXlliYJpAqgFZStyDAKy6E0qL1k2aC4o2+CgzI+Ful4LeXd
4fJEna86jeb6jNklwwgeWTiRRURnBeg9xc1h7kGc6SBVxS/FK696YJFl3a6cncVRwf7g0K0FeZtY
ppmKYUzHmlGlUndrhN7GzmTkMH5eHtT5ySFjIwMnornCQLhcmDv49AEQB8QKVTDcRWX/sbaqhAzZ
9LP3jLtsmj6hL73ynD/3CtikKD+vFQ8TsQsnCDqnivqERoIU+vQpTr+PeB/0pa4rLQ5XXMPS5gML
+d9skRCyxppWGVEeKK5T3zTTIxHS5Qlc+b4l7IooM6V28jihtUkjIUIzbwTG4TqZLSD94N/hbz1r
fjHMDlwvmTU31j+F4c+EysflESxtNChaEctE7h1LwgzB3VIC9TKgBggRq7C9wDyohg2XXqeZK3t6
cbLm5DNkI7O633zEjvx02feF0kkshm7WOyr8W0N7z3IcWRDuNNSbVX8qbfazXHwKovwTtdu1NKrY
QvqfJUGzCsYU6vZnLY6a3Pex1FjMmBn5Gz3iignkDxC5P0uBtrGUSd/6Vf07n+jBCYIQgcH82kMZ
tI6kjVkWV5fXb+k4QcY857wBuUCueTqpath2cjvQ1WJo2/KLRIeR4pbTO1bOmOlBZTjb4McSNok8
jlbXoovrRlqQXtsDentlYa31XiztDwPM/0yGQIpGbIqInR5YB61Ybohwmf+ZO/0d2+PYgDBXduF1
Hf5Qca3oQzjcveesHn9ePV2KSjf8uBonxZ08gA+7/OXySq9Nj7AI5dQZHcRbiitZ111xk8sr31/c
ScAYEU6ERVwTo422GLI4bXUFrb5tUx5q59FRPiC0845RHFkRJskrU3psMw2PXEY7pQ13fy5/fwEs
AAcFXZBEllCsnpfRJCMiqAGMEqYvhvIpM2O0VNxAfVDD/EOFdK7ReDvUbpE/euz6Nz8xMU6rEnhp
EzydeG3nzVRUAU3Qrm1Duepnu+vLo5td5GnsyfdxOvRxWnQRiElYhDfzIlHoLo2H3As3hmxXW0OK
2y8DEdC+U+XsxkCvaiXiXdoZuGsauh2VNjYRxJdFSlu34LbcPgPm1ubJdG/UlNfyxmhvqSa2K0XK
JXtUiumUA5hGk6lwTsMxDrTKr7lVFfOQNvZ1jRqauY+8ldlcOlHHdoS9OI4A9POxnMflfZ3i6hpJ
mS9vXzAIgLlGWTf9LMIqEaqcHAUaGW/MD0YQ3UPIgrpqN9wnKsrpcvL2JBpTdmRwntujSzYJlCiw
ZQxm9Veju83NcleMnzu9f4cvpR8e8DRkPPRtit5Ilbyyt2QZhrpi2zpbeVoTfV9aHdDChG9AB0Cn
zv/9aCTaNBZUFEcSWSG6NgWCRW8vjxHYGNT3uDpBvIssdYifhr4xzfu6L2jQdgtTQUXyx+UdsBBg
HRsRb7UxaSorCjCS9/TlEoSjl2uBgFDV/XsMzS2FM5r3rP87QtI2Tuf6rtNc19Ivr7mr+s+XTSws
CTczxQQAa/BhyUJ8FcdpGFrIW7up/tV3foNVu/z9hYPPKw4WTl5z9DCJBz9XmqmSJDr0o/y+qr92
5SEOjG261lG6sCSES3BXznTOXHfC3u3KUslHOvPdEPEd9Ke+IsxxeSCLFmg1VmkwVOfA6XTvImlk
jCSjoBoYiqsw7e+bwbsqq7XG4iUzM5oeolRApFwKp2YKpdLt0eaum6R7eUIQdIq2VbHyYFtYdDqX
QY5RAwGGLj6w8yGbtGbiTvPyB3l8SH6/fao0OLYoiiCsdaZibkoOArc27f0JmnvosLhp4TxPnrzi
6xeniusLYgTYXzB2OlUjosb20PZsrU49jFK3j4vmaxjEK+XwpfADZgfDVlTa8ZHcEe4usK9xZWY+
/tdxvFmRc9xqSXgDLGQfo3q6aaLgOvNRQiqmD1mV/4SKot60UJpentWFQIGfwQ5kRnk5ilf2YAbI
pzsR9CHdsO8TNJSN9EsbmS+aF1AfWNO8F2lh50cRYCLOLq9VGGZEtH1HY4eXdA1sELQN7qdCiX61
ldOhpO7Iu6AcuqvRAQA2mFLytWotc5d7el9tcqSU3+FDSNPMnG30y5x1QPqVXdFhwC/xg2FD399m
9Jytn9JAuNZ0K2J4/zNoTdMgg8LQGfv9aKRBWSP07Kpm3t4HfvwSS4OPXGPcBofEzPOHRNLMW7nS
623jmfaulax3PHk5+DypwY3RKyD6MtNL0PFtaZQe6uBKs4unRrPejOBjbY9MCBdx1tNvVWu0epMS
2JjDve5Iu8pHxdBfQ0QuuZr5+QGJGG1I4JRPD2kwOWg1K8nkojPqD5vkjbS6fxeM4IjV4mBAAyUc
zrifyIRNEGz2285/sOSVOHm+/oTofO6kgMoLBB9dk8K94kS8kTsVEiclKYCdfQsT+apUPqW+Tw/u
RwQRLp/xpdsSbzbPE42HwPZOZwvtusDJvGp071TrZQ830Mvbv0+7sIEDoehLl9vp99tSp8AYN6NL
S2+zM4OHSX0I17pMF5ac3aVyw+BB5qzgqREecYNVIuvnwsjjfY6q58tjWP78zIrBVU8cJs6R7rem
RNM1EirfMuMmpCZw2cDCmvP7/xkQQqJMq6UqyTCAKzhUasUoup1jf1aN7mqAcbFT/d1li4tDol2e
Lj17rtcJr5YgtvtRDhODpO1V6B/Slet+4aIkg2agTjWfet6ZpwvS9F2V1VVjIYKFQPm2e8qidwzg
2IIwZXFXdGZt1JabTb9iqkGhZq0sytoYhMu+DX0YKevKclvvSlGu5GpXr5yNZQvAW+GM5y9rXqTj
x4mnGTlpe8sN6ltSs3n8QV1jolw43izEPxPzTzgyIWWlPNZk3sBrOptUmr2hHn/Lnt++m46tzL/i
yIqR2OpUTQwklK+t5KCuwS3m7SL4RJQZkSBQYFIH/iJ83zHzDFhrYrlG8N3Mb+HiLsLv+ms1vR0A
R7mEcgWJirmeIXY4KBmMPnaWW+6UvNbSb6d4e1Li5PvCihdlq5j4W8v17G7by1c1aE1P/1WMK7ft
8oT9G4ew7E2NBlLXMY5eOXT6tRegxbz3fjjt1eWFX9xe3B2KRtenfobLR0xFGkn4mK5k/EhocLMf
Y337xjbJ+cJl0v4ZEXxV6bVqptue6cqN/RKk6jWcpN8vj2Oej/MN9s+EcOlGoyqHWi+ZUF9Zr2UX
7/2sG2lkWuvYWnK73IaQTc+SHqiXnR6UIfeRb4KewJXyzVju/DVO04VxQChKzgvmZCJK8YFSTsjs
DmMHU5tzMNKb9pe1xlGwMALqbTPXO5U3epiFq1bV667p4Rt0WwTKf4bhyoZaGgCkzIrN3yqQBeHi
MEvZQYLW4CYsQN5H5TaokEb4fHm1z8fgYIGbD18yc2UKYzAhnpKRF1bdetiO2sbpbi5//3wQM8Xj
rP04k0ueAS8mFObRHyM9XdM+CnbhKlfjgx+Ybz7kmEFvZObnJdIVi6A2jQB5pUiqOw4APKS9aT2l
yocmPqjy8+UBnR/zU0vzhB7596Ax5TivsCQNn5zyNgUJroDWREj4sp3zOOjUzjyxR3YKM5LSPHGQ
a4FxRtce2zLZFI07aNmuqj40b4fh0MBCQZ4wW2M3i6fFdirdh8ZNdS3LZxegw+3fo3G5UaePl8e1
tOGODIkplnwsElueDXnIMA/ttwqk3WUL5w4f/A20TTQtzZAfcUv3NADDwlsaUNKWu0mPUQuK+h9F
E+/DLv6hTv3Xy/YWRgSwiNTt/Eo5V4uTYKPsWmUYXKu3fiUmrsaK3lwGmX0M0hiUSEngi+xjipbr
sLbpgxsZH4O9HqysycIhVQiMzPnhQ5CqCXutQUlXDXw+b73E7YcquE/ilTVZnKMjC0LUYlhtOqQe
BN1eHG/a5tO4FtwtGUDsefbz/IE/Oz0ucmBboaZm8P2G47ZozE3nv1HoiruXpMCRCSEITn3bHOj2
ROSFyLGZdj35waRfybYsJH6wgvK2SX4QojZxqf181NSuZTd19Q2q85m2ycqD6R98actxNMYrVBnM
tSLHwuxRX5PJ3BJQ0kQtXDV+V6Vx1TSkutV+a9ctvclvvwewQCKdsjfoNRGA5+ljrbQaigmZ/8MO
MoBkuy4+XD6IC/kjlMFI3qJcN+c/bfV0EySJ5iVtR62mKO5HY9zH9IDJmbmRkxu/vffz26RLb4r8
zYEsVql3kL6fqWvEfC6JXjsYVJLsdYzS7NT97Ev9Ss70bzDdvDkNjimazojIqRCRDT8doBoaqSK3
OUlX5zrrfvfKg/RG5tZ5l5+YEE5qFBc077Ql+dZG2sX9eF/X8cpeWNpt0Azw+7mxeXALMUcppUoZ
SyG5zajz4R1rHlR5jSB24foksIR6h7oN8Y1YigqyXptmwWtX6p196iSPaWlvzRTGy9LbeQoy22Fd
rrjRxXFRPCAtQj/M2dGNpYhnfsbqaI2/MchQ/rq8vxfcNJuJxNHMbMFTQvBxuWl3oVl4o5uH93IZ
o3Mdbbrw7VcNxCJ8nLAWjKToSNGcsOPaJ6WXwFcUVdM2XXsoLUzTiQXBj471JEWdggVWxH5t19pk
5//99P0yk6s5NIaQ0kFXTdjABf076v+R9mXNjdtM17+IVQR33pLabMsWPTOe7YY1S8IVBHcS/PXf
gZ98iQSxhNK8F/FFkmILW6PRffqc1tb6KLWbR0YzK8gJAzM9f2ly48VLGicoiAWRE1WiZ21caG9E
LhStUGA6lZxoM6ctS4dqQAg1hV0ah9P92CQMDQ8KoHMRB8AJXB5/M3a4NfB0iLR+CuzuyLX9PAWm
v729z9buINiBFhCUzpGKl3PgTNcAitBgxwTH4MB2euc869qh7R8dbzmQPt0UVbVPvAUdkIq245Xw
2hQpB1y0mMerjDLqVYuWmMUA4ZM3bSnCcnjkA5Bt5f3gKMzlmSHpruBmLxLm5RAtjgmKZxbkJRhq
b0/k2o4wQWaGjlQdLxO5Ax3loczN63KKaPlFKwBlU5zVtclCyAlSKYQ8QNFKjrQ0hjmpC5T4Gurt
evhSMjgPZuJBXkPh2sTOkg+VuLoh8oBS3BXtFNiIbbBJV2M0dR+WZNoW9Y9EQ/EiTnZZ/e32rK25
OTxCAKDF61fgCC53uWVRx6p67D4jdQ/ODDojmrPfmq4rwoWVKwKli//sSDtg6UYyQXhiiLK/naR7
bn+Z3/uJPTe//mAXIFHn4tomwF04ktvuWU5Ls577qBg3oHtUyUStTZcgPEKlBCqsptxAMRUZHauu
G6KBl9GMhru4aT+4ngo7v7aXgerANtPhe5C3uVwVB0AFY6IOzkuRbv5KiKoPfc1tI6kJci5sZhRY
5VVnWUmmLB4ivYpY/rc1fkEAT4ZjjYav/Ltb7W5vsrWjg62MOjnSm0Kn93I4nma2VVnCz8QdFA3T
b239iy4oHKvSBSucJO+Un/8aEvN69o73J9S2jU4Yoi9ml2+saj4uS3wwnfqtMYdAT/qTVbAdBRlO
aJW/88TZYJEVe3CljI6f4SCvjoeq6MOXro5Or72l13E5VUbzbPf985RVqOLqYWs7YBXoNz2lUN0o
jt1Y+QFgo4fMMz/9wZzDV6EYghDm6mFeT8Rv2YADZwxWQMuDN7667lcWq7Qe3z2E7K08X+ASAN1C
PlbaS6NT2rMWw4PYEySyk+qJ8flTPY1osWynQOfOhubWJqu+eH3ycx6gQWdTSK0vVdjq3i9Dh2wc
m18GDyVNIuh4y5NLybbTVXQFa0cXuB/0I1jQP8cL4nJvDFWCknuGCSmdA2uOBdrMveJ+YJngNhWJ
A7BqIgUnrTyyuL4N0CaPLP25Invy4/airvgFpI1QtgGoDNzccrzIINs+gBpwhup0F9RfbH4/yBgP
Rrg3XKKAaDqumMSzA7SA8iy2K/x+VmRhg3yYkhlwxfVYECpGwPOeYpG7NqheJLXeTHOklWboehTp
6Nee/zLtT6n+M+ZPXvPxD+bszKBwTmdDSmrmF16MN36jHbXOCDz69U8MIKkLD4d1l70bapzgb0z0
ObKtbetv5j/YuHiFAtWMSBcIJlcaQGO1Ngfl3xglrh+8eMZbShRV05WAAxawc10DIHk8dqQpMnqP
uY0+Qlsm/6ot/q5f+izwAYwsWJcGo63S3165EM4NvucWztbEsrKiz1oyRi6Ugcp5B1btsM4+6v39
T/gLO5Jvmlnhdi3I2aPC85917j226fAp9dvd7R2gGo4U3LRkMqpqWrBCExJuxovTfqrGb7OKJmrt
9NtQq8G9IvQ85cyh4YBhaegQgUJcfrGPcae4MlY8JHpoQDiKOgtqOb7kvNgy5XWTDnNk8THoDEBY
AP3ovt2eq7VBCH0fcCshjtJlrmnH4v8cx2rJoK36gTFFdWLNAFJ6yEcjvkFzkDQKP61bvZzaKRpS
hJddur//959/XgowW88ccrZ0U9TMm8UNC1WEuXYWz78vnUU9A85umfB9z4LgcBBXe0Ie63o7qUrO
CkO+BFeaWuaQHN3Akdlt2hIifa8+D0sbGVDFK3PdEHpvfDxur0sEldfbmpeyKXJAMe1bWZhAJrBw
P+igyZ8HxfZa28MQdcHLCUxa15S9E9Pw77MZq798q4uPnn6sLYVTESsgBTx4X/xrQp44dC10s++N
U7R02R5canOPzsOwZU9lfXScLJhUW2LNvZwblLxYW1mkKxYYdMYftHyasiNrvpWqS2B95oT4DmqI
15TDGnctYGX1KdJ8XMpoX7JSkHWj5eQPzg8um/9vRjo/qHHHJbDA2HZss3TW3tdU2cjV9UGfB/JR
aD5Hl/jlbQZJCDK3CRxA0+rTUzGOzbPfT2UYG2315M4uQZZNHw9ux/1DWnD7cHuAa/OI4B+pSaCz
rzlKbV4gvz+jq5LFH4n+aM6bUdW4qTIhNszZ9dkxtPgCoKtHhH3jRbIh/kcfrRK3x7HmR9/RjAA0
Gtc4c2duKod2BooI7rduM+iKUHatfgBkL3ppxSxdUyt68cTjehnQvA2Ent0E0PSohiMvf3E7D5jz
wwIPr5upwFVie8mHF7Ve30VmBd5Irh80FnRAPHMm0UC+jV67rcm0q40nv9qA3DkUFHa3Z3FtqZB+
F5oH+HuVp2RmCnUYY9GjHpR5IW6/8mV2rPG01JqKoV6WIxDVBHTZwo4NXgRw3Ijfcr4tNECc9Rll
H2/ku66DysIrygs7pLJDu930ZAlLOHpz6oIWyWwNmiX6owNpjGlb0TiwyM96OvbVL31At1Lx0DQq
yQ+ydjLRdCPKEYj+r1KdXu3zqjXRGrVY+7h3QxaTkzk4IZ7pYME9WtkevbWIhEFp+MO2HormFc4i
tGaEIebrOD4gANrUpSpFbgiHcLUnHLg8JCnB8yk/2jq3igtIVOoia2DRo595Qa8fdG16peynVuWv
zrBtbBZQ9zg3zxn7uaQUUOIxqJd2H5v+4zDUgdYm0PE+TUP+6nUkTLpJEaSvLy+mT8Au0Corp+q6
ooLiLsHyNvln30sDvrzo/YelaXaQNwpraBvReOvPf1N7Z1VHaj7WVZTOKR7/1cYg7bYtndB2IVzD
4gBVgVcnf717r4sWC1EHEGqw773HZ/svbr1pjil6Lcau4x84+MmPQrdk61RchaBYOcbIr6DNSITC
wO6LmOPMVJ6Mmt12WLJa6+pj0UHAcc5H/mjzsQu9pe4+ecVQf2g1X3u4PchVy++coEiWIpoRe/zM
sm0UNslR04kmD9Rnjr4h/KXjL1Wb7CawdyztvW4YeXlkGwGuQl8AvJZ0qCtS5Fad0z7KvCeDP/19
ezRXoQW+DtUMse9RgcLRuhwNXzRr0guC+g2z/bAaijQAHngIIembHUCAmig6TK7coWRPvrmmRusm
f+qjCfyac5kaQaUDAYFsoGLaroJOYUhUppD9EhIOUhAggKFFP81DRJrRCUEi7z2h28IMPC17M8aU
7zHfKlzU6mQKYj600KBiJNekmF8O1HSsPiLzsbOgKJg/Leytu/uBI4Z2Zkbs0LMdiAimH40ZZszK
3uhWEaTzt9u7YmWVUDTE6RJpIGwOaY93jlnWhCxt5C7p52Fpyg9VvZDQ9GPy9ballSlDCxhkidGJ
KbA20jn2qANsZVbBUuz8AIHWSaP+QzyV27EcVCSWK6Oy0GgAdB/CI4DepVFV2ULcpLEb9P+9suG1
LB9099Pt4ShMyHkN9K+6OWUwQbTHDhpwDXmZVP3FqzYMUBI5OLgi33S5/BT11DRr4jrqMndCboaO
CGLK8oXGi6s4RCurA5fgekJ1GI3M8j4wkob7PatbFI+3i/dgL4duPMzlz9uTtnJUAU5At7SAoiNw
lvYAjWskBJ28jfyR2jRgPZkPgwYdDYLUzRPr0/LgDEumAJJcJ+nf7yjBkYvKNfKykoeIOR0yM8Hg
yvERbSJ1/FS7J5fgvJ4s1Hf6r0V2ipsH6ikOl4X1uYg2hF2wiaP8AnTJVZZlGcqJawZrI6cvigfI
Ai+h53qqJ8J1eA1eDRxh1K9F5+MVgXXj0nmenIVFydB/KonxZTRIOJrJJgZPOuA1xSYd6g1pbB76
kEK9vaTXe9QAOAwkx0hS2XhOSkeNxODVnPWJRkk+bgo9AaeIHtxP/4Tu5zMr8mmzTMqaRF9o5Ff6
24S8W7x429sDET/0crEuTUiHLbUdkBNOhEYO/ZuzDwMq4+CX2VvD85B8r9PIvRsRJI1JSiWmtWlo
eDDQKDVDn7iBdq8sE+4mDAnHDdsCLb5Qub/0H4tfN53XwwL7u30qFafqenNfflz6+XnvVV7B8fHC
eOJkM8Yfbq/HtUe6/L50aMH4P0PKAuuheY/NJ+4caH6w6sNtI6u710HCClrk+EukCzZxfC2xO5NG
ufuYtEeePjm2AkywMk8ij4teDyFZZntinGd3eFf5VeHkKY10UFEGY67YtuufR/0Y0CJgi2SEdpsz
yzG1gkYz5EgNN1hSVRrn2mnDrwia0H8siF9wNgBqjCMQhpRGpeHs5hKuhaaHOnf3xImPnFPFuq8N
CCBjFL8AN0dALN0RaTY4rEO5K+qZF0xmAZnw8PaiX9eO4SSRNhbvUnCxXUWMesy8KZ9njKiIn2Y/
+5os9BjbAwi79Set18LeKfcWGR5Tom3JModzw54zp1c8osTmkjzOxc+QJhYazp3PCp1Giz0WYZbN
J6BUtx3r9y6oAQHx/ytrF8WVdE0r/T52tJYipgB1yRV1AViKPa0baWSPbjT75SHtsiOUD3YtSGb5
QrdQeHmeUx4Qv96Y3RIWc46adX5KQaWrt8W2QX90cHtBVk4hgeIlRCltAOWv7pBh8DtnMfQyIrwF
kCOCssCmrFUFzxUHDys+anc2EUTw0sbqXQZ9MtctAYE6cg+SEqc0/5BWTli3RdBPH9ri8+1hrRrE
iwRMUaLvWYZeoN1HW+iY0wiyke7YBSnfNajrZelza7lBV+vIJBT3OzQw9UO9HfI5K905msaWMe/h
DszmMJRbThL0lSvSE6vL9Z8NudUgYXj89A7GlSJ956WwkH3PFpUi2IoVwSkJpCl6DkTC5tLteAuy
vg51qyipvszNl4K+Fcbb7QVacTUXJqQDmC2WW5DJrqJBP/xl+PvbX1cNQPz3M7/Z4zDFeosBpMbR
AbAYmmZaPih82coteTEE6XZho5ETs4GRnnzpdbo3aQFOLx4mKlJilSHp9DRt286446rIHoLU3CSA
LRYP1FRtX7Gqkk+8GI90IVuZYy5FBTPOMoRF8dstIb9pQ0U13SHdvnXLn26D3CFk+Lyp2VdOGTh0
X00QhWYnf9DCEtGvftTpEjjasVmgr8e+4XETTqMb+H5x4MW09YwmmEGsXD0YdGdk/aeF8N3ib6GP
EvjGXyAqCariSwlt6MqokNLaNC7ZJFzf5BAh8+zf+vi5qJKgyD9w/eeMxEbPDCAo3vz0WSeq23dl
j+KoIbMhSvbX+mvZOEOfnVa1wDQ4Btt2dq6Y83ULgi7UEM35crKR2byqHbuoI4PM4eShJ1EFfF05
CRjDfxakUDFBfzlnblZHjHwa4302f7G17e3DphqE5C2GfnR9ry3riHg/DePYVpvb31/Z/hdDEPbP
DvPYt3qtF/j+pD+XEzC6D3zZJb3iNIvdLe3+CyuSy9Ade5gtA0vhms4TEltBEu8RCwVOvdO0aesP
P2+PatUe2BghTIhMCTRLLkdFCr3UdMNg6BigYZ2Ugcsi3dnVU7wxtKfkbkYAGxBu3E5oJQKFDtBq
l+ZsZEysfopZNC/mk9V9K+ndJXthAVgDkIRCPhsQxEsL3DDxDE3qGo/6Y+4GvQoCt7rNzr4vjaDn
eo+uW4bTaH+1yp+sUAS/q9tMUGQKThi8pyV3bpbDMjetgQ0AxSA2fMiMz2WDYoMKzK+yIy28P1p5
VsSkjmIoVWTusG+Gp9iDRJTi8bO6wRyQZmC5EdrJiHct7woQ7jh1VDgBqj/dcqhIUOdfNBYuqrbh
VS9zZks6ooRmpp8wzF3MvV1Nl80wFg9j590frAryzH+HJJ3RaqmplxkYkhbvvdoO5mrT5yqOfml9
UDOzAW0GvhDoGXQQy0CzKudNMva+dbLNkW96szFfDCvje+gSV8d0Hpo76Xn+ZxBkNhgYrpkrtmM0
dWtLg4LUySg3jm6gl/9OD/1uQWiQC6ojPLTl+kNBPJKA9NY61an5SjjKWVqlcJ9yg8X/bCC8hwWE
wEBOXh7/EYpbcdPb5imt7QVEFNb8i9HK3oMZaAjJ2NtPdjFBJydtDDChA3Btx3B1iWc3il8iFxrx
SzxI44GtHLUxlHNkXitUGblZ+m0XZYAEMKNCEbEKmjjfpvOXNn5akj2Jv47O97jOAVU+TB66uPOP
3vi29GlAXBqWAJpM1t9zOT9QEFDVzbM1KlJ34pCf3TZitgyBnPIhowDRKrk3OS0st6wTm5w4g3Jx
GrT+sGHJtvM3ln7f9fyPKYEDc+GZYfhyYbrWwlPStFADdsCQ+UpUYNz3RI00FgCw0WSNo+kDCiYZ
QNWMpXXVklOrF/RRz61mZw/j+Bo7PdkCuGzyYOho1gbQr9WR256cx5x7ZNexxAgsjdtHe/H7XYto
+mWmvN0yO00+JY6b7eoGofx9TkTeHjKwqPPY2DtD30V1t621DXMPfaGYcjHiyxm52IEyYVFamrRG
5boDi8IXluE9mAedCoWvsiGdN5e3VtqaGAYELQ32nZp9MKo6CqQr5J+pAus7omAUD2zx388iL43z
fByavAMPezq9cKprpxzp/GDwAfTJF2Zu5lF747RsD7eDo+vBIUcgmsLR6PjeAH1pOO54Z7axaZ4s
e7fUj4j3lBo/UjghDoJ436LEjyKBoJ65NLFkKNSWqMGd8nHP0g1XvaHlyocwgN4EAfYVdWxEXZcG
IGjK25q44wniGR0kiOPmDfqKaRn4rC4+mEVqfFpq5xfnMduNdCZ7cGL0L7lDwePD/FjFWrHmoNGy
hVZOMN9g0DJuRe9dbeoabTrlVjFs6kEvt5UHcA5gKrP30HKIl0NpNt14qT98RBOTFkx9ZyMMdvs7
a4Riai5+ihRq2RCYNhq9mE9L+6D5u8Q8mqqSwsrywrcilgPTCNC8cp9azruUTy1M8OrF5FmgjT9v
b9GVMOHcgBzuFkueEL2CAfsjSBx764AKkz8pzoFiFLJ2gGEP2jQXMKL5Qd6CePZuXyhuoH9nyZWc
iMOxxEZRzSdP/06zyEn3lUoRSsrEva+1sAAOOnES5FxSGvcgN570/tSWfLKgQEXpFAAaWP1uHD/5
5XRZAj1TfwlnlxlLgEhLpQ1+7UzwKBFgaEj6oQggl8lMtFukWW8Op3kyhtBPkhNpXVSx4jtRaBjq
hSG5UsaXZbGL2BhOGtmQesPL3ewogpvruAERIOoBSBVgQFf1RtuiszV5IKSdeIDEdUXRkbvrrddB
lftYcReXliTfX09LzxYz60++8ZksWzt96uY3o9rZyMMU3aZx9ln/WKK95/axut7xl2Ylrwm+qQFK
7jCbm/byQFPHfkQJeXi42wokh8HIBxS+KHWJLXN2sekkzayRNMMJeq3Bkn+hquf2tXcAr8mZAcnD
0aSdl7bshhMvtCYsam0MM4gVvGm0mMDhYKpkHK9PGcJ7grc3Dhp4nWXNZs+D8F5R9BjQW/xGaAh5
3QKAv9Cs9u2dBPZimwPd4QP7i35msKtIk5fNUNNZ3MI4MTz0m32qEuhamTvUvFB/wmMCV6hcVqun
gjLXqo3T1B3zfOe7Iel2XOG+V5wCusBRmAX7GLrV5PtBYyRZKtyTJ64fmvyJGhsl96vChHxDdImO
YpoD8GVR4p0RZoBaWIrTojIh5UR4R/vKpwLfOT8V38f8oVX1sK5YQCecARy+hT9X3LFQENSY2VTL
qdA7a1OVxUNlAN7q2CoWzlVDUF8BrZZgTpNLRIVRan5e8OXktfXDYhhPY0KzIOeOKvhYcaGCRho5
KuAvcGrMy7M/2F0CRtQOI8rmrbe8dXocGln1bKW1Ov0qvOTlSwCPLqFvBrkJBLRX77w47SZm+ixy
8jxIzL/t+HXuvzrDQ8bi0G3uTJDgaF6Yk8tD45AtjDYwNyzfnfKBQb4WhPK3fef1Ql3akPbcwqu5
tA2NRZX2XFYHa/qY3ikBeDUM43KJZgg8VmmKZKVmP4iseDcrTv/1LXM5BmkP5A5peoOkdcTHfA/a
7RiiGLdn6dqJwYOJ5IMAfwD7JD8vjNHJLYrHnztPesDR25ck5hQktbuLLRRWbltbGc+FNemytvp4
7sa2yaLMmbaul7+ktrKldGUro68ISSrxIgNWVrqZx2GEFELmphGnG+YBffxq5+GgB033ypO32+NZ
2WMgPEEuCcST6E2WMZ6DaP5vUjcDcEMPXOexrZPAVbm2tUkTLgCkVKAEQSRwucusMR06qx2zCGrO
H22VcMjqEM6+Lu1hHc1EXU7wddAFvXKPvxCmvcR6fCepnjgrgI4C44JOBAuYNyntXmW8Y/NEsoik
+zl/SsqHvMqDQntq+aZ1FcDitT1wbkyasrQZzcHtdLwUrG+TfdIXLTDKLCwS8M7af8Vdqgh31yfx
v8FJk4imYrSaORhcMTqbOE6CHOm5TAWXXt8IiKpR7AbQXd5tFDyOCUKeDD3rbfFW50376GoDUezp
NSuABaB5BMgPPEvFWM9izqwejNSy4yyy54/DHPru19tnRvV9KeRczLinVZblETX0V4N+60vj820L
a6txPgLJp+nMnE2XYAQJfdDzQ63vM6YoWlxfzuD7EFKjCDrga+SihTtmzUxHLHjbf+qrJ0GtRy0j
cCDvYnV38uW8H51zY2JGz1bEszW84DPsZt2ZNpx5If91e8LWjsu5AWnJQennTklmZFGsfZztTZLP
KIRXAa0ha5VmQaYp0CFrWwCUCMAsI5ACWZRkz4g5qfD+TKP4kX9T0neqvi5tMEPvWVaUYxqZmhW8
1I0qmF1b+/NfL22vfqF8Ij5+fTYgVhq2yGoW+o8xOd2f9UCB52yaxLKdrftiVRRNUjB0mrRf3k4r
f9xedtVESTdlrlVullv4PpgOmzF0trc/v3YMkcKDkgM0ia4DWJdVNje9MkVnrLtB59um6oA9NFWi
rGvLgUcs8gzoskAoI22miSeJl4xpGuXe3vcfif7BJNNeM8xwzn/fHtHKOUHdAC1N2LmgiZRDC5ZD
9Dk2eRJVKOql8bTjvfGoz90bqasDaAMfQOWYK0KmlVmEBBsoB5EQFRUraXgkrvSm8f0k0pKN9tPr
9raqKLqyDYTKCSqIKFoiyJAuy4J6PRgBW0Dr7OSNgvlHXxRVpBULQNSLRj8g3AASlU6kaWqTllks
ieLsMXn0Z4Uzvp4ixEXvhELYayBrlg6kMWee5ljaENXECbRkbkLPGz8lhoplTvzMy0cS7DgCaiPa
lX35RWZR6kyGC8YFVnjmC52rcYM8dhPEM3P3rTGqevzeE3HXBgVzEBH8TDKppr3oo97OyRhlrhfE
JgtSsvX6X5l77OtTm8xbrV/Cnuxu7/Lr1cIDUMdWQ7UMFT8ZglEOuEAtexrR6rtARq46pSnd3jax
krUTNiCMhZcHwLVyL4lncDfj2TxGZTUGiQZGSBaS+sAYEx1n4VCxIEu8YEbHr0U1RbT2XjOR5xWP
XcE/5kIiXkZdQrqpb9A200de7zzPGTj1Wm9DnAosxfmjkw4sAFtS0Jjmllf6HCQt0pYO1bYWRH3d
uv6rziz87/oGTbEKD7O2ldEthkYrUarEW/zS5Wsdp2yxmz5KdFMLqZ3bT2nqeUEXt75iFtZ2syg9
I0OGdz/CyUtTuWeWHWh/OgihblgKppJlVwKjr5JTWttN8FygnhIV9ytCqNQbykzLjS6izvzASvKB
aKUi2l+bNMd4L6ejIRZYpcuRpO7Y6k6KpkjN3qLlKhi7IiiZYsuujePciOQlIR7dIodV9pFfHkfj
WQXSvE6MijIi1sFFphJUvfLC6z1BcdoAV5ntBUP6F7ohgyX7wSx33+ivpIxaL1HcLKsjOjMphRd0
cX1e60RQTRLwj5FP1FRJf6tMSBEGQMYxyOUwKn15JvZjdafIEiLji1lzpJWv48GKnRzfT6q/qPmr
VukQrv5+ZF1xGtGzj76wy53V45B2ll6AY8ebwhytUpWqC37VAtYb6V3Ew6AEuLRQlrrdONwdorx9
9cOY3Sfj9D5BUBdAi6PAtAMjffl50rWulTbmgLxedqAW2q5aNMGm45GW8Vtq5j8KYm4Uvl1Muuxd
RbOXINtAP53sWLLEctKO+rBZ7P35KwTb0MIRFIkVTFmyzfpvRdMerHZ/2+zaRApOUdA8omcDuZjL
kU6OmxI910E8V57SHzN//b99Xpg/i8VTjj7vwV9wPoEX7n8UnaJVas2HITaywCiKfO9VO38v6D/N
BYfRaD9naHYd7DlQ6rGsBhTnVqQ8BTCFA+EEkxR7vPxRapb1QOPE/tQ0rfbCFlKFDqQ3AyD1v2V+
l54Mk9P7CJned6SgMcUVhyj6Ss3PqqAW2C8gsyysMSh3tqbC+azP5L8GZNyMN7rMTUo0bTJnkxsb
w9v/0V47G4OMm9HcJNPnGafK6rOt0Wmb+q/7d9u5AWmdkOyDnGODMfTuT/tnbP7J59Hwh9sS+Z0r
nuY2z3ptsdEOnxyIgZvfU+V512ILEb2YxAVrNpgKLk+LaxcZ0XyOw5h+S3iypV6xd4wHs1WQSa0d
eg/yJoALv/N1SPeLM0FJsBngPfX4JXvU6z/wnmefl/VuTcjS/c976h59HKZy3xn+ySmMrV7zl8RG
dxBI8f5g5U3A09BsL/hRpRvNLysg1Co4T/+QdRRBmerWF1MveWcwz0DPEzwPaPuT35PQNo5B/eED
buvqaHl4zduHoWke9AE0INWfYNj091IZ3ksYjrQPunqZtDHumshnFjjLxr1uzMeqVmVk1vwasvD/
AcCkfWDUvmY7fdZFLs3DxjpY9Ytf9du0NILcilzoldbRkn69e6nQIIigDYxF7ywnl5s8LZu2IjaM
WhWAkU+k/n37+yuHCGwLrtBk8/AisKUrZxpx5RgDwMp52YVZ870znWDWdmP2f7QjHOrZ1dYnxJsS
YtaRZe10J6DOMfP3JFPk/FbcMlrroAwj8GaIDqT4uTbtmDbNVEftEPb1Q7lsYxUz2nV6xkOGAaAT
kKGiYVeG9mqGZbZdjK1dglLOJh88dgLv89x+TtlDpsIcrrieC2NSvBHneqkvHoxZPKhJWBgKR7B2
Ts8HI62+xbMiyQZ8n9SvPv3Gm0PS/e6MFAUMxfNpbZ8BvQBqTDwERZh4uf6QH6qN2Ne7yEx/uFkX
VqiX5fbGbH/d3s9rM4Y7X4TsQHdf7WejnmdQAnVdFPdaEAzFnZTvIrJAYQQbDKTSKP7JhENozLUW
5uc8Gr8a5CljD3f/fGThANgWb4FrhZMCG2+qHAZ1hmPqfHetL3/w+feUOGDW1+qeWY+4ts79OUqy
L02Wg8/pTwzgmkTHCHASVwwXMzIxHlnAFjxaZahp27lTumHhZqW7BRoMICgH9S1aa0zJDXukdGba
gZuWDT7ZZVb7sYm7L2bavMyjG7oZeESH9hhzLUDB8UmvvN8ciS1vxsuALYccGi5G6TxmtP1dWw6o
yFUqsys78Pz3WdLlmiY60cbUHCMLuTS9rgMVJGjNAKrO4mKFj0PO7vIoWb3rzHPNx8jV3KAAZrUv
FKu44hZQ3X6PnwFrukqn5A2j09BqI5ofwcHD7eajN9BD0/SBmxbA8nXz5va+XPEOMAiyYeKLhmg5
BuoMoyr9MZuiuIX8UTcsPyevccMMrZ1zN/1929ja/L3nVkEABNGGd8q4s6soMeq0gMgtdDwgd330
mcLTrdxBGIdQgwA3Hhiahfmzz5uxXYPj1AORfr2t8t2kbSxVxmNtukSPJJKLgrxGvuZMs+49Co2b
iHNyclP6OuRTOEMUYmaqJOqqKfCeARquG9eNU3mneeiJp2OUW/nXZsnQY1R+8mbv0A+qntvVdcG9
DQwaZN2uuNwSpCVjroPSuKvLYFvjz+11XwvgBPMO0sEC9I2sweXK+BYcQDxMU1QwUGXpw/Q8680z
MZNDkxrLAzoydiMpXuzc3POS3v+2h/gW9jZiOR3ZaCkRVrByQrVXMB0br479IVfc5Gu7DnUAVPIQ
AZsgm78cW+nmeksnPkWQVw5Y+kO3TvGdKnXvd5/QdILfwTUIqMaljbHtKo43PDine2fzU0M6+/YC
re218+9LD9J6Qe7KhxY90hP5w9JT0HQWP6Zi/OSjVnzb1NpeQzs/eaeEF01Hl0Nh9VAmy5JPka39
GIuDoer/XF0OJKJFxQiNG/IllcVk1r3Oxwkdjkb7ZGanofuDDSVy3f+YkO8ZLW1bnxcwUfk5iHMh
LaDYUmvLIeRAwPuNFwj2lDRHXCPa3Ds8suOdR1+4AWKxg364vRBrE4WOTNRIgAYxgdu6NJIUDrTw
+oFHg/FqNK+gN25V4KO1tYaXJ4LAAaf/3S2cOWTS8oZBP5RH4OHTwmH+eHsEa2UmPJ/gj//Xaien
P2ewi45L2YBi1G3o1wkQ1E1puVD0yxoz0Pul2iLvzR/7pXA201jVG1q1zWs7+0RxflYGChZWALh8
IZEHlZXLuaxqk6Mp2VhAX4Icm98HtN3eHutK7HVhQXJi89BNEEmEhabddW2YaB9jciwQ4gwBLY6T
rhjQSjcdkLZnI5K2YKoBDxfnNug9ky7s+RedmjvXfvGKOLDTXZymIeMfkp7vILURNuY2SztQfceB
bu+Tcd5XZcR0FeJg5VjgFYP42UOxFC1T0iy70My2Mr3GjWiwI3XZoXe+NnEFXGb5+fZsr60nonRB
xYnmd/DkX64n9pVuUwuSOX07hjbdWtmgcIMrp+9dtQjc/lB/ukIYpT5YFxMXsUqieWCOeC61F71l
ilVcGQb45wSrA140IIaShjGZHYKlDvWNOf9RBmz8evcsXXxe2pP5XLm5W2YjcEVJ2O1Zqbpa134/
gi0bBQ6E3FfYj3YeZztjfh91PMx35E7hJXGrgh7tv8+L/Xbmntycm1lT4/MJyI70EwShFYus+v3S
/Jc1VMrqMgad6+IF/NuSqwpkK7sIhW7BZOwBM0jkBdYtpKimOQVZfBrOXpBXT/2sSOivmgD7F7L5
oEzCy/VykvhssokXePS1dbav4FfBIM3+IGONaj3iQ6gLO8DdSy83DgmszM4SyLbYYRpUqq7wtXU4
/7wUPiW9VfIF3PMRSTasCv/kmKF2bECwBUV9NKRcTlE5uoM+GQUCzB4ki/hHEW+sLQES7R60jISr
kDM4bsoWAMXsOarGEPqXHQ2X+5v/UbFBVs010JAgiq6XQxjTOS7caUF6wibB1keQfrercPBwhlKb
cEXA2Ujf9xJrGJ1+jow5HLQgTxW7VLgaKTWBpjfUm0D0DmYBV+yAs6OMJ6GTzyVWOE6eF7MParMN
/x9pX9YbN85E+4sEaF9epd7sjtNtO5nE8yJMlqF2UhK1/vp7mIv7TTebaMK+D5kZIANVkyxWFatO
nXLyp5AeCzRVlbOmnKfwRFfipO1CvhgjUNN0wsVOfpj/9GAH9z+yYyBCgxNGhv2mlaoau9EEMfN0
5tVurffZ1/sHoogn0OGG2yaIUvAuknSWjw0aX5sWBz5bxhGJw+BQZmH/216Zm4C8wchiY6nJkazU
365lm2lAXbdXEmk2vGcETYsgiZcOrIwMJ51FrmbKf5tWPGMmwP0F6gRIR1QPnHupYSMZ9LzYx2x+
+MDnMQJNZO/hnOQaYWNZiD5LPGOCCZUV95vtaTRa/L5rjcYGXQiwrzV6AD3ulIZIzLjdbh63XXGa
7f1H1uAjQhf4QFMGpUx51oa8CzEwqf1MjJO3uf951QqQpsc7CdztwNVJRt1wPT7VIx1BwZx/mke0
tiNcz5E3m9+d90FOQagyZo1hvKn8Ou46AFRBED+ca5Nugzrfm/gzL7qEjEKjwE7o4cRBYiLG/V2f
SLT0eeNmoE/nJx8EWbapSy7pBEjhAi9szLauHAjAcL0pTMGyplGqP486SasQJyDBjcAHY4jlgGEk
POuGCCIKmm0X75l5X6r+X2/6Xi8H0x1iwtt44WXC+ioelm6zpN22ej/sBhEL0CoWsrUCDSE5AySg
GmMJWXgy2ikOwzbxPU1lV6F6eNF6gnlR2Dc5aLGDoZ+HgQcnmzmxM3TbhtovHkYj3NdwxYEhrQXs
M+IW9CXKCzGnIXJZ1Qan2vMSq26TaubvN2N4OjuYgI6mJ6SZpNDFTUPMO46K8FT7LKa1k1SmpnKn
WgQSczBjaHAC5ZQkwcmjyTSsPBK93KItZHy/pUfo/t/3JUMWGDT1orGITu6S8GrTf3v/GVx+XlKm
3AzGaeH4/MSSuW6SPNRVuZUbFIDbWkwHFyRp1/e+JXxiFbhhTl1dJ3UN/J6uF1QnQfJVXbfQqbUh
IWue17/wzL6/RbfBEXws5keCDwnlMzwTpAXYrG/CNMPnu+JpcTEvuc2jEfSI/s88HA4dxmZY7kfW
dClU2jVgjNF33JXRaW6LBBxzSaPrDFBd8ksJ0q7x0u6WyIOEtdqRIsn7h/z9YStqMKLNEOTZwNHK
d2POirLvUcI/LY4ZeyaAw+9ONOBcYIxBGWd58PeyT3EooqMhDU5TQucvnLzeP/nbOPX685JHYd60
evaIzzfgHinmQ+aBy+ih1PX7KvQXzXFo+RfsGqD2k654Thynmtw6PWGOq51/9pp/7i9D931Jgena
AMeK7N5pBU96u3Pe/z7EiwYIY6R6kNi5QedhFBo80dqlp2B+KeK6ePf77frz0vYUBFmMZsTnwdAy
DHG4bpz3R6NXC5A2qBq9yl0HSEBvxLCt3t8ygAUgbECuAcqKfrFrAzIiU1Y0AU/h58z4wS1NjZNT
qKmgBkRMgn+BqkhyQWFumGkzdwbsX9PFDfE2NW3OPXdiVIc0waJSFjAEwpuiFik/1i0/r8BENiHc
jX70w5vnvI72m6GDw6g0Fk77/0mRExo2Jj1MfQ0pa1hv/DFCOfoDRw5/hEsH246HgmRfZ/RN5M4w
paeNXw9JyHVEpOoV/Pd9ybouLPPMLBxTMKBkMTk66wcchCuoTtGYBEAcEAvXSoV2IqMc0SVxaox/
wuyffHPfZii8w+Xn5eHtbu/26VTCdFvzsfJ+EO+HbWiiadUWiVGNQEKCqx7Yi+sV9BVnvTOy9FRl
FGO5zCcCdtv7qxAGWorXUbkEZwMQ5NgqX/yEi7yGXQWt3WRRdGpLdAWtAUlq39p6NNoHNtmBXfCd
tKDIiQruPJSe4J9RNZXzArM3eGS0sCbLcJMeE25D8O87zbnNNGGncmX/CZJrQ2s9V8M4Q5CRv9jT
c0b7jcMxWW2KTkaqM/CqSy8mD/5h9EAHmaRrtm/QxbWgzA7f+tvxUK3HJfh1/6hU2iBmUAIFJ8yK
/NxtUzKAMA5B3FoVyNhgXhzZ35eg2DI01iMcEWnS23aFIXUK06iof3LCr0V7aMHQlmXfCyOPPaoR
pVgMRGGYlqCkC8Bff613dChD0jWjfxqeQvvV0w1uVZwHqqfYKsDS/Ns5Z30bGqToigDkptYmr3/W
DX0MJ8wEYhrP8keNpAvkC/MiGE3/9KJdL8QOuFOFbPJP80iXuFmLY5k1j4Pvb7Jy/jFPk/mAff1q
e9Nm8pvt/QNTLRNNncjhgRDllv6fNNUCcvEsOI1z85i5h+xzRHekjt5vhzCzCelnEX7d5oeBkXa7
gULMYO3Jdhg0uqDcw8vvS8rgTTMyLClOqwMZejnvvf5hMs/m8khbFpOaxeNwSHXMJQr7fbUocRku
LN/a+7RIOyzKOPnRX4CRTX/dPxzFbboSIAU1yIfNxuhAwDwsiVkCtorkVMbyGPBG/PeX+9IUFwpj
eACbE7PI0IgrhTiF36WZ5eNCGfnJN/5uc12+U7UccEe4KBQ4YI+QUx5NM4cU/ZQGiNL8mKVfPTLF
njfvrKrZlWW7u78c1elcSpNUoizSkONRaZyIbQ0YHY72clIeQR+r2TaVHESEgJSC7UuMJbvWgrrJ
UrNKPePEuvVhYP2nHI3mZaWrrqs2D+hStOfBx6JHR0pVtpEzraTDcuy8ilP0jZ6QBpl4jAYQjUFS
6AHQ3khxIWDAe1xGQhn+VFa9a4C+xm2RbUvK6O3dJwNGNFDWoCEbWGlX7OjFvRmiKsipW0cnUm28
KG6WrbXs74tQreFShHT4QdPaXs4aZHSeMx/MyhrdUnwehDWiAx91olseFHNtDXegYXgC899DR9m2
rjNNflD4e8kroFyHQhdCKzG3THovrQg95zHDgyZyjSRyvzL/mfo7J0L7199p/7nXtmWo1nQpUPz9
xankdJ0j14FA/r0nVQIfoNErxUXBYGWYJtS0QbAvX3+Chz4zeQOaBFCUGIeojA1Hk0xQrQFFQoxx
Rp0NODcpiBqnYmomx0Gb/+MaAPdxuK9VijsIBjzEuYg40J0ud/jh1VevhFvkPHeNkww8jNtsPrDx
l+Ew0TC3frkvT7UckcUXzUUgLpBNS2vN/QzIUIbZrkfMybUfPvB5kCGITh9YSpkzFUXhfHaHDlPj
gt8zL+JI8/NVB47v/u/79rVGLWldkzHFVLqSjUviL2yTp+PW5G6f3F+ITpB0V2gD/oi2xkJQGORV
UldJP2pEKEiK0T4khjIDViumUkmqZa9+mAc9SD7oTHZ9wD7VJYYXzc6mDu1PVRNUMcphG7QitXGD
4kVmRcjELmjiv7/UP5lQ2S5c/A75UVIQMjjrmJKzGxj9qXdKj24xpO8Z89fBVVx55RZFB3Z0ZwTh
Ife+V8TnxxXstTHrFvuXidGZ93+RylBd/iDJ/7UlWcuAYmPgvHZmm8W8+gLuZELOtiC7AtR/WjUP
M3lwt3gCAsmKkrklZtvecMZRRJNN4ONiRDh5sF/8DXhRHFjt64xm/9hlY78PJsoSK2zJbigjFts0
D5J1GMa47ep5Y/as3eRkyDd40LqbosirIwpL3S5ydU1atycGBmeQ6IFDRaBT0IV2fQ26NCKO0S3p
KeWsAy7Csp7TLPjtUqPZ90sX7fKu6uLUInRjBt2/o9G8oWGNHNZg8U4Y2D5/vX9gN1YFSR/kQfGq
wSTM2yalOQAlKTdYcS7XhKD9rjj//31fuo323DM/zNriHE6bqN6+G3n65+eLBhuAQW6nGmMMXUCH
Buxd0frLxrTQucnjzv/WrLpxADdWRQiCJwF1BJqibzhjoh7TWPF/FGcoYlzPNGYY8udN0+b+dolQ
5OpCQwwaAYCAg5aIuRbX6sGGeUrLesrPPTpRuPmztoFm8DZDb+tMh2pBoB0DDgtZEzT6SJKcgjGb
YJLgucvGfZY2X4y+z5PRKGpo37zGFGWQMhs3TbafKkwmiZa4rYOnMp33uHH7QHczVIqINiw8BKI/
9O+S5SCETQTE6sV5mQ5v/N2M4NjXy69L3sdp2m4c07k48+/OsnEMzW6qNvPy85KWu4vBOlIuBXrW
dk2/WRokbt7erxnCvgFhDRA6dPFaM9ZwqaepRcEzKt2YfQmOQ53M3aJZyE3pTewTkjVorQHZ/Q3D
REnNmXPQcAGXhEZs7zMPDll5mOgLi6J4fT8BpyROetN2fjcvZZEVZyv/6hexxV/ub5rYFPk6oY0Q
aBHAMVGwEud2EcZGme+XeRqS82o6J2Sfl02WLiBGdaZHxt1NNLAzSYe3YdTp201wKBYm6HJRDAch
swyBmwzTKCKrgE8yo109zRuH2rvZDg62zV+7STeuTCdOeuGsdj2HrIG4zCYxm+Zd6Rsb37GBBV5O
IRiF7m+rykoBDwGgv8C5Igi63tZyZIjd1hyhqF28tU4JtEy5a3GrvEEHWVDdLGSSkeMFY9dtfjc3
usnjY4+w0d+M7X4t9oOhWY1GhBxEmQxDYHggAsbmzaJ/9eTnHP26v2FiQ2Q9BFEbgEuARADNIl1e
Xno1mGVpfl7aY9l/z3RlWdUSgMsWHRhwG4DWXh8IOKNqEnp5eW5aL7bd+ehaLyzUZaVVqxA8nOj+
Rmn5ZlYRtIz5RViWaPP40ZDv87vf6bgMl9+XrGjDjAL6WpcCQtavcdlpkB0qtb38vljfhTWo8HxP
HQ/f76PXIt2Y2b+m+dMvNQU73S7JNgdjQYBaasrz1J+WTx7XLEJloS8XIV11MpRF7dRiEfwTaOzi
tvhdIVNMhmPRfGWGjp9Bt2eSZhkLGwObQ9w8JKiu0PTFW/ZtuLt/P3RSJD8AHMhipZg4f/bcPi76
t8wN45XuA918W93ZSPfQD4asA49FeQ7Zvx0qhJMum3ULWLvWYdmYgB2RdS6tSvBZRAc+HsvoaKQP
RvqV5r8Kc07G5oV3P53oYbB2jmU8jrpLpNnKPz1IF0puBfnKK3BDnVOWLPOGgEF73Vnk4f6BKTcy
FP0m6MIF/Z6UgMyqwDYmm5Znx9u7p9rVfF7lzzAv4X+fl4LBuo+61g7w+Zr+U3i78jemOKfWPs/e
3rsMtEebgt8MkGI87iR9yJaoqsfVwuuHInkaR+aoiaduTwMElnjEATGD/r5IxpHD3sxBFvLqnNsM
fFPfe77tzMe50sHubh2AoIBEDRrz0bAMOTqkS7EaS7BWZ8bexuWlcx5t3WBElQjRzeTbaNEBIYxk
Pd2A8ckUvN+NwWOKbnUdOditTiHBfCFAMpyTuzQObSCA1uA3rBLO3o2MA+5WZGyAfYTagqfn2gEU
VjjyNcNc+OPCvnbTl/vKpNggMLECEILpHnglyt32BcmnqDUMnHXVx9xo4hGg1KjRNSffOgAoFIjX
MZYHbCw3s2x80vpr6WXVeSyf63Rb5/S5yp9nBOp1/+jyd7/fr6VJltlo/M7rQkgrD97nPNNcD8WR
O8icA9qC22Fjssj1gcx2VM8tyTGZsgC75kvIdexbOgHSz6fjFExg4mHnsNj03WYetvfPXHG/rxYg
GZDGmANzZfh+w77P3uNUJ2hoKrzX90tBQRaFMoHqQ8B9vU15MXNMpyjAW/RasMPoPHTkULLDfSGq
rRJMHGjvA7gFJvFaCOus1IrQ/3X2frbRX6799f7nFbcDP/+/z0snMUy5SWcLQ0hZNSa0T+phE6Zr
8gEhaGkVVQULjQKSWwoCY82ZW2AY7fDYZVE8DFmcL5oAT7kSkDCioxTVHryArjcKY6FzI6MYQRx0
y3wo82p8c/Ni+OpO7bsJPAA2FzBFtAoA1Aks27WomrWeh7G3GENdHs+Yb/z+3br8urSQ2l8rTNHG
17n32IEq3jFZ3E2aYr/qhqAFAUQ76NRC7UK6IaUFsBGY27EEAgpB/2FZzjR/GXQwOYX2ugKyIKyv
aOCWTt4zljQI6p6eXfOZNed3D71Acvny81JAYsDxGn2Fz6e4HxiprbGDCpVyke5DxkAkeNDecn3O
fofeoxadi+fRqJ/qliC1aHXdJlot/vDuMxfGVky8ArwIzUzXkjyzqD0HMyjP0Lm4zB1BfZNMhq4y
IU71+sGL/boQI47rIgpNEYWOqQMxJfur7eZkJlFse6fUPBoGiPB5MumGBii3EExbGNaLgA7452uJ
bd80nICj/lzOdYxKzEJPRq2xw0olu5AhbR4AFyathYy8+0WcdcPD3/dPR3FZRPIN3DZAZKE+KukB
eMObskJp/2yzT+v6YjTDPh/owZzePcMB+nwpSLr64KULBT8ZCkdJXvK4mXWBr+I4UOzDlBVMVUOt
0pEuzIg5vWiMX4xTaL+ZwQ6zYtzwx7s3S4yoROgONjoxqPD6xBd/nPE0HQGCiF7dYolt/wcPWtHv
e1+O4tSv5Eh7VbWo3g095Lj+FNPqrWUaAbevHUTUAs3huuDOuSF8aQiG0UwDamSR3eKmhJhrb8d9
byU2eMedjmmcpELJrsRJFplyNy0blhqnsvzWeU9Ruu0xwNLd3N+1P75WMgEiSYQCA9Bs3k04zGnv
mq2dkTO3ynjqEt+sd5Yr2Pa+zsH3oEKba/MlZe/mawFwDoVAMBChUQE9JNIdLQtSIL3LyBnD2+u3
WTf/QKkMF58Xf39h2FZ7qKM2Kgmib7Ag2lnMKo2FFoHQ7b79twBJrXvPLKOo68i53/qYbE73Rv7N
zOKBbVONIogv3UhCMyt8pqgpyLzziGLKospd41TVJnjQo+whnKf+wWoWHThOuWsXkiTj7ATUmKsO
ksJuB3xuxTSRjPL7MDQgLBZzlmQ+E2cOrcGbCnLufprzPmeb+7qs2ig8GZGABtzqlpcCE3Fp5pZF
fsbwgzfO6bZ0oiM0XxNYqlZxKUYKkXk9uXwdIaY17Lcxd1+X4SO3Q+DF4CURvAIXc62+aeD13dBw
zCKix6U7zPv7G6WyZIL5Hg3l4F+6IQLqB6eg6BDCCBfw3ruGvemKaFPQR5rlD5YO36M8lf+EySA4
9GuxqKGYrGau5TYj3rfKdeNxcn/fX5PqVJBSBxQbjfpgEZS2jEy9RasAYkb++LswNbdd/XXsF8yW
L1pWrg8kJMzprdkFvg5sduOTMXxAdQEN/d/3Jedlz7zBu8vMwPXwEgXdPg/9JJ91KEHVUVxKkd6O
wEKFrWtiFR79sjOyb36gCZBViuUAwwdCNtMGTbDkszBtahx7iqsR2Gw/dvUR9K0v3JwfisjYZkah
S7KojgUkgx4yOUirIVK6PpapiZgTpLgniKLizwOekveVSrUeMCzhy4Kq4KYgZNZm5eZtD4vCH/3x
KbQ2jhun0Sb/dV+O6mBgFEW8L7yiTEHkDSuox+0WcsK6iP0hO9gGewq9UuNKlPslRtEgJyU66sTf
X7hFw8mcbm6xX+xTOYZxPrybXgL3AygF/BFYFeB9rgXQaKwXZs3o9+2ybYieiMLVLEEVFiFBIVpO
xSPiBmOZh0WwhDNsV2dsCrAkDJgPPWWbNdNlvdSSEOsFyOYAcyPFxqS3wj7kmNsUWYkT1PEYl0BB
aode68RITnd1q5KEAcSQCXUHM4pbcKXQvt+H81/3tUzcPjmQAAYSNVpBbHAzd5IB72TPKxcBbMyd
gzftXOtTVZz9AS/+JO003v6WRw3KcClPMsk0pQuvWshbECg3AKo43c4/lU2c70AD0G8waDmhH8gw
XAmVTJDpt1mRBT05O1XCqo2ha/1QXVV0bds2eC3BMyJ7AosZaM2gEzYxespHjCdrj1moQ93rhAid
ubino7n4RcUhZG2/jEGX0PQhWHSPf5UxQBoRuF4AlkEvJ+0UWoHmqQzwuKT+Gx9fFvdwX92Ui8Bk
GhSeLOD9HEmxB7A10Mjg2XkQbInz8jA003nEIKT7Ym5RnlAzAelGXx5cDuoG15tlLDb4RhiAAQMz
eoDf00fSpjvHKM+YVpAsi6jmuQkdB7B7s2RIp41fFdv7P0K1l5e/QbJ7vp17BfXa7GxEu9A8LqOu
wKvyRJcCpLuE2Zp51DlYJOaFFfTNcJtdsPqb0kQAp+ubVS4GzWb/FzB9Mzp2mFnApjRAmM4Pa/kQ
PNzfK5VegHTKhuMWPQtyqlF42xC5LczDs+rnafafDDTq9dWgqcArV4GXADqvTWS55I6FdkVYbgF0
eObz0u9KtM7+a3ceOLLvr0ZlVAFbFyh8UL7d5OM9i8xo9Ucs3bkI2ai1b9hDhDFMxM/iDO1fHn0d
PF2cpfIZl0IlbTC4XXMbs5/OYTBsAM8H/O+tzdIkM3W6oDosZLrEAmEmwPZ9fbn6Om0IzQDsmUL6
lBkomUU0T/Jo+Hl/G1WndSFH7mwGadE6OCOmSpLJ3YA8apMxzbNN6Y5E8woS9X8mMEh3FI3Bc2r3
a3aeTf/IVvaa1ugSBm2YOZLzFHRfgOAFVtQ/l+WwMQrdnAHlTiLzjeDFxB+59muG45KaZSrOLPuM
2uMZgPB9GjofcVBoDQAnGhrroZSSOczDcAYGdgK2m4EZZf535r8DpktMKhYDrUaLCzBfKJnLvoMW
ZHTtrsJcZts4TZ7xsPaYnlnq6LAUei54MgDeR7gnWkavtY+Ew1A7NvYsnwMUs+ckxyUjxjMZft1X
P+V6wBNgoaMCzRsywmBk2ZRTXud/mIrJ6Oy55SV272uqLAotR9ANDADaNwJ0X0u3qbZcxnsny89G
eCDZXleaV67iv8/Lg83sbC64veD5xUDGEiw8DoOfo61jL9FJkeLiBvhWkpc5wM9ej8gkig0kwJZG
FwOpMpMgREfHGVjdAZWQexuNbhzYjKzruRi+RUa1a8c0qVy2AX1sPIIU2ypfLbuN3fz5vi4oXO2V
XCluIRjL7Xkch+T1bZzRbDP4X1P60KxrDOYWjftQaQQGWULjBCPMzQtzGWeQhIyCN8Ip/q5ANNTn
09f3rwcAV1N0cOFxLpNzDRzzR313NU4W/96BtMoE4C36AVz5xqg0lECK+xoIHnb4cOThbib3tEFH
gQ1vybkgiPLDo2el23XID+36gRKyMKLg5AeRNboeJcvgEhe5eIpURr3023K1DgPANFHrbe/vnaIR
BCnXCzmSp218PjBKHKBOF+MpNbwErSi72ez3efuysnrvWFUCRt9kzNYdyk6HPgRfFNW1ASiCjKtf
IdkNXoCPeBjwKwjIS1xOk7pExXw+luu3KJ3iElSH/fpyf+liZdJr8VKmjB0reqsG5AqBTeD3yBR8
JmGRzAN/Gjp771Fww/LX+wIVVyFAlIEJPDCO6OCRFjk1RcsbFmbwKc6mZP2m1z2ANRLkJQ1t4YwO
jxDM5E8AMcc+/31/Cco9A6wBMDWMccDL59pfLaXDJmR5yNlqTlW7WbItsTZR+aWd9tMHgF4oBvwn
Syz24o3IpsgsCsdE3+SyJc4xqF5dHQOiwhJCBNKp/p/RFDJUarZResgiD8/Q6WgVu6p8MtnBPQW6
IpTyXC7kSNtmDBZxU1HmdKLnlSWs/nH/WHTrkLaqyh0qeKzxoMm3gX3o/KRvkvE3CMo+IAf5oj/Q
MjFM6PpIWqMzBkpqvGz8gBzCJf2Lze7XfHR5DDI596EwiO4Rr1oanjiYSQAXicOSRE4Yh8OCGQFs
5DXkc7hEZJPBZh2rHAOti3GNdtFU0n/vr1MRAYDYUwyDQ/UAjEfSTe161+7bDC+4yDh1rPuB0uKP
lGh8iVIIEkhI5SNmxz+uN7O3epRAZ+TFzP4Hj0DuO3+dyQfcL4Z0iPkX8CRiGOC1EK/BPIR+wfMm
LXqwxbJY935Sng8etIAcohn4JohpwqA3ADBEC2oczMc8OrotKi3f3h9XIssCsCEGhgAsIr8tAoq2
DFqgTTs034ruMWvf33CEZMB/AmQWGhgbd1pNNG+O/q882JI6ccpN1MR2lcw6gleVNUDtS7TwYUU3
pMsDmAyigRO8qI1HYxuGmkuq0ivQw8C+o/51W/zitEYrIphiTq3vVPHC0A+ToTUYnFfvnmcJU3Ah
Sa580TVzOKGo4IuWvbV/HmueuMYSV9770Z+CehXjuFH5sm88J1/M1B8XuIKQ0BKD0ZfwmGEsqyYu
Vjm3Cymy96y9KhpqkbcJwurNdsbPdPAOmEr2SsrwgNgzicpf77czgtwE72UTPG6edDtbG929i+9C
It/XGY+JnTiuZu9UISu66JA5FIw6NxTl/kpLAL2Af7CHNbbMz7WFeCro49Da3l+MSpDo3AVBB/pG
gQm+NjWjUU3FTCEI86QeU0rAw+sa+5mbG0LXDxTG4LZFqkPMaAcR9rUwEvkjqWq0jVLLTggWZCX3
V6O4pFcCxGovoo8I7QveaIb5efLMhMwbOn7ADECCmDsMtDkaxiWo4MpIalDiovO1aGLDbGKNcinO
AzABoPkwqgbz7G1pBcRbOQ9HgWPPlirmuKLUxrg5Mv7u+n/ub5bqKQtQpXgZQZ1RQZYcZr0W5ZD6
qCOmY/op7OhvzJ9NMs/dotnxQMh6HrviMWLultNR91wX35bi+EvZshXyqzl3CYXsFeUWZ/5UA+c3
mUduTNvGe2u7PHEmjaVQKQd8HoojaHUTGdhr5aiQA4lIhdRrm5OYLvvZ1I3wUBhxjGqBbiD1jz2V
L1PfTNEcpR069QIvQdATu5O3qSJdvVQpBs0aQKwEiHbkHDJqgnNulivSXI7/aA1WAsKqQ+ZGmtSk
ar9QvUDGHVONgPaU9gsADZ8avpWfQZffY5aEbiqMwnILKna4PJF4unmW1O3IemglCiJlnXjtPh0P
dp2MfhhTyuLaCzTGQRH0YOwbmLhh55AhlPHdTt32Zt84JZ6rNFmKEhVtmjT2IcjIoQu2H7hc6BUR
Hekoy91wH1Gedm0RteXZpCQ2GEuyKoqz0YJZmmI7B7vucOLR79rTPY/+EIjKVwulYZHswMAd/ONa
z5GUDLLeRg8hsGbBEaCnKsYQL/fIq3mOke4BR6fDQpSjKE1S5Bf3FRvKePSm5TH063Bj+c2nNO8K
THzMguKFLXaPZmc/2rY0/J0FC8P4aHfeMsSvmoBRpdgC6i3wpbCycgTf2OHghT0r4fXKL9RdgGVy
4SaoDsikyp+gQex/guSgwS8pA/E7Dqf1ozmmZv7Qt/mnAC9JeurZeEBG9FM3NRtQn2zAprEzvOqh
BwflfR1RXTCgqJAURxYZKWvpleQ3LRmZ4dVgLeD7KTMO2QcKgOGlBClpGMxsWIcAEiqKeQTHwd3f
X4HqwHB3EU6C8hwLEVfuwt86XetUuG71eajXxw4TG0EHQeyf94UotwnPB8zsA9nkDfMow1j32gnT
Gmztdtwam0qHc1EZIsyQ/Z8AyefmretkrIQAoFB2QzVsMeBwAr39/C/qNo9TZ9bxUhvZ5v6yVBVi
ZBfQBIlcIXiT5Ml6MzDIbVhEFaaR0sQpIowUc+O8/A3+5JgHj0W6jcaT71e7oP2VA+pzX7zq6C6l
S8o3VGPjeWmAhjP2Ke2ibe2QXdjrwBYifJRtESjtwJIteG9vfC5wjxikW5AaOZQ+dkGjFRD2kGYt
eEIq+2FCXqAUlW83fFzt8VuD4SXhXDzRgfy+v1pVWIWBn3iEiMZQmMZrReWOkQ112UBRWzQJu1HH
tgbhbJujqzfOiEM1V1uxu5hiAMAfGA5EYUXsy8XFMJra4X0EXmc+Nwmwe0kevFjjl3cvCuYdGQ8Q
seDfMhN5ZDb1vMxwoH0BwBFwejEXfLkDIlPfeH/d+kqWtKC1nL06TcPybNU7N4q1I8IVdxDLELTw
yLH6t7CPAY123oxWwcJ5yS1vm7JPvPq3rZ6G+u8g0AVqt7RPGDh8IU6OBdKhA0g6hbjQfsZIoK59
sHgIF/3kmUNczk/5Av6mf1g4xMvyysnLMs+bxgKF6j9j+m/j74zo3/tnqTByVz9IUlBHUHGh1bc6
z+NufbZGTXpBs71/bNGFPrrOGladUVagFAEH4PrMwxezfR7pC0n/qsy/76/FUmn/5e5KyhI0Vj/6
UQ5pOfrI1+8dObLlb9P4zcJjn/LYSI8V7eOU2wktThV/QHkmbtzn+z9D9yvEll+subUQvsC1V2ej
fx0YeDvjVUedoTArODWREgJnJ1AWYtsvRCyBz9a1x6mV3rD1VmPnmdWhjOwT0HuHj6zmP1FSVDdE
JfL7NUSZ1bEu+mTJH7iOJkgRISPZAJgk6lcoOMvJTUDIWN54sNYMRO4YDB9N4Wb5BA488nZ/MSpt
RxyOD7pouEMr2fW+lTP4AnkI1wf2aBZbOiI51bFcfl4KezKX8852sI62OOTVxgyfetD56fDqKv0C
XAjuGyS3yG9KwQ+UIuIOt8szyzZm9TB1h3bQ+E+dCEm/qqhfGaUQQXN3U5EnKmL5WpcRVJ4GGhSA
IEdHlCl3v5mtv7iTFeDBEOfBJ1J9wHUITBU8Lx5DSP1cH7YRFgPaUBcE22yI58+gs4nva5Nyl/Bm
APYRr8ibBkh36AuvNSc8G0i9KUEVWI2fXF9jTVThGmJEtCXi2Y1KoNwxZlr2uDQEu8RY+Gmw8gdq
AnvtrQnrAlT+q8Rujb3bEysu2ua185vEjlINlatKsQVPucgQIwntSoa1dUFFOE11dc6awdxNXept
o9ypD2VdLnvuj83r/Z1VyhPD/8RrDPVssfMX9m10o8btWFWfc+zogszMfsy+o1B1X8rt/F14YwAN
/idG/IwLMaJNw4lmUCsUU/Bpqv04JPXnqsy2jRscM9C5mFm5aZAeyoL10WH2w9hE29Ed//F48cbt
6vOQM1BX+k9+G37R/DZhiqQIFp076NZGIxrmxcvZXpEis80lrc7I+v70W84RuaLzdchp/khKcH6M
pYsZQ+aCgaFW8cnv2z0jy6jRPuVBXPwKyZdZZrrarMCvqBYSB3+tmM6zAlbau18/tFxBgo9SB05d
uqwZ3DNzWq86O0vxZIBX0qysvZPBaRcN21dT9tmf3ZcuWE5l3Xz1F12gol7o/+TLiLsqW8DdQiA/
ml+d+YVgtHWX2B/IoInCGrxcIO6SbLpzWrctd8sGq2wTh39u0M9s5rv7e6kyS5dCJOPdu6StzCpv
zqP3o+EHY/y52hrTqnLYoFwApRPe3rd11rZfooAQvz7bKLeb7afFiBLTnw9G9dh2vmY9KqgioKT/
SZPcKpjUZrdtgvocZH+jtIN2qSxBkjweHXSbF1lCui5m9aPrPqG5VmMjxGbJ1/BStmT5WOsys7Yh
uxi8uHZfxyhLSg/89bh8ffEVtTmNU1Flx69WK125ADkAM+vC+pxa5W7uQdppvlpzg5EDz6FoEW+3
lrvG05BptlmlNh4m7ApqIRPtyVJYMXaUBNXKkbNBU0foPC7VP9agg+qqFAcJf+gMMjeCsePa4k4s
6NlCYHHbtXtdvehYN9YjN31Us+bgIU91WAql7lwKlDxJX1kGnRzxAO92GAcAwtjV2fThPi9BhhqP
9nPlH7gODypWISuNcNWi3Il+eLkA7fjrMIFHAGBrIyn31N7ev+DKzwNrINyTZd+04kSVS3rbR1sR
ZnbFNXtq+w/E/AKZ+Sc1hWS/dEqVzyO+5sA0jt7LSB+M/iUtNBGFag1/rCAIHS0kSIQ9vnC9nPK5
wNQbQEybYz1+C3SzoVT3FoGK8CVofvVlJEg65zbNRiyhAZkYDb0NG4xnJGjQ7bCenW7c1mv9cv9Y
/rRwyMd+KVOyUwXoyNG1BthsQ/iuav4PadfVJCfPdH8RVeRwC0zc3dnkDfYN5UgSQYAkpF//HfyG
Z4blG8p+yxe+2KpplFqt7tPnQNLH9XZpo4MJt9yUoOBNkeVmFYnR4bRtaLZN3DxGShiJYLx1fOj/
EAVpRW/rD81tNWS3oCA51E4bYzRRNmQ/Crvc5Ca7GUCTplU09tlwaPrgxkq8A7XdjV6p+PqYlpwC
9jBKV8hboC9mtkxAaSvw7U4thfzAoPva7Kq/aLOGgiguxalGBscwu/kRwRaOn7fo7mUxMjyau3Ja
Fl3AmYF56dRE51XKAdF9cB0/dKyDBAGtA8FnV3sk3qbvHwftewdyMx2acddnb3ET/jO0efbPMiVF
EwEQyEzbDIqGnfcJ8utt/5A0Q/TnQqmIZs/HOdt+VSJcMzWBQq8G/jxAwoOX5dqTZzHFcm5kdh+6
I4CJQYViZuKW+7p3Q945Yel2YZ7bBxecerRW74A/vNgm3RaV/0gcdBo5VpSN4A4U7uv1GV50I2cz
PP39zI3wEvUif6qtejlYKwfUldTKfbx4As4sTH8/s9CMCUc3Bg610YtQJns1PFlr4O61fTI7Ze6g
5abHsHJFw6PE/iRBVJeSgyz5tmy+G8FKTLM2abObvi8Hp/USHAiN3VhVinfjSiJuqRSIrYhXN/hg
fle9LyctLUDrqwIsS2qiU7R7T4pPSCboyWk0Hmt+8p0nTfUhLV94+1YRGpJmAyW5COIdIeG7hrwb
zbdh3NZ0pbRsTDP5wUWffdjM2eTSq1Iq8WGle+JNEfuAzKcdZJYOZi/j1gKovXlg5jfV/tDrr5xu
s+RX0R9q/vn6vv1/ztF/ZgiEjpczhM7/2sgJvB5RRkQ19zQC3hfmRr11EJeoQQ97cPWkdhdr47BT
Qx/Z+FzwTu+NRD+C1+nH9Q9anBjIBDoA56G6P3+ZcNmropVoJO4lC63hgFaDvdCSuP9j1ejJS50Z
ms7C2XlSgtnKGNGQY5vyWKMu3dfdDZPDitdfOlLASqKDHCRk4ECYHdux0JIsI7j/5W/V6MfeFVHr
pKFbFKC0THckWWuQXtxb5yZnp1jJLO1UB29PoN2Rs23gfxmRhx6CxzLXo1FHn0aZxWP/PuZbdAtF
pjZuXHHqG4TbgbXithafEdBNnESQgLP6gKIwAs0i7dSTVKs32e7GAJqrYs9aiC7lIW+/2sP7WK6g
x5Ycy7nN2Qy4Zkag/wfH4gT5vg0zle2v79LFVT0b1Mxz1U2fGKrEoBzRbtDuFdXt58DVQtUPsWE/
sz8WA8RmRQgJcnnIvqHrb+Yuhp4Voyexi7o233E6xiJxUKARd+7UNlKaK8Nbnr//mptHKpbJC2ab
2EHgGmuBLee769O3dJdBzsbH+QZaCPwgl2evLsH47+lwOibwvQ7fOegCzuvtdSPL5+DMyixEwF62
GQOu4aHlqH7IJ9u9qatyBwaasXuu+ZNd3CfmbWEZodd+asFhm/RP47CtqsP1D1ncLGffMc32macB
F4apJQO+g6vb6jUoIt6HurXp/FvXWxvz2szO3E3PdFMUBWxl2VeNPHLnB/xnnr+Xsg2D4pU6D4Pc
ucUXn+6414ZT4629xoy4GOhC5xErjGQ3+FxnE68GSCw3IEd6sOpHfXjRZR8Vw74onBBUwlGQ5CGU
QkLXfSzWzuUSsAWP+qnRCYASqAzPTPuqVTmI7NCARATdDLbhPw1cfimctgrRWv/TdSnZ6JmRbB0X
Ok0mKX7l0uyeWV5/E0W/lkRZXHrsclQV0KoLrMPl0ntiBK3i1LTW2d2GpvpDlvuxhldY3pVb0pUx
42uvvwUSbfiKM5uzwwUv3AWthwY9wDdPADpteGluSN1tfF1utYHHdlXc91X/dSySvd7kMVxl3A75
LbfM+C92/tmnzFbD9blZi+klYEsvBLl2lLuH0utCyDJvhL/X27fr9hZ3/5m92UkzNF5r3ISb1Hv4
ffSXQz3nl/TI1+tm1lZ1dsh8ngm9YFPc2u1rK4gJe20HeLCERqmOQhv22nWDk3ufR4vnSzq7z5ya
DmD2hz/O0/o5ofWPahwPWdJA8A+kvza0uljNNyicrNwDi3aRBNctdPsifJltX1+zBIGgCfJHGbsz
SH9b6+1nCBxsKlLe6Fp9yEsVe/wv+hWhzQihNuSWIAMyR1U1HnCXRo3+YjMo97lqDhSYvQFYmdZx
VmZ2ccecmZqW+sw3N5nRJHaGw2IRueGG9mQoFvOiWgEbTQv0YQHRzeI5Ojo9P9SRqnHIbarDTFkP
YZ/fmIBSVJtuDeWzeG+fmZntk1oys9UCmDGT4Wup2b+KxlsZyfKW+Gcks8insdKkEgoeDVSLd5mV
3ZotdMI06XAA7NAgSLo3VcpNI7M1mqylwWFsaG4ywWIF1N3lUqVg9+Sih0yQ05URRDvChK6EJUsW
IIiN1A/AsR97AUTLCoPbAPx69WE4tcX/+PMz7xR0WoHkBH5eq77I/GuyBupZ/PyJbBM4DDw25sXR
QWj4fAVIORrBT3naPeIIrcQXS8cFtf7/mpgNAX1txGIGAN62H+dOVPEoW5ulpQ12buLDMjdDzhyG
qG1IbgKwenktDxPU2yrJIsMuf+IavdfSLrruYpdOaICCGIqwoFr8IErYpJCErTOFfFKOrJwaNpbF
Xm2SngBuXpnEj6aQKwcmDt0TgJTh3+VGrqHVAeLoqnjAFgTuMf9CEYn0iffYNL4bXx/WQiw2JeYR
ZlsWeGTNedVeyysVFJOWEvi2I6V+AP4QKlmEWrPrxZtutDhGyPW4+abQ1l6iiwNFz5iLQBBSoh+i
HzYo055UKzNXoH8UOOZIF621Q4TWGaELPps1ix/3J0aLYj1e9gAEmvPa0SiAl25NPOqp0F5ACh0i
U41Ez0rNYHFcE0e6D0FRYMxnYU0iVEIhGQGyMxk0EXO6DTHsI2HBrSnXiNU+HgeM6MzW7MS5rqYC
B3LSkEQpwI2v3ZSVGXMZbNsugZh6tdEH+thVfKXNc3GIuHunHQPNovm2UaXbumB6QIMks+OuHtGv
moowyIdjSaHfd32TLq0a9NLciaEO2fd5zkclY+s0NXhzzPZHIIHixEn3tJVY5qN3BGUS0g+/SRAn
xeHLU2d2iUGzHoklR6oRSS2Kwhtd44NaMgJldkC6AP7HHpzdjp7JpICMNCpi/jM6LUKnWuMcWJqr
cwuzgEUIp0y8iatEgRanblC9R/SXJ9bmz5cEEmUA77rgH/4gwZaaCdohGCqHKjlS7VC74ShWPO6i
azq3Me3Bs9gL5Fyp3g2IamVThGMAiYnXqpOxW+wSJkJhPibDSY59aNifrg9umqPLaAwRxNngZqsE
WkeDKAvPksLqNm1lh5n+OUPDaatKlDE5CAjW9sXyqv0znbNV06B03HEHFtvc+cSqbkc5iQtQpK2c
pIWcx+XQJndyNqcZdHVZJWGoqnY0/aQXdRQ0e8P8lWXfOlLGlNwI+xUdiqFtHStQctuMRxY7eNnz
9TleciBnczzHsTSQhIMMGsoVnt5loS6cJ7Nmx7IjW0bX1JdX1jOYXag5Tf0AtXVk+YOTIW+R3g/0
MkyQ83TVZ2+t/XVt3wbm5RznPU/txsHzTwX3Zf5TNzs0FGHDtt8ZFMSSGhwg9YTt/26Ix+uTump6
5sRyyJuYpphmlcZ68wasdN7+FMED93GjJ58tdQfljdAV5H9zB3O4hIFWoTLTMORg2FT8sTUOI1sZ
23TorhzKebcdzf9zKBEVvZa2eUi7bF9kRjgyEjNPWzkpy576vycymDkfFYxWYvuYSW78Am93KPn7
9bVaurjPD8DMyfiZ5hRBBw+qWW6YaWBGGkBUy/MBNBTZTa/5J2YPD4L9BU5zcgF4QCMFh/HNAXtj
1xRaRRCdWH62K40sVEa16zmPRN1Eqt2W5pGkeTxU28K68cVKZWtxGcEQYIKBAtn+ObJZGUbvjBUc
UKCfxiR2kzJq5LOrfZIAhl6f4WVTU3nPmXoo51C9Oi1azlu8FASI48xoaOIm3WVu7KzVMBb9Cxgs
/21o7stsL9fHYkIGJCB0MV7bhocTALFKb037l9c8XR/WQsUEC3hmbubOqFMVpVNPepfBM6mBa6ua
0AbWsD3q1o/eu6uKvaArz/pFd31mc+bT0gb9/g2yZiCh9XbUvzWpE/bDnROsxJWLx+7MzsyBSSvT
M+gJo4rtIAP4Sscf1ydvbakm+2f3n13gbUxNjKMbuw1rzdCi3sbjQSxBK9OZTZx1qGlft7l4uZ+N
afr7mc1UBn5de8CmOO4+E1tgaCorvm5idU/M3FVNbabnFebNUeq+9vM4rZ3H3sqPIBGMK7wlW13f
oQS+N0a5YnvRkYE6CRX0CXgzf1PVaJPVwb0IR1b3kVffpsAFQSgme04KvvWTb82fS0Rh/6N8By5k
lIDROHc5n8A/mxnQSzl4M4xtUwVfRVXEyNP9vD6n01b4cOGgVjC1wUJhaV6EAimfzf0anooUbSSC
r6230rywZmA2jtZouHJTXJqDVr2NAsrnbvrt+hgWt/vZGKZPONt6vlaIvqphwnFkaOVPvvJ3Kadh
Mzwaxas9rsWXi27izN5sqxelp9K+wZxRE9mlT5nQQhFs1wXWF6cOqThQObuoBc0zB1nCh7wdwQJR
sAjySom/uz5vi0f27Pdn7k7Th0JCrxKAKD9KxRNUqdYi/qURIOsyBRgTH8Ic99dnYMgMpIcR5O6m
QYFF7+M/H8O5hdkYmNRYVkoftxJYKwIMxLbaHcqa160sXbJoW9XRG+MHE2L8cocp1nrFUGu4ZMH1
YXZsI8VnLe1DZVtR2R+uG1uetH+MTR9ztp0bvNoLs4cxtOFvu/xe89ckBxctIA2AVlxkbj4Qcw20
DTriuwj7iiCsGFB+XfgXYzizMFuWNidDRUcnf/gUqJfCe73+60sHEBgAkLuieB6A5OByhhIPnKgp
MLEPfdhoeykiFFTHtR6EJa8CmkgTGRnUXz407yqbu5CWB29VXv1sKzjHPI9AtxiWOPF1GlrFClxj
cY/5KDEh04B2svlpD2gqck/AnsTGSuiX1rCjwn9vDHsn3c/XJ3BxAyA9PskcTtWYWXDVABDtjDXS
QNR4H4D3+XH95xfXB23WSL9DwwXCEZfrQxNLI6TEz7vC2WjDGCvbA7l5HlGxYmlpkcCagBjfnGh4
52E+RdXaZDoiApM7US+KqNDu6uam7cRUhDxlWfkXGxvaTWjn1m3oVMxpNZj0OQXhJXJbdcxDokfX
Z85cHBDSc7+FHSaZncupCxqSJFVTlA+FZDraCwiq1qlCnthyUNschYrbHExzKL2+GQC1f+E1eAky
J6EboiCuXaVcRZC7N3aiL8RGA/laiD7cFtwjUtznbitClaIHNgmMH3YjGzTKtW0McmR0EWnBiFKx
pcdEY/5n3iZqZYfP7hsbKXhkwfEfUvAeAMwzL0qFNSRaxcSJ0Tyq9VNnf7EVXZnBWaD22whytch+
TxqkwAtdTqAPkAMjRSNPRae1uNkgmC07vSNAW5jimA2N9lbadvpkuRW9sUHJshYIL50tVH/dScli
gmnPooO2GJjjgoT4QcsglaJDfw2nYK0MOJtKC2xq+rmR2VQ2I9GoItgm8H+0LEIfCWNh/cVFdG5k
dhFJr8vBhwEjWlj723Gtc3ZxovCeBCAQb8oPhRGrDsDmn3UlaEPc/qhTBwImSitW4s8lX2T7oNKa
5Mk8ZKMv94MtOzsFfBJ9p3px1IkWVrzeoFEqVK294hsWFwWEXWjCQm0WPFKXpjy/T4WTOcWDbrdy
P7qkARNv4oW61+b7637id3ptHrcD3oizBP5pF8zJl7Ys4rkl0Wz0gA5oQ3IUznk1eta9Y9fQlMh8
4Ye+VY9AGSZs06sECeSx998x1Z91OdSRzu0m7sG+dPA0bmPvcBXqTmshCxx0J9y5XWzpGih/hk68
kxzisXnXySN6ubswRfX4eyJ1noDaqrPvKRk+61xmN8HIqxiJHXvjkxz9mjbz73wUoiKV+d5Dhagm
cmXzDr6M8anTa7VzLPaOBNRXqcvyyUjR61kATHUjfbfcDGg/Av0THney/KZLmu4GVUykPMCx1VIh
wWeOzzzrCqgZM/N29JwkHPTcCaFXdAINuLsXjeeEg2hw9kmVhwMnn/VAfslA9BIBQ6K2WflajZ98
9dgAIwm2lR0o1+S27BikX2oVZkkhYgGMFmROew7aJhk1qRMlDTTCPMPftUFVxbRHr6fVWOjMtpH0
bCzSRL05+EcfYLeIog63LdqG/o0DAAYA0EH0nn/k3GENUazkePIq8HyYXRUp+63hKw57KSQ5NzJd
VueRKCNmT9KsAHBcj6CV/GqSYKMqCMuIdIsVXzk/CzDsSfMNCrYmUJ7opprZIwPGOpCheCjMgYd1
noiHINOaQ+MGyU2DTR0ZmRw3nmYGNwbTs+eeopYWtfoo7tCP624tWpDjiBTBbkiJtZIdWjreKFW7
eIkhs/fheLsWem9kQIuHMVAR0Zs419FQVL6snGzM6fxgB8gbolkNsoof2BdInbSF3eFBk9sumRrK
xCeEht+Jr5qwG2z3Pq0Y3xm4YW5dt3ZWbs/ZGKfbE7ygiD4BdwKdzBxii8PX+4lIhxNz6z3z5HMX
eJEA7dLKUi/5fmC5pnEiRYtH4OXOaolf2sPgkgdDvqErL1mZxKUo6uzn59BdYqDsojL8vMyPdDwC
Juw5W95urPx7nf/FtvAB0nfQfotVmz9G+rHRQaOEbnziJg+pl965oNZmZA2jtXSPoQIONBiAzzj1
s8uYFU1qsGBAS/aEm6/RS2zHWeNsNbZytfwuz8534Lml2Sl0oe+MuieDJTe9L5jQQ6aZhwT6q47M
IyCi47InYdCLveWpjQiGU2Zab242RpZs9wOpYk2YsRBrN/lsb/6OecC6MLUQIoJEDH65ZzJT7xOR
CPLQed9t+0vAfjprek1LDu/cxCysqi1D0raQBMz9X4f+OQ3uzXablE8pWPuuH/O1wcwmmYA8NDMp
BuPYMgyqwzBO3csrp3l5z2DCpsgH7T+zIKFXOdhb6x5sMUibJyOPPGR4cu+AuuSKpVnU/e+1+cfS
LOrWXL3LkwaW0FCiRyAs6aIiV9bRTIp8m1i4n/IGSrdpi9tRl6i2Xp/NhXUD1BlBN3hkkDCdDxSc
VC2owKvp1QSIt1P5tyopDknt7GnhvtW2trlub4E5CsReyAaDpAq8FPCUl3sxsUAyG/B0BMIM8nHl
eONmb5pnbIv+BDCMllSbPnunQRd69JewRZTrx7b77lvPeDGEmEa0O+f3hr9GafjR7yEShCANnsLT
a3hed4KsnpalaSJPtfHGy3bj0neZWwCO/VS9fWyDp+vT8HHaMd3Te87DjThxPF/OwkjdUtNsXZ7a
/ElU32j1mYB3uzLKWDe+Xjf1cYNdmHJm72IQZneNK5U8lVUCBM42KDYlEMa+98LSBypjcPZdN/jx
hsJdj35xZJjA+YFy6+XYDKKZGRQm1KmytgWPs5VbY/HnEeiCIRZ1uw/ZpZZIS0qHqFOXkrgxflnJ
8/XvX6iSYwD+xOOEEiTSFbPFIZB8Q05Wkyc23tsDNHfMgybfOv9UDtvefqjsn0Q8SmdYcWyLA/vH
7O8azlnM2CqgAtqyUCfg3NzgKfsLPB0IsQHJAkIRYD6I910uDM8dkrUF0Pvl0EU2vcnzqVVxp3Wv
KxP4++a+vAgvLc18tOtKluVlgQaZGk3KFur/W0fo36y0818qKICCv6Bx3zvfKw4Vae1DabttzEAy
+KVOVPfN8yiajB18nj56/XZAsxv6Tiy5rfT+FS9F5wSsFhgQ8tLdANbuvaRJ+qNknsOiXDnJdxXo
EkTMY7/1CWXvVu59KlhjRm3v1rvUsfmnyhiLcZMWQX7fNab5Kxcp7/cungM3aD6hLxrvaNQyF7p/
IvFv86odn2hVdcgGacNj5muvmVcGj9DSqDYBafQdkSOSQ2ldZieRut0OFV+nDKGpYG28CoxHEc99
fuB9CTJqN9PwxGRALxIzTUMOKO7O4iV6G5gGOYnUtrZtn7CbKhvbQ2E4eDdSro62K9KD3eAeKNSQ
7TRsGJDOo12+BwXClhNqxulgJg8GonqUVdCHZNoSUe/Q95Fp5WkQMkf330VdafdZ0UkaOsLh34Qv
yFFXW79jv5Kg+2oDeS1yba8KK/bA9PKUFW530+v8MdMGe1ePlB0Ktxk3WQPoE5pTdLzkqIx4aw+R
B0ql+4S33YmhGPjZMXPtR4M2lm0+FvzZDjTtRgVURdIavC/Uncoz+VDdO53sdqUrC6ywoWRkSCf7
0jHDf2xwP4LyKv+hwLa57RXyhr5r59uqpf3GDDJvq3KniQIvEUdUfaDMZ1XJXmRBi0csNA0AdwHu
sDHHyDDK4oCGHRe/InjUjeY31vg1SAekipXjZzECsyHSaqBFohc9N6JSG8snffCqF9V0/lNpNsVd
Bg6rsEHF6ab2UuOeJwQcHElXAQcCEabWSNs3WjG2kz7xIgIe+p1HEufOsFJ0r6ANAmT0yC1Is4dm
JaSz0T3vDaHhEO9InNr6qktL+2UMiKOCAiQILppcD11Vsg1v9HqXMx2TLSrIZvii2CBFByUF2Qxb
TzN4bDo9O7hJYxw1i3U7LwVpbZ7gNa5Jg0a0T3hkFoW5c22KoKLynRW//zFmujz0M7dpJ1rrdV1Z
3KOta2sG7zTfBeCQT4Lv192Lt3CjIckPtg10hdoT1fulH0NyLR3LeszvRytzv1LHKyrIJjn9MbFc
hjOANBWzE3/j6YPa4yJxQyXMIG5d2h09owzCsSo1CH5/QY4xcqBCcjd2RRWZ7HNr65C09YYNy9GA
L9SgHrJKF9/8HjvGdPNtPwgzglCKGVFd2Pc1Xko7qAmPm0KgMbdgVR/TjjR3QzJYT6gT0Z1mqmTL
EwiEjKYSDznTtLjtyZsM+m6fO8iMaHbhxZxx8LiCJnpXVC37xgZSbys3+C5rqPylFLlWT+VB1ASJ
dScpklJd4G9Nh/VPulRi4wc+BZazdPkztUqyt/BS3XTl8KvqLaiTdCAusKTOdtytOkQBWpdFFcGG
GEH7ApyDjpdIYvHQ6/Ph15AbdqgXXOySHspAWQldVUr6/L4yWBvVfUYfRS3X8vez3fOv9zNUuRGF
4t4FTuByUTWM3wskG040yNqQNc0NYsFtbUL0RO+8Fd6n2Q76bWwSb0G2cSJEnke9QVEGlUIF/+RV
Tjw62h3Iqh+gT1lFie+XaDUzt5Dg+WE22kq4vXDH48zqyJijVQBFl9kVbOQN0RxuZPfwcg1o2dBR
V4ORbOWAYKrmty+ab+EbTMgRfigimUkKrLxU2b0pYouDW3OjihgF/oLF1w0tjubM0PT3s4glyQtN
wXvCEL9P7Dysq5XYdSkUQ44O8AqUddDUP2fUrDNDQqdUy+6ppU6ZzF4IExw83+KXysVjkjnI2Jp3
aOm47TPxs6Xjy8oIp+h4NpdIsmAm7cnloKJ5OUSIMBU26BeTk6camYeZWwW7HuQDL45ZWSGF8kfs
Dj3Z88KRcc88ettVpN+IVkAKdKTFZ7TvG3eQnk42BCKOkXLb9KUxvCoOOHZAB6HZbZLowb5LfLXF
BfEL3TP0jgakP6RD2nZA6hhkWzqUP9VEuY8Z+loioyfyVmRoPDXReBe7uTfGSGkjVauCcvwssSqP
ieTeI4hI019J5zefUh2R1PXJmaOK/nWM8H6xoX6Bp+M8F1UaiTNIM+hPdvCsa3tEbGHe1XGilVCO
jDPtrRMpXM5KbnX2VPuXVRtMmID5oE/3QyGxpMRLfb2HqEsbI+jgeByDhqDWkN4hTrBrvCrbjcka
InnhyeZOqVWg5ydOqXnbTV/5PQeCKr8nlnfXJBnkSxLzVXr0GNRkl2bJ48rsTi/h2dZzQf82Sdig
IQX5xcutV460qmvdg69ovebWzYfxliLDtREOMzeqdoojZkHn8JVmcG8NbnDDVKYdUVZO1gS1pl1+
7VPM2acwdDQZ3M3uJyKIpuqPgdU+KWv844oTJDM9lIEA4fDwspt7R+YUHi+d7N4zjAg3Vdi7L1Si
8CpWnt9Ljuvc0Ox9QkuqSci2ZvcseCtAaEQANb2+eksWnEm2HDJ70CGaF88kDVq38RlSFcYYao4O
WaAVLz87BkgcBWiMwsGzQfsN5zSbrEAFTV/o2I9KQwTpK7D61WGnaSFqXzFo7yNzTRljySI4NAGV
RacN+nlnvrCSyErnfYvlIb53g4e/d6scXW2MmganrHVxc+qkz57VYK7JBi1dBGBp1JEqAZvblKm6
3IFE8lL3E2WdTIPKXSEs86UC39eTZ6rqEFAgvFzUWyCQ5bbbtMCVmtE82JrKSH/98cKi5AokERLK
v1kjLz/E8KUlUiatU0vIMa+a41oWeWHnTOJOUyMaiJGRrr00YNK6LFOZeqf61nDu67Xm6LWfny+i
0Ma8t0DUM/AjIXvUPK/Pz4KruPj8Kc47iwkabhMDKD/vhPxvzX+A6L1f09w2Fy5l4BOw63HA4PHm
WH9A72xDVrl7aj1SJqAD0DywMOUQgANDgPDoxoMiweOUf5Q7mgPYjXpse9QSIBv7Ln2ClGeIZkdr
W3KveSw0Q99wFMK+lrSWn2mOwCpE2ImEveGsASBns/+vuwunJwDAXkef6Gz2y6BQQqO4u7jswqx0
nwHF+HZ9AWYmJr9wMTmzBQCxaEFKNOCdPO+pPHTdnyGwMQLo3mNvAsUDqSaAEC7X168BCkhsZpxY
CX2wor/FA/7t+ghmW2gy4aB/GmAh5N6sD9AkaTWGDGTlnfzMZGEwaNmrniUCDzDOVkzNJmsyBRgn
AolJVW2Spb4cDfgDNIGwiiPFkAZVSDKbfcs1JFb+eETwXmhLdkB3jwfrzFdzEwVvvA058DtAGjV5
xPhbZvz5E+r3k2KKiSZK9fnmyimSDk4txSkZrQ0BdR3LNq5+O7C1hstpC52FA79nDRU7Gw/wqTl4
Duo0uiERuhrEyTBYfWghorzJOvDo9X722cDRi/989s7NzWaPNh4agV2Yo7QIkRGIR5VubOfHdSsf
34SYMzzOkBhFRfJD76XJao+Zui9OXEzy4+7OlyfbFmFRfO2B9AzsDvi4cnvd6MJWR2iHF+ikiA4h
hFkg4oFTZay7EUbHLhzNB7ejYW6tBMxLm9wDZhX0YSjAozZ9uclxzAarB4DtZOdeqF6T/g+bSn/v
h3MDs1PkSsps7HFx0l8hVh/aW9tYkz6c1ni+5c5NTGM8u1YgtCMJUTCR7nUwgGk/IpUgEbfiO5c2
NqCJIA9GNQnCY7MUVq0PftIwWFE81ILdCEGYrftXszXlroAgBojUmq156nmsF1nJT1kfbFHLCCXe
Erb78/rOWnicAQ8C3Tl/SjOAmXZ2atzB72hpoLO77nEwtzlaDDkSoxkgPTelAyK1V7lGM7a00c5N
zkaWa0D7WmnDT/LOajai3l8f0trPz1ZH4CFOTR8T16ePg7qHWPqf/z4w6hPjMXw00AKXe6z1G9NA
+ys7tf4QZlNBYo1Qeem4T0JZNlC3WJl5Ib4Do1EKbDc7ZcWLmbox4V8q8v4Xo5jKbxMAEft4dhhV
6UnbcUp26kOE6ZHdruWwFgfhokCGChyKZPNrZhBJDyZxnZ8qEyn3Qxlsh3r3F2M4MzGLYVjnekbB
DH4a+iOX++HPYlT4q6mqh4wF/k2Y8dkUtVwv/aJz2SkYmmM79Hdu/wRM3Z+OwYCMNkRlEMyjEjq/
80c0PRj1MI6ndjiilI/szvXf/+gR8fu/2ccRAdsgDLjcrYaQJWPALJ5s8G9x9xdDjSRTx8TmG2KT
laLrojEP12OAliqkI6a/n7lfH6K2uZ5W4ykw6kMl7wJ0qUk9D/XBCfX+L2ZuUsvAfYhAGS3Jl8Za
gFsDuHp5Sr+21t73VyZuwTMCWwyQ8yTUg2Piz37fVFZNyk4bT6iHPVgmA6WS30agBXlCZzZoZLvg
xS7LZ42nx8ESL9eX7ePpQULWmLRpUQBDfXzmxEbepTazGDsxw3wlrf4JDTI/rT5ZGeRHX3lhZo7j
st1Oob9HsJOovF+6BKsSMkXXRzIdwssrGSYgd4R8NrrGkZC7XKbSoHyAcAw7perLYPlb5DzALNLH
IFGJ/8IS0h2I1ZFT+SC3nvZ+rxl+y06lJW88ytOIOzTKOoSCZOxXOpDnKK7JO0xYRRc1fj3AXTCt
4NleT4KkpZY39qe2Ec0WlkSkV7R7FEbq3QTCHDfM1SO7vAcGuAg7v06Pheu0qLZ25bOEEO8mM/Mg
bFtXbRrm2mHC+XC4PiML5/HiG6e1OftGWzUGqTnvTx3RN2UGvl8i6qMCV45t1G+yajfX7S2tNTrp
kOABD9BEIXppD+k/n6NI259SajahmWp7k/INmhLvBrLKOTR5rvnGArsR8u2TbC6IXy+Ndcypddq0
/ckwfyrxM9fePeuFywcDBLs18slHvdQOTofsOf0xWivv26WZPTc+Hayzme1MTQsyRvtTX/compni
K/XEy1jqQaRqd2/xtT7SuTDS7/3mQewQuV5kliAXfGlxLCdtOavvT0Sv+6n8aOyplUP42ESOoBpZ
cdMSq7hnJtgh8s5Jo6ADdMrpDBbh7nFWVnrJPyG1glhbt6fU4uxUD5RUhGdqOHUCnRF9q92XnPwc
szXc29KOOrczixWhwIzUl47CY03vDFbEGtGigmTRUNcr3mPJFWI4cPcg5wI0enae/ZS0fpJ0QOZm
WvoNZDF9WJZF9uP6CVmcN1QGgLF08dSfA8hc3qvRlcZwGgL6IGu599pxk/fZCnfUHOn9e7f4qAZM
lz4wdPMunb4brIyYFmouiv8fad/VG7mOdfuLBCiRkl4VKrmq1Lbbdne/EB2VAxUoSr/+LjXw3bFV
Qgk9M5gBzuAAtU2KYXPvFabAGcopYBqwSKxTDLdE1u9HAEN4kVHnn0WZF8FoWpMPPIsGLkFNXK5r
UC4qkZQUvfqPsMn5j4NwEQAYqAnAlm55JQA8LLsxydprCRkR9EhcIzop+kmQt/uTvfJJgWTCywai
0IaKOtTHLdMStMATgThCfZPFb60pN+62tRzhQ4RFjjCCGJ0OeQFQotzV4H5ZsO8WSQHw7nOjgScy
vOLt7lJ98u6PbOX4+RB3cfYVBTr0BUXctn7lZuTZLTQwDm32lLLXf48E2YtZ5BZ53e2RzsrSaeeD
jmTf4e0Ry6sof7d4w09P9wOtfax3gZbEvF5nJtQxe9xVOnyxz1s2UVs/v1gLjtrGqckwDgkYiOkI
YCG26l2rq+H9EBarAU2PojCU+VKoryPudqti4Apmu6J7nfTSx0rxMi3djdbG1K0cKiAUYDs5OLlu
dT91whQ4esctdHiLMegrswtmdYpzZMA55f5XWgsFsRcyQyJgNLRsb4IunzuVhsq042RnKzYPMTs3
ZONy3QqymMeyGHSYdg/tlXUTXGTeWut7AlrU/ZGsbaH3I1lsIWq1oObbyI1i+xjNKAt6MPUXYnw2
Hf9/izQvzXe5AodqaVfnGM4U+4nl4aXdEi9qL2m3ceqvrfH3Q5rn9V0gYUzA1KoTWt5sfFAj8mRl
xo/7Y1m5jyGf95/vP//7dyFkDn9iQ8GsUbyFovJHYmieDlDeljrH6lAsC/UPlPgRcJFf6B23Yp5j
K2XpSE4RJaovlakK7o9mbQ2gfAfiIpDIczvo42iKDMQbmsz5al44T6JBN6fJ1ApoLMP2u6Tkp05M
zdv9oGtT+D7oYnXHQxpLVmILafkZCJXYAOjirJQv96OsDA08IwtVamBSYCu5SMWbOLMj+Dv212Ss
pkd94vKg5pV9tKEX5Qt77B5Tp99iN60lqRbyGiAgQDnFnC42lVCxk0YNy2NSHmn7vbHoQ5MMAVyg
PDDO9pwKn8QXFqcXxqTfTBvvnZWDA3LsaDdATRqX1XLVVL0DYHDaNdfWKN0hMmGz9qpvsXZXZhZB
8F/ciiboVYsxwpNB5QUvmmusOackAkSubs69hEFffqrFZooxr8HFMwdCAn9B5uABoN/4cY2aydAV
WZQ216ZIH0nOVFdPGxiEZt9JO0PbsyxxI2G+FKJxGxp7suDp7v5aWtmMcw0CHAT0vswbYp7IY9aM
hcPRzE6/OfxrMvRbdMs5j78Z5X9CLOkHeKBAHKq1+DXTDqirXtKRwqjnWZ9St6bdk2n+FysFjhnz
J4Q2D0xtP86qkYNRGpkmvyZl/Z328kX07bMikb7dn7qVzY69h99HGj4DMRZfr5dEb6aO8quWmnil
XYr+c9890uTr/TBrXwjVFaS5QD2gYrw4loUDdpAVNfzKHjtysbe8hddGgTfenP4BQnKz5MeyH/Al
OGZLCQb+IMT31gIsfOM0Xtm9ADIAPIdnGBiSy4oK+Oq1OgIWdy1ycmqV1pt6eAFlciPMylKbNU1m
iBYAMXAZ/vjpAaXOSp5HKppp8ncdm19Z5/zqevtcFApzR9R1XA3/yrv/hW6jzm1qNI0AhLNuYVqJ
1TmjrEf1SqCL7E/9ZPtcV1wamfCHyCJvZKBCa+NW9e12YcxhUYBHTUYDCnrGSLy7r3M5DVwpc/Va
a775IrT9/VH9nayP+/bj7y9uUDwscX/X+H3IgeYuZIThRA8bW7+X+RVegEFWmPt+6H7qSfUFL5rv
TTPtagVFGm0qPSVvmT9pZCdH+zr1iuvEOuTGzE8pMw6pLR9r4WCv6O0ln7jwVaN/gbLzZxlFnh7V
+8oWgabz56ysAZwSoMVFMmCow3XA8Rs9fW2gS4+3doJeevdaNvSQDcSjiuFpnfaQCbHHzblRAV+C
TvC2Balk1vZGaRAn5bKv4pTUTmk2YMLrOAunzO5PQ9Xql1Jq4hDFuvYE289EuCAWVKFjqj8VpWue
xyhzqEv7PaOX6dsQ93XuK4mdXRxGS5/W9s+mblAz7fpxYzfcLpC/f+asdG+hU7MsKylmX1mAhNLL
aINp8yXy7y8QaLbfnOwULSBAE1GTBZfemq/TdyvQ4tkYj1VLLqVNC48ndkDS8UvbT56hDQEsXBJX
45HPGXqopbEDy/BEGgPKkbw8QsfyO6gObis7QJMb9qhY9lGa6aEsmyN+zq9gNqJmlQc5BKRuYwd9
RughlXbW+6PEA7yxo1DtuuwEOiF8YXLztz7aD1Glo8OtN5/6OjoXufPIqyZ6kFVz6eMKVeOEB7QC
byRN9qkx9n8igwPRztLWb2BI7dYWhIpLNuxlbb+VaZcCTiSvsSwHN9PaQNHyB31OPhKDG+4Qwzq3
d6b2yBN4jRWDqbvCzodAwlLcT7LM1y3lj12nngQ9x05K0HYq2F8q3LUEpGegZJS42Zh0O4Z6MXdZ
nH+VNj2LsntLiOMPpX00ax4Srb2QNPUNI37quvgomXo0O+eBQUA/SdsThIrfwLE+xiY9gD8Eid7e
n9rJz4Z8p1H9Usj2kFb8s8Wa40Si8xTnuwq1qan7WlWaP7QkEJZygbMMzuXBCchQw/hzPFSj9Vmj
7CmPBfrGTqP62UTPUaOiCsmH72apvlXG4KNeeqWFHvDBAcElv5bZEB8LRQB5bstAj7ESbD2IE/ID
llcnNep6r3TSyCsnJ3LlmMe7SosSUBKS62SkqDgO6VMiW9/ozB9KSaydCe8hH1h9yLQM5TcjspoT
T9I97WHqhnoWrcH+MUY/63NzT6LiaFoFyB0Q2PRA0wIY2Wbf0yRuTnnjaL7FVSBIrMG3gfd2QTuL
vT6qv8kOgmGUkQ0868oWhOwZgMpQP0OxbkkkLMpKG9pMkIupON+0qnqLxcYm/9su+nhM0/ch/lYu
3m1CvGTyrpU9uahOq16ZqUeQPBz0t1GpytEDRw1nEzF8Td0xFLBHPxSNflSTVA2a4o+h2vsS6rgK
1I7lb879DovqUvUtuqIGp9dCbcDfoX5pjCKA5/fkQyl+es1SrT1ncJTZuHNukxEUNgkAKgbOWjw2
FiXhhMUqoBGavFBae628tnCXaupnO4o3Zu325PoYaPGEAl6aWJ0xIWmbDpXyG52x+N8rHe9DACb1
8XDsySAUPKHlJYFtQvq55jve/XMx5WOIxQ1dl+Ac1vN0ZUUwwW1S+aZupYf2AmmJSw/LCyVzFQ/2
mbSymCnQVWoGSDC50MYqgZOemr1u988lMJ1abHgOKEmG02f+pE7DztESfafXU+c3qvJTb8egNnqf
ZXERRHAdn4SAnoxD58vxKJTsSaHll142Pkhqw3GSeY4TNorPaQd361F2PKhbsBuzib9IeF8fqZJ6
DVO+qrx+HBQVJPDhqZiMR2UsofxmnpNhyC5SFwX82MYn6pSB6M29jgugr80vLMu/OUX8lkcFccGx
0jytaZA0OPJ7mYpvROvOulpfRlPzE1FfrLw+RsPkZbFjuDa0bcYu+YbmDVIZQs4Jmnu7MYoqMDj1
cweV6aw1P6sjwV3GPVMYnto0OzMWKHQBOxYL7QFb85Ck07OWG8QdUueMwuzz/Sv59v2KjwUgABzT
gAK9qb7HuQ0aUyLohXQiwmXGa7fux6deT54qVXEZpRtvoNvUd4aeo0dH0KYDaX5R8MjGrCpENmkX
ZyqhuBLHNjuNpeyeh8yBHyn4xdhZ8dhdynasdvcHS+cf/3jy4YymYNGjwLOCqbR1tC+sng2XGFJt
Z240/MUquuLYd9zwBKpLe3Dq4hf0NJXZzoP+yAG8OgHgA+nRSDVOMD1oZgNS+xX8XXJuki6DYXWd
my6xYpB8JE9qF4y85HkscxlkEflRNXr03I9VnXl63UafZKqKJ7zwSUDyCCINaMGor3ptqD9bBt1D
U3S4hrEPoFY8AZEJ1b+vTCXdzqks58VmOg6gUSlRZuPD2ZpadjbbWjxwO04uipJwHyXm7jBqkCAW
PeugSaAlD30rofalZ9anVrDxM2N0eBFljRMbefBvTW/Bl8bK9BLwZZnLY6oUkPCnkZcy0UBJVBp7
qENv1Vznc2DxMXBAoC6EsxsCP8uuYZaaA17JtrgYbfel0eOAE+HZ3PBLnBIF4btpYE/Jpq7xygKE
xOv8cFUha3LzsLRbS7ETPRkuFUA8ffKnSl7i7pjHaCOCBFGR7xtr7naUeCJjvaGiiAftspOI94ot
7H4ccW8EfR+K4ggJdHPrXL/NGtAKnhkwILji5F2CxLgleB3Z5XhJ+eNYhv8OPwTkhcCkyoQROnbP
onAxwEK84yqujcIZCngXm4qr9dGbSmF38+/ThSsKNAY0tQGvXlxQ0GItLBkZ8qLJZ1vfYdFJ62HY
gqOtZA2A0/0nyuIQwqrQ6mHeS5aRuPBG3OfG124u+5OX+8NZyRo+BFpMnMIhl1upCKRWf/CAgFim
qr79byHmpfEum5O6LUmmI0TmeJG8tKanDBvU19tLAp9/fsLOoPdbBmqXmUzrinm6WhxvcJCMv/PO
a4E0SP49nQM5iSAOStX6jbxTrcl+6ipNXDJiiV9JoU77DEZRYZIaegAZFuDt78/eykqY2VDoQOPt
hJtwHvq72curqjH7mooLdDpB784OJoZVArnA5Jb1+MosAjwG3LaOkjTR7PlPeRdKJZM5FrjpLqKl
+nHqk2lf1jX/VcSOfDY6NfUsOYAven+AKycDuCNztQ4QJRyyiwEaTGY9V3JxIWbDg2ZU1Z2wRmXj
u62scwLsJfxPZ0rnjcYxMZoeCp21uGhDM37icsxQz4m0YOyNLWjGX9zQ4t5Ax3G2D0fBDmiyRX6Z
qVoEkk4mLvEk0qsozMrVII0T9pS3n+J6Mn5mYzddLItE12aalO9pnCUwFKYD4GZF+bWb7OTEcGsH
NYsnr+yAQVPyPn1yhIPneKUxFJJg5mKU0+TSgui9F3VFHuTwv3BlHkMjQ3ZQIOcV30mR2/7QTNEZ
F37v1U6nurg4h0Ms259dbQqgHRXsmb7iwSirvVQlXpuihsCxUUL0Efe0O1IZNDG0/gY7S5CFyMgF
3s+rUxLtTEnQu8gt55gYHU7eKdZ9nSvk2JewuKGpmb+BU/xbkx357ciJem3ddUFnav1J1wYWJHHH
92nJs1Ate+jK9eiV/AYKXrnkdqfnrqGl0BmhTTs8dikbyo0659qywJKAoDMFBvSmnlQXkT6pYJdc
zE5ll6Gq2m8Z5F3OWleNG7W2lWwCZXWU2ABct1DHXazzqWG1EYtsuLRKX+4mSuwwY4KFXIE1JJSa
jIB1VX629Jz9xjM0/i9GOkvQQnEX2Ah0mz5u7qzNFCBvm+Fia+PPpgfPm6bwloryLcD5yiny4cG7
GGev5bEBrSF5iZkLzq4d+bZ4HNNQbHlZr5yMFKBzDXPqoMO1TM+g1sIdJTfEZZge0baDYOdDab5p
yq/759NaOobkCALjNqQHUJ7+OHFjquS2tJi40MryWGQWbjEWXyyZ/VQhWjhr0rxOUObYOBXXBmej
hWVT+DAAkrqYxTgfwOJKxXTpYqAyonAi3yIt86ZiS8H6JhBAu3jkWFgY6C/ggfVxeACLO5QPPA1N
5wxDFdZ9KQEBsb7en8S1KBQcc8At4X+Dw/FjFI2B+ZZRkoRCwNl+gPqFBgMDC8CtZGOdr0Yy8U7E
aABGXn6uNKtNdElYEqbEOGEt7k1RuX1enXJqH+4P6ubmwtTZBA2SmTYI3sPiG/WCTAOF3k84Fg/W
rp42kpqbswk/70AzBKkmyBU3hbZRr3VWALcZNkq541b2eURFkrbTBgzjb1Pvw3U1x4HvO1p+lg6E
+uLbSEdFSULCWcAxCt+od2aJEvJzkl1Y/wTGWNo911D3QVvGTeUTRIc2VvrNefE3PDD/MxD6Fhhr
d1VWdGqXhHyw5tr1cy2Vbz2cIVJWnyYQ1e5/tNVZxavt/8ItslEIpNR5TCD8kukEQkWZp5Ev8T/T
JBZjWkypasqhIKNIwnJoXcs4Oe3GfloZBVadYUEaHkbq+HIf91MUA7dgDhgFmL2eU2heYb4W1fH+
VK2sbwSBdDHAj9YtalbJrBjyZTbo/vlXRl+3sAIrHx64LBNdHJDGgEhfbB+sO5UjbUnDWkUxQEEv
8qGMTPEdIgPUT3ML+Q50yvz7Y1qdOJgDqGB8zITcxZcZCjuaBg3HA/jWnm5zb3SOcZz/+yFkqYCL
zkB7XExL3BklXKllNOH7G7Hbm4+lfE3bWTNu4wvd3E24/BBlBqbif5CB/bgMzCKGkTyxsrD7i9Sz
pbrratgDQ8bpBbbR3B3AoPTMtCb7+9O4lC4AOhWRwfa2dVTq5z/hY2SFc2A6QcoODR4HmmLu0cPe
wV/gm9Tbo6jq3w0hl4xOvsnLs97/uR/+9iuilACjD4AIofsHZN/H6BAUy214P1Wh+thKL+/c6J9B
JIDlvIuw7ESXulqYNUUENHXJU8d5+V1muthaKKsD+VvwwxGPEvFiIE0aMSPWoiqUclf+kv1vaj/e
n6rbTQyy1nw74UkHF4QlpEP0Ts6npqxDM3VaLx3MxlfrYYtKsbIeEGZ2/4WEpY66yLIsIvU0a7Sm
DtU8vzJVhzBYHFTOq5G+lKl5tifNjzUKBR30ALtiY1PfjBEwEqBJ8B887lYAHwO1J55qU9i2wjm2
qdLu0Nlu/zWBX0SZ/4p3z2Nlllwu7NlqjO2TEfgHCFAVox3w4ljle3PqXFye9z/eTTKDkKgyAceC
ijRoaovlwWEsBbfcUg0tIdm5xIMvLCRLfR34TN8xmnRjsazG01HaQj4DJYRlGc1xynZKGzaFsikS
b6hJYJXF2anTnz00xe6P7Wbpz2N7F2sxnU5VGgZzYviW11NoG+1eNPKJTlrw34TBFQmDDFDFl/U6
pY7QnsdBFOZwh3GnpvNyaZcub4aNxGJl7iC2AOE1CKkAr7PkSsBXDPJnbFRCQz9P9VvWXI3ue5vG
G9N2C1oEx1bFvQJBeFSFAKT+uAwN3mUcGBUlVCv9yTKkO2WgTEwPJYEjYgGhZaGVftNIco4V1h4E
WueBLWC1eX9eb66e+c/AzQNwLYwmb5SjFDlWAGJAdXPqNVeNgqgKRMIgH/VcZgIu0rv74VZWC8Ih
VdDmSwcsjI+jzghVoAGAUSf5KbUhJP3Sb0nVboRYsgsdnijEZL2CfOSqZF90um+3cHzzmv6Qav+d
tP8/CmNxSubgYaPKNShhnu+GcpdlG3nH1hD0j7NkJxX2bINZElnlAjELnZHc1YfX+99i7dMjqQG4
EvUMVJoWozDVqlAKxWZhZ/yM7dzTnE9Dd9SUB2ec8N7fkrpfmzTU7WbvcAeyU8uncJnGuhE5OguH
6WsCvWzebOmFLx2iwYKAGd27EPOI3x3toyLqXk8RokZZ9EwL4zUD83CA4HOo5HVxaEfpuFlXNY1L
jOmT7kQZLHjH74YkPgRCPcaMpyqhcICz+3pjw699U9RibV23LRU53mK/N0ZamxFjLMynhwriVBKt
YGeraDP/yHJh4ryf7xjgMm8s1GBBbY7tqNrhiFLD8TN7MLYkdtDDvB/DWaAHRFwlZgt0RqhLWwvH
HCXYUkDTuB4AmmltFPsKWf+sU8vZCdsYvlSUV0ErDesogJ2AbKz9Ffx5qCGn0a8WaaGvtVCbUYHE
9Qh3Ul8URJwqhDjpaIUfuKr3x6gUCiqWArXITrfEXlHbaq8V2OERtLd611Z76poQ2TpCmDn10XBN
3HHGJmdU02BeUHNPNxPVZST5ZgmqBbIXJaqihPotUDc5PK4hkGgrvpmYYJB6XANDTH0a0JW2R1F5
USNjWKg7XqHmkPxNI8Udo8pyuwZGUFAj1a9GYlI307XWrTWjhv2ebM5DqhVnfbCGgwpK4T51aHVO
OqfwABlXLkqZfOGlBUxrZcviSyskaroyySsfBe0RvO+xUfZ8qrtAGCkJuiyuP6WRZhzAv7Teiig2
9mh7G/7YJ91paFhyKiuag6+odCcF7pmuWiTjQ2upbRjHFiAFogbgEzJ2e0hSvcYJnFTYYLFg1K3y
ZE5tesgc0uz7Qq0DJwYJIkZ1x4cPKwVqp81DcIuYlzCSe8iiMZ8F7fxSwUXMMmEEDTXK3QBy7K6z
FFjD2VAIljIazlUXm6fEAGom6rXsIHVWB2gVoDERw4EH+j8OZLalDhNbM/bGWkpfgmTrxtIaz/XY
9PhA/XBmdla40hzoXp3U/rOtzMXu1GJhY6VsN6AuFbaWlbgkGRI3R7cDKjlAS5iqYu9Mwq4G6/Kg
ZRnQ6sDpwXBGVV/un6Y3z2BADebOB5ogQF4jf/h49uTU4W1iNxQyhMSLme1nbNwrFjsLhlZmnm1S
iVYOFATEHodWLC7SJeZT07pIdlNHwxSmTLkyfTYV9SId8uf+uFbDzAUsVGjReVm+CNR6TPEuYTTU
Ta64iqZ/6XWj21c6qQ/3I60eXsgLDIhEzZjvxX2UQ9xbdIzaIYxTPSsGPHnQCh+o6Ne019/ux1q7
+yCEjTcvKma3TJ/EJjUyvYiFjixtF0fpg5lnF0WXAP/ZFZhFma/lzgZ7f/XkRHsbtUYA829SyzpP
YO6UdyzUv9lwuwruD2nr1xdJQ2M4U6VU+HVagfcCUCbpNyqZK0sc8wVxRRAyMILlEgeWMHcmIlmo
FfkpMuJ9zlO/dMgnaN1WrpLQjQWxNiK8RVF+QacDxJ5FccK2hnQSaCeFzlT8hiR90KTJfzEkdIFB
5p8bA6AIf9y1I8pVvTAGFsKWyutM9WxV8FTQfnHSBbGy5RC+spfgQwN9VqBC8BZc9khBwGJpUWkO
VMhBewaPPSPpLp+20NVbYRZpUJoOApqUkxNOVpjo3FWGI5KmjYfD2mJ4P5ZFJt8VxgC4CYJoRVgN
x6J2DXmugbltN4Cqa1v1XaC/MMB3SV3dp5MUNgIZ/X6wHofqiRZQ14oNeP39aclGGX1j7pbH3UQ7
pUnaEdGE82Io6b6j4wPDZXZ/s66Ggd0oVIocoHaW5RxwqJDH5NIJx8mr0k8AHynK8X6IteN0VqaD
giAkaW96otBXqU17muV3I+YJlbnAYdlV6oEMcD/Q/KWXSSe6NFDgALAPNjXzWN99IAb557K24Kqk
AG44/EmQZ8G8vWGBkyAXBBsDgL//LeI89HcRdcbTnsWI6LR8V1fQx6kfJfkGIy13qA6xXoPUstXf
WF2G70Y574d3MemAXLYZEZObhZeVBdKrV+oAZV8Xuzbn3iDNjVfg6gdEMQxgLtTkAJX/GHFE112N
4pjB4HU3wX0nIoCZs69p8vP+bK7GAap47kNgsSyhzaPoogwNKrhitRTyhZBhqL9FTrtj3cZOXjvP
59sDqxG9c2BvPg5IU0QGECJzwroBn9AOkn7LJva2fokXIHhWgPvhNkJ/YLEW0bDPjUZIGkJ/Jyy5
uS9s+pkPEp+JPLXpGADak7uzTwA0WeO9kxq/7k/mysZGwwN5oE3RjbvxalKyISJaUtBQG6H7Woio
8sYJhpM2V6bgfqiVExihwCYEDhoQ6GXjJctata9QEwup8jbJQzTgJZHRQwLvkE3ph9Vh4aACfBJ0
TLhCffx0g8qzthp1GrZp51rM2MH/fTfwrWrUWhhI0M1ATRgJo1/+MQxgU21d2TFg2H0btqouXAOE
yZ0w4y05QCgi47cWxxYWimHN0gUQPl0ulRkaDl/RgYQNdBUfR8XqoUrNNDeJGjB4rkQID8Y6CnoF
MW8CThP0tmDk7CpN/btQRfUGGo3krt412gFqFRDcJ0UDFLhmPvIsGh6QVMqdwqvEp2kB4+p8qCcX
uWHnEZgp+firfo+ZBhyJ1ojnSFTSB2epPA68r49JnFO3dRoKQ5TIOcecoShIROsBrgTlkkQp+TVS
HOOTzmJwVqJi9GhiZSjbTWTP9C4OWdVl8LPvokCHGy9ywUoEUTEJGGgT8gSjDXrkAOW6jWoKv4ZV
gEtJVcJvtJ8uUTr8KAv8BXZiRacBmG6vxZUIsLYK+xpTZifQlCEpoM0+JFHj7GuuGpdOtDAj4uJz
NKhyLyvcaRFJ7QcbCKJ9HLHKA0lDPkR51iH5jcADSaPDZO5SwAgqjT8QVGcSHAt9GSQg++Nxalun
Gg2xAxAbYp8C3/Og1ZMajpY5PhbN4HxGx0V/aCOiBoqilm6qZ6prSkM9FVRav0uGAWWNMZ1iAJP8
HM4mJxjU/GWeOJ+zBu5Z4Pi0+9mcc2cDseXBgV474p8m18j6yOvrpPdzoyuBoDciF485GMTbLThS
kQGicDcbC5md7ufwsvUtNvUeNk/paVXa+Rq4g396aSn7kiXUU43EPhXQuLkITswTfFiGK5VAB0WQ
8zrzBh4BzEyVQyYG7TWL1Q4Ly5DSTYStvZR5wzaO4pXbDB1HUD8AbAPKfNlxHIhdm0VL4YcUT0GZ
vyj9byFr8CGgvzP8qNutJvGtSgmex+8DLq5sI4ZpmWITAo5P2BRfpfGjZNckPhDjEeVOt1UnT2xB
tdZOk/cxF1c2srbI7hXEBJUmEn4DLh7d3T+DV640CPJi182dHUAEFyGStIcyAWEWcp/OF3ggs3p/
P8LaIMCShCoFXJjnr/XxSMwiHWQgLOdQGL80BseuqQCSb4sx/le5fXkawrMbPb+ZL3kjnCn1Hpcq
MGdhVhJlB5es6tDUENlS+uqH7HvzAeY+xltu0tQboXvuwTKt8fMmBQQus2ofI2gf06Kz/z0dh/Ax
+G42lilO6cWFQIZMh/8B5pfYbqUKj+OU7iLv36cYqlAAgkPqwLCXFU2lz5U0agUJI/5HRDBp8h3+
+36ItXXyPsTinVnXeWdIByHIubVzOEJt4b/mZbD8fuiMQS8UZahbtsGQsh5WyTlB47b6Sgc2wdBa
ji5L1FfStMjI0y2S7erChEqajnoz+sXLnnedkbyU2bxiuPUHGLjorBs0DYwMEuIbk7d2Ws2ejUis
UH64hcmglpzF02SHkZ1yPx7A5+oFf4NDr+6pifULDJ7CZ0D0BzYfDHA70mzflemsigVFwMkxoyvt
SeGiywGXm6RKdo02KecEiSJ6XhBNFCOUYosiU4+KnRqw92xQpIeRHEqYjvSqpNCOVQ3OPKqV9CGi
Ld07iYwCcGzK1wTSZQFVlH5nQv+56AjUg1Dl9fuywv/Hiwtl0UwC9gpELoqpEkVJaQa4VQCQViF/
ZoIKimtA4C5uIbRtN1ARuT9/G9O3lLmgUjfGnGl2aA0EelDsbRDcT6geuQAM7ZtReFoJ75T7QVeX
B6TmDAoXnFtYZ2VUtAMfGUHFeB7r6hUQu88wNbQ24qztrFkw9f/izIN/9y5zIpXLEhZ54YCqwJgk
rjltufquPJAg9vqfEItSh+7kYEijCBpC90zPH1qCVW4+x0jH/qcp+8vyfzcUC9yo0mwwlIi/9lRD
dvKyaf7+N4VeHhTvBrPsb3O4U+TIPe2wrlAiTMrPOVVc3WyvfZv8ykr6jNFyqKCYh8xILmmquqTq
/JHUGxnI+vrAvQD8gAFw2vzv3w1WaUsYDdLWDoWSewoojwWY7hAZCe7P6WriMZOicLrDuwel3o9x
iIzLLFcGO1Qz5jOIK8FC1RWaeTBH42tDzF9dCj75NBzhYbdRgVkbIrICZAczLPNGTrdTS0PAiWX+
np4CVVaszaf7o1uPALwvdKSAilimH3pTTUXl1HZIy6s6FJjDp7L9dj/G2gZD7gGtBiQhoGQtEhCV
dapAcmuFMOeLxa6LNmbpVjUSqeH7AIsdTBSnbuBTiFolv6bK18LuIb1wINZZza42C3pU+gbnMPRw
kyKXvr7IrHP74df9Ua6uk/d/xWKT8wKsRjlhmGpxhUGqm8Y23A+DrIJQj+2V8W+NQf/oz/2oG3Nr
LnqpmdQBtsItEFpFFQ45fW1ze+NQWR8YANtI3/DevUGO8SKG/0GcWmEqs5Dz8cGuAVgwqxrOpuwL
SfLveHY/dw37mer2xqz+xXMsT5u5cwRN6bmCv9zlsaWylmgV8uPe4KrXwRPHsybWHu3e7A+U14lH
7ah8yZORhW2MNyt4WSWcQaBvAa9A+JjVys9WRPgCmRB+ErH4oAndgmS5HPx8tIqgdvTv49hQ9JEd
J+gdmsJfSVVfBSWAswD2v8tGWHKzEn7l7qADfH3/GxqrmxCNEQANAeSB+NnHE6a0W2CWYssK9QwH
Zf+Htkp5FgPVD5Zea7sqLTKvr6DmwKcKuXvX2Lu60Cu8tUcH61kpHmEspuyLuBePAxRJ0MCcLFDJ
s4QEadtDkmhkheOiUcEOEdIjHCRUPUnJmr2GaoMHYKXiAc/AT3ikm2cH5kPwYCXOJ8b6KqgVbpw5
QSM1pyN/dZqN4+HvhbH8xNCQByyRgn1zA+mJug6C/nmLYmyJegR3fjSj9mUiADJ31ZPVZehPskfV
7kKUPh41pQEozYBU+xS5ej6hDGJ8KdTs2BmpcLnJz7H9JxYJgOrG1k5Y3WwopyIPnyXN9MV3gkxH
OzVIQMIEkn4G6QNqHO4vhfWV8J8I81/w7k5LOrMciYbXitonfpG1vlJAVaD89zaiQyG6iUmHCvUN
yIPEMQTHbd0K7Zp/1uHyNVn6Roj1Q+P/kXZlO3LjQPKLBEjU/ao6+1a53R7bL4JPUQd1izq+foPe
xUwViyiivQ8zfmhAWbySyczIiP9syE+iZrJIV42u/1KPxn05esiZeuuvAHoE0VzwF8fKd/Ns3FeQ
s12pjldMFW+dDTCUHkvO4IQsxyF/mcF4n9qffe9UI7MGLvPby6WzIyU11xY4P6vEIFtIYEN7ZHiu
2y3RUfqrXmZ/GkAga45luaqa9hT00W0VvIyf6hX4F9S228h2wcyqCQaU+1t0mvyfITHcs90HdDg0
qICMf1mdjY11CjSOTvd9KRCgndeDGgnf/wyaAYF/0TxTVN8XDK945eNFeSV8C41RdDcVdfBidQk4
i0LQVRvFX0SdaFsCLgYILNRgpa1lOTO10wIntOq3JvuQfh6qv1gFvIoF05soKHvCR5ytgtHQlHrc
9pEpJ5FXg/HD4OTdzbYImQR1D3jI4d2vutcBielx2VswwqvjaoO1QUd0r1wM0FgLCmvUMmSSUlLQ
jLAixDMhrfd2/y1JA81yq86FiCcFbEY87aWAy2xNEATVNHxJzWNIviOO3uXFvdOtxyLVuDOVXz4z
9cfbna0JBZtXgSoXqq3pk+VXUT9Gg/1625koJwxVOqC8BQ5RLl20oQnB9roIX3xziVFyjZfBP/2F
CR9cEihs2cg2Sps37L0ltVwevFATibkuWjNdYVU5iDML5HLzFvnql12Kx1LDNn0W/QX6NxSZTFT/
UG686rqn6zgVLEEeB4mWmf/qMig1HG7PkXJXQV4IbR/oDbrCqCSNNVkeS2CiRaN7UYa4N6bS3Fqs
NjddN5KDT8D2eduocn8FPnyvKH8D23o5bdwd0souRScwqBS5+1DzhznQPBWuLisbLdMoBVt4K/+p
kF3aKOfcsamRF6fUNKzIXccPFkoZ0FP/5kCP4Z3j+WMLZT6BgLx+VgYV9UfTqIoTZEie/MX5mDls
69vVz9tmrtZKMiM9/Io5WJjX18XJ9fC0TAlqU+DqS41dUVTw//vb1q4WSbIm+RvLrIzZdTCoxkMT
CyjbGhSBM08TDt+2cs2tBflnVtasOBn8IUj3ZvdS6wTidSYkNwAB3P8z4XdHMh36n0RHViEm/iKk
v5gqtNdd7rWmY92AF2lxKu3xcaYW3uQt6NXck20lL346vfaEaOZNvb0FNlwwrCGIuTTpUQhh5OFc
nDqo09BDUe8pKqCexjtc+TcxMCiCQ1gL8pkIAi6t2LY3GUFrFqfQ+FzEQf3P7S2mHAR8Dwg+hJuT
0WR46o5hTZvixBtSRBYEyFBtPc7jcgi6SpM20dmS1miuhoB5S1+cfBt16yPEICd3166am1N5RM9G
JE1YS4NmKRlG5CdhDsameTt0ziNfgzs48ge+rIsmKlAOC0rKiM+Ie51tYmC5WswuLU8UEsDFiTXL
pvMNSClpYn/lThA9PoCLKDrZIQQ6eKRl5SmY76zs+O6GQLHREMKCiwlPTWQGLjcamuTXtqSB2M7f
TOOD3fzg+ae/2GyoCoIyxyHXeZ2kaXqUfDCCgW1W9y4vI86O4Le9bUU5T+hNBvIJb00kUC8HUqd2
yVOxHgNLf+EO3dWG++O2CeWSo2McwXIgNOylnWwkWZgVfl6eimVTQ6MAZCgW8N+ajaXwaYIxELVu
AC/AyiYNpKxIYhpjkp+ssb3DaAkyMUMXtRNwQXPw5FfGpyVHUuL22MSlInnSC6ti7GeRZ12Xpeen
aXECeuO5BkYfzmPjuONrX62/yWx8M5pxX9Ppvc8c6LVCRxBU03hOobdLGmzVuICABkVxCoKHrimi
Pn3wJl3JUXzkamyeiwgebGCCeeVybOmMwIMFpDi19mFdn4GWzXQ0TYrdB/YH9Mhhe6C0KafWmmEs
qwbqvaey3PQACLx/c198XjqlQVU1BUnw+RXtIul967/fyQDpi/lH6RqIGFN417PVHzhdysoBg/5g
gyd4U2nAy6rZOf+8FD+NDejKZw+fT9muzN9mv9HsXsXJdBygAcCzANpGNB9f/v40IAkJcyc7oSsz
Cmq09xB6XKA0NLfr35hCvI4uWfi0q5bVDD1DLUEJ5uQ7NGorcGSR3yYYimbgl28fSZUjQDeuaHcH
1uFKWygp8s6s6JidRrc+2aV3NAdQaS5hHzmN8b/0y1Ov8dWqo4KTjaGZwl/L0c0KehvQTDXZieRl
PIfkYeq7twnyureHptoQePfDVcMQMmjSbW2RugmcLM9Oa3tK12f7/ccFBBIQ94CyFRK9Mjaarxlp
qpHMJ9Ltgy/ZsLv966/Bm+gNPP8+udxuLJhaHzDJ+QTeqcJ1943zPBPQvwWRxe55+DHtPq/oZ7Z1
Eo6KIAcZG7yqwQQX4rKWpo1BAmDKC3s6MZDAutOP0n5gxh0kghtdrUux90BuiI5L0OcgpyKnn3zG
7cpM0+m01idjfFhywK3Wr+AEb5d/zFqHhlXsOlhDYh4eGtGU3GxrM1RVuGHzEwvpk5F7cV+5b9mg
43lW7DrsaSTV8DYVnRTSss2tu7oGHzicNIde9Kdw1AShOgPS+oThQJaWozoCWcWx3jvvBuODc+B8
AML+mZvuQVPtOuL7AfueGtvZ3Pnpz9t7W7HwFyYkT5onAUv9dRJD+GhO2RZ4ILiaZ88sd0H10FTm
9rY9xZa+sCfFHUMy0Mn1Zo6HDojfSIWS0hLhF+yLIe4CjTExP1IgAC5QlNcRc6CVQe64zsJxKmur
4ae8e3UPFv94eyyquTv/vPTeHUfTSZiPzy9oJyhAZLQNISDtbnp6aNnn27YURwZDAa0M7jz8Izvq
NHRZH7Q1P9nTM6got+36CdRyGj+quFYDQLZDBDVQA4HIzeV+A5EeOrI7Mp5AXw6OlQ3uYBDmQQUk
mA63h6NaGTxCPIQecG9XFIZGUOQgjk7HE4WMe+b8WDX3mub78so3lcGdOS3H0xD31raot7d/vmo1
zn6+3Gc/QVmuSAf8fNu9y/KHdb7vW02IplgLYENE5RJNCaAfkUK0vp/NwUc3zimz7nG3lDawIM9M
h+z5Q2InHRGYQdkOtXB0/MgZwqUomWUxFEADh0c5+hGS9nOVfE/Ip6l8Q1fqJ3rkXuTH9JcRbKi3
762Nmx5vz+b1UPGOA0ci4IEEfD9/uufP3FzTh9COWulwcvAbSucup9BZ+FbX745K0dsPZgsk3CFy
hNN0ubvxG+rSQP8IjiuI4Wrk2HQMD9e77tKCdH5m0tRhKyzQBijsqCk02075fRDRICSApvNVmtqo
/LY2c9Kfsk9g4J/rb7fX4XpX4+djbv7shesggLRlxxszHxAMHp1sg25Nxt977vHotJAnNoWOOJ5N
0q7m+bAkLuhYYwAVOZRoUN28PYarKRIGQjwwUbgBmkz2k02SmmbpFElcPkK7BPfL7c9fTZH0ebGV
z7YqGszZwl18Hlpj1thHufEzdTUJNN0QpDnqxwwM5kmexMloQ7G4ADZE4+dVFgCZxqFH0vGazji0
+9Sw0zGM6+VbEuwYLf9ims4NiJvzbJq8OvQZCQcgPbra3Hc9SrIoGzqPDfjQNbOlWhF4SR/N5qg9
YfEvTVW2MeeQ1w5jx3qyoF/SWuVmWjRpC9WEiR40bChwQKGccmlkAYupk7aNEWf+SHejxeuHsjIq
zeFQDQXpWSDmXIzEkn0xZ0UxTmj+PgXjfHLC9MGf7IPVl9v372HB9wyeGxgDX/HlYDKg2tiUkSRG
MjAO+fScm1MUVjr1wyuvjqMCA64LQIjgGRWjPdsDDWl8A/qvSWzPHWLJaeMO2TMA4lD2qDQXiDgR
F5cYTAHEhXYpC+yfcIyXpkqwiyS8CNNTVVXmaxmWv1Hetrft7CwRmragspiE7wbtSDZFgu1sePZq
LWzilJ62Tv/D7n/cXiPVhkOCFr4YMlFAF0hfd6Z2gXBBl57yBXCJkPvedk2rZHfbimqJQiTk0BEI
aVHEYZdjgPTIUgxgiT6F5He/fFuar435da6+v9sKUqjo38ABBQG3/PgvF3fMh6Ckp8AHUTW62QeC
nrF6O+S6XI1YZ2kfXFgSs3q2JiAUL2bTzOmphw6v37ETJ0seQW/2e+Vm+5z4r6whP/9idKDOAT8i
QW+g3Ow4ZblHlgR7bwE9S4Zkd+EezOUp83XNBtfEXCJzemZJ2uUNOO560vnpaQBT4NYOvXKTg75k
1zuG+5oZZIr6BcJZmVWtm9wELrpuVhqVZWvvkI/vdD5esXkwXFT8AU5VkCCEOXqNqdmnpzp0N231
wViryHa+2OHv2xOs8IpoubRBMoiedHBLS9ehNSzEmlHIPkFXK93YaHk4kBBNcFUDFbDbpsSputo/
Z6akGR7KwAt5s6SndeGxsSzVpl5LCBIOSVR2K8iRw2hdge7kOvIi5cYF9xh4NuEs8VS93LgsbxYy
oQ8tLlw0C6xZ8xs5dJHcRBuc+8lcxq9B0jnvv6QtzCpALig7gpJP8jFzm0Na2mnSE5TZDgyUjSZr
twmAq7cnVblPQqTP8L5AOkOm0W5qmzmtR9NTOS8oCC299VxAnmU3tsuyKVgWaG5R1SKKMicqDOgA
AqDqci5ry+aJB802uJuwv2d4hO69dKmf+fhkzLu83VVWg4phO/Pj7YGqNiouIKHqA4gT4oRLwxVf
K0JLKz3ZIHCkS1ZErbfuHCfVTKjaDnIAf8wA2XppB4xDE4JoeBzi7lG86cbvg24oqjVDmP6vCfH3
M0cqVGs8p0jpqQU0uU1/9P5T6D4W4cfbM6a45TBf/5mRjvaAHIQxNwaWihrABZbFN/DXb27bUM4W
oCJ/VgQwKCk+LANzsnkQwGsGw271n7rV3bGRaqwoR3JmhVxOWAsSxHGxsCZ2DfmHYu3KuypwdC5X
NxZpa0NreW34kmAsKQgeFgDTeI0n84Bawe1JUw8HrY2CAtJG3Hs5HIfzFMlTsf5zeJpM5M5o/14h
NjgeEICgqZOgEesq2G1RWAW115TEASLFyOortqPT8uLPxPyLtQHxHCrqYixXlMye30Abyq/wJEzp
K3M86J4Rjc9RLQwBhb8JGnUhMi4tDB3hb4yhTmLWLeG2d5afk72kDyGgEO9NC4lUJuYNGBG83q6a
XoqkdSo0zidxL7g9bNK5B0hBbhCLNhuvDHQYYdXAEElAHAYAYVz00sC6ueT22MF5d/N+YG3keUeO
2sDt3aYzInbjmbdZHWOwl1bcECBB9J6L7qngmptdZULQaqHCISpE8iVkzyCgWKwMPjPZed+SYu/+
ev8Yzg1IocOClxYEQNL0NBYV2bAEWn/O7M2RO1Y6uLNuLNLhhHZN4SY1xmLCWfpgBnZ/mTpqdqUN
nEsQb4Nw9gqtyKbKJXWLgITitoaAa3/q/yLNIeKdf01Id0zDbZetjWfECZjS8xH5Jh26VnWLnVuQ
rhcv7SySzhjEWuznydpka7Orkmpjzxp3qQo5zg1Ji7+CtJmQFovPwk1d3Df8OSzvQbzhBBGYhjId
hkflnUEfgBBQsOtBBejyvFR2gOKzgXGxqG4B1591GQKVAYD18ZIWPg2yCZcGSGJ06EHoYaD+aTU/
dNVg1eaC1w9Rz0D+6SoinEaXA03tIjPQGNtkJc/l8FZnOlpXMelyMA9dVEHrCtHtKxqVESs+ZFmF
mLpqGI+S0vQOqW+jaWkBf/c80eVQZnzqwCsRMA07gHICBTAB+p9gi5HhIW5hloPllUbsQJVzterI
zTVbTjmHeLmDJB9UMVfBZpHjppu6wogb32OnuTaT+zKv7SPrk1LjO1XHSPCcIVIOBZ2P5G+8IWsq
3qxG7IKNdjI/O0ioZMUXnF/NPaCctQAZHOAsQuD7pW3XD/WKDnlsO5vufL6lOvSw7vvSuen5SjuW
DkYcpo/gQPLbt9t3gO77kr+xGxcxgC+OzbQNeR6x4MttA5ZyT5/NkORouqQPh15YyIKNxSIri/JP
xg+ouf6w/vzHja3hRN1vu0HHeQTZ+OT19i9Qbjtw+KJTDa9UJHMuPQNE2BcbAqVw2uMOqhaQiLN0
sksKE0h+QkoA7gHYu6si5GrNoByjQbyMBFyEyyZZbRD5/bw9ELEWkne4sCIF7FOF+triGH4Mvr5P
LGT7ek7jDDRKm5RNvxzIPf2FPcQdwFyCkQL7+3LiWtNPhs6rgzhxk3041keXF1GFXNUGXYd3ZECl
9bZBxWbEAxgslejFAQWeTOnoQvCrorQLYj+fvi0h25pL+89tE6qVAmAEOD4E1oJm5nJMae9ko7PW
fjysz4S+2suLO3y9bUK1TLiJRFAtGDbk+LNPpnXJqzyMPaPOo6q0ng3agzTNYf+40MxCwim/u23x
mqsbXTLnJsXEnkWjPbHbpM0ycI6P08EADVPq1jvKgucJIEyLpnsjDw40Hz6NvH8x13k3NeUHb4EE
MynvXNrdLY3udXnd9Sh+E8gIIKMFNZ4rSpN+pqsdpnhf2FP62hjZaWLFLufsfkjAZsybX1aKH9dW
09amOuI4hc8BhZvgjYNgMC5saedCaahIgLAIY3ssh4PjJcMGwnnNgXZpsxtZWz82NP+elyHX7OBr
2JUYNb6MfjVYR+Pd5UrkZQHhoMQIY6sanccVSczj3DPzKYP+3yPoqvJDDaaqx7Gbmw9s7szdAKTb
ncWGX5otodyFEAXAPgSQCHfg5Q+ZPT8bsg5VPy+z3U1X9E6Urs30CL1k6wh6M/6VtWURgd1mfOl6
2j1WaOfdVm3nfEx6Um/TOq82STO3B7DBpXNEO6N9qtq0+Hz7hyqX6ux3SgdytBrbnrIkjIHuoBva
NEuEzk7vbVimZNMMHj1MveluQ1rr1krlCtwzy9KhsdoJGYMxS+JhsbcBhRjasjV05W9FIELOjYgf
cXYyZzolXjnDiGheJjsa7Gu+Wf33grrErsPGEkABkaOQdl3hu6MxgcMz7mxnH/JuP2e6lKh6tv41
IaNTJgBfKsS+QTytxScGgDfaS0/TpA2BVXY8AO1Q40HvCjQhLyesmgLD8wYaxjz9kPZIes7OPh1/
3d50qosG/t8GkwiC7StsZw6CrnK14C+rHAUAaPDO4YfbFlTrfm5B2lze2pskKWChXo9NcGy97+yH
raMNVp0dD2Qigm0UnBQyhtQPq8rtyjCITcgwdjUAHOFXa/y5EgbS+XrjZ7vbg1KuDVJFaGKCPB74
zS7XBtzlSZJPZhiXaBrceSVvEOx0EAtDw8Hmtqk/5QM52AEe/l9bkv9iyE41nTWF8ewEv1wK4ffe
e3LC5almDdA27glKb9+8hICk1jyigXe7cBLPPtnf/h3KdfSQTAjA+ovWEPH3s/PLaW9ABGLBToEo
bgdZBNv9UXRo2UZnEvuxQolVc5frDAq/fmYwzztwLrkrNs7bapdR7XzLzKg93h7VnzDnanah+Cb4
TrF3TAlXVIFUq8izIoz70Z/u0MXxaW2IBW6MuXziRVnvzL5Ytl3ruW9eUtp3JVvRtLiWzYajUyHO
KBQf1izgR7qy8eA0bbfv7ZFv3CqcNiEQoPupoMm25i15xOVSQ54jpJpBqG44AfrzkI0Hn5QcLeaD
AfqP1U/iws4Ptnd03aNrQi0ZvRkl396eMNWqnNsSJ/FsVawpa9EhEAJDU/vNh8Aqk+O4pPRnQOth
0/BWJ3WqclA+kswQT0IZCoCXS3tGza0cPeNJPE9762uj69xXfh6ZGLz0AUAAH/zl512jKau6B1wn
KB682Cri27OlKvsSQNbQtYXoBZV6yVEE/WzxhjlJbGTp8uqBPvVx8YMcXXU+6BQ6+o2vifdkLK4f
B34VfF8M00xBb23xk89yXxOUKUcLPT4CXDr0DT1psw9pUkEKDWl7m25Nd1MYms2hcsMI9tGh5ghu
NjmTvoKWbnBbisSjUX9tk+lT1VS7oZ6jHu3RUcea31mig9krbaK2DOliVJyu4Og+J9XQDNiQk/EI
StrR+adp2cbgeBd+a02qyeCrHL8v2jwQzYM6UH7fNqhypH6Co2av8Up+5EgUoFdJM43KZTozInl8
s/aMrHeDJDZBJltTFuly9ioDAYBKXoiskIBeXe76Kp8Ge8wQiy07y74Las0k6T4v/n7mI0ZrbBAT
4VDR2f4Ntt8XVNS2tw+Wah3ORyD+fmainUBNyVKYWKyX0L1Pp4Mzas6ubhTShfeHHBJkxCjWPJv8
taOaz+tGIF1v6Whnue+ncGymeZ/2yde1Mp99CCD9/yZK8tc0qXp3SWEmqw6JvU3GDVjI/sIEPAoq
NBZwgHJ5JuwhPZhyP4yXYBsYRx6ghqaJBZRrcWZCGkWFnsqh72GC4hVkAyWjGYLqVkNpCRcMxMLB
li25aVZ4+TxzDidiHpIU2f99t35tSw2GWWkFJDTongTuBpHU5aa1cxZWvtniMhg39IU5Uf/KBl24
KH6qHNAAS/mvEelGG+ELOVCCSdxV1TN1mqgt7Cc+z6+InYeoDRDjj0L4ZJ236dhvykYn3KCKRs5+
gHzJzCKROnT4AaxC0idtH+bKfZwq+7VMZ+h0uX9RVweFBdRjBF0sxi25grzo50KIIMdDFqEn3lg3
tqHZHsrtZ0PPDoaQ/QvF38+8TRGifaNO8TTvqL8vXfQjQc3t9iFSXWPoHUSCCNcLYETSDlxJBjAF
XmhxB75dZCRy+w11XbI3/cG6T8diOCJbCBmzFu23ty2LDXG1YcAqAHoE6K8jr3o5OBtayowG8HMV
zz+j6nZycnvbzOgeK+pdCFnxjeGvEDfINZ5JeRqgwQP1cqEOK4vo9oO92v64orIPfpNjaUCsskdc
fZgh5rhBsrzb3x6n0h4a8aAEAHg8asmX47QGxGJ5hjRcZn9Ms980fC7Tj13zdtuKavdDZxZVEEQI
6AuXjp+PcLUsJxLEQL3tLIQ+EygY67e8RcLf0gCbNbbkTARH+j03chtp6fF7mb5NJGqQKaLQ82i/
3B6V6gCcjUrenSQ1J49PsMTJ1go2ncZp6T5PLpemmDrPGPCsj/Pg29R+fneHKZJC4Z+mAtxQiBAl
v2uAr4egIRsZmyJKi4hPu7+ZHdG08L/fl9acD4a9EgPft6rPCTRcslxX/FIFC/+NAOmgywlKrSCd
piYIYq9+tr2Dm+zM5O72IJQJ23Mbkh/oZt/GO1LkUMz0ri6sLYECIJ5Nb31tfAjC6cFy2Aer4N62
Hshns9JRKYhZkv3QuX1pE3S9jbIrbs6YQ8mhDN7Yegg7P+L8uWlpRKfTtPy8PeRrkkmxMZCRF3In
gP+YUhycwBtkQ1UGsWG2GT800K9AunfNPoxd4vwM8ex8sXKO5HCTJfRp8Jf10HdJ/kRoMUZpQz/z
ZSqOaAhoXzzksXe8yaHBTJN5S0v6T50y92DUXodMzTS/P5ZAjdUFRS9IjnFjSHsadLaOtyQOno0T
El7seVfjf74Of6c4mCgciw4N0cB8lVczl9y2OLX8eIKU5ueg1BSIFNsaWXnUIkMMBadHioHXzltA
zIJqYZM2r26WfVtcs4dqAzveXmjFMC7WWfz97P7u+hodeWsexO54PzXRmGiuFqUjRuu6aL4E4F9G
OfM27NrUT8X32z1qk4cpgY5YfXBYvQXJlSZUUI7mzJq09HhCA+LBiyAu2H1e3IHV6i9mC+wYQo1P
UJ6JVTubLVrbrcXLKojb0L5Luv6N28GP2yZUdzEenv+aEH8/M9GTpetaPwtiJ2kis/yBxNbGSR6G
+eNtO4oNRkLkXdB25wmNKMkzp2NeUxcsmTGKxfmm9FzjAHGJGey+Rqnxn8o9gEaCUMgl4F9p1nIb
1wAKR0FMmv6pGdkeyZB7XtIP61Le8fndnFPCdQWmyHl7aP6Un/CpYdglhbImMr13XX7UPiOE67vy
xkgPCCJI0ADJxDau0ZluNnSIR8el+LWgXLupfRaW0WxOxsEaQnK/ogyyAmCMDdii2/VYFcCZRG1u
LRHtGwMcq6WpiXiU6wk0MNpMXfw0VzrIpVH3HvdQUV6JAyWxeQ/p3874cHvTKM9XKGRJ0E0gSO0v
N6fhp3mf92UY++AMfx4anSqK4vu4wQVIBmkrNM1Km5I5A2/NDsGU+TUH5kfHO6C6yEFzFaC4j6KB
kKC8/P1NXZHeWkNcDdb84ub0pw2ePa/Mt0FmfKQlgM0+63fE5x/ayn6sVx2xgqrgDeiWK2AmaH1G
P/rlDyAcClZN7QGe4QWRbz/Z0Mfoh9eCCdgz30MFc0Mrf2P6p9sLp/AqF3alCGKFzmpjlAHs+sv3
sF4+N1ZwBNvvCl7OXNerqjSGuoGFpiXBLiOFZOh9mOvFBwZlcAbvjuYLmDPpmmwdf/oUzrmncS9E
eHXpQALNB2pWSPMCDi+3KqUtGf3RZ3Bl6Lb+6Lo0fSnJaH3wmW39ztYQ/AWgXvxnaG1ru9aEdJGJ
6OYJRXFMO++t7q4Zs+ApyCBKnUOB666l5rhpjH6Kms4ZoRViztHQFf6G9t30SN3VOs1Ol4L/a+g3
fpiE0JXG0xe56RJXdGbtbi+e4mhDoddE6lio7F1xJIT2mkL7Gbdaxrcj1LDMelf4778OYAMd5ICu
A5wkn4wasWDSBrgOgtHfpOG8Z+2L2wea+1NxEwitYXRGCODFFY1uZybj1LaINuy1iybqHJPUeUZD
554WmRFZvqGJbpQHXnToAe+P9MdVX/YaZE5P0lFUP42vPLNfvax5mAt2WlbSRyWjuI+SyOyMXZY7
H8rw3YxRiJzP7UsBSVElfzTvcBcN4z0v0ofB1XFeqU4b2g8R6gJL5F8x/k/psHYQhkNPcl+ReyMk
3etcj8Gh9Yrgzqazo5lTlY9G/IOauOgUvYKcZ4Rzx6JIKlnmswsYaJ7qStY6C9KklQ13jBZ3fGzP
e+LtdDel8vNCNBwAMlAGyjclnaExVNEa6AHAZ41ljH7fPq6qsjRWAgploDNAakxOuy2G0dVTMANp
VR289H787Vd4Ie6gGt4tu+l7suyaelP6W+PLbcPidpT9IBHCXehswQmTAxMC8dmhbvFMLM1nlnwi
7keH12CEAHd4/Xlav4+6rScW4sogtBwFz4aoEUrXKfSaa3NmiDmqnO1RcngkBruvGcQfbIgcRUOR
uDsDuKrbw1StH5Bs/1oVfz+LkMOuoqwH4UU8M+sjW8bPY4Pi8W0byqkEaznU5VEDusp6V9AGzBg6
VWIHIoNFMkUZyyNj/cKG0+h8GPt8u8w/bptUeXlIhoCoBu3e171Jk59xv6UuPHD14BQHr7sry7+4
SM5MyFmxdugnNAqbQZzm+fdwtF47M1wjmviaAo7KzSO6Qe0YBwwCt+LvZyvkssxpCqC74ylrfthu
c1dxKC/6tvfLygGnSxrHPNyePOVOhAQDwirRWn7VlI8kBrY/R77PT2b0lQ/LNkyCbGfTnG3MYTB3
KQKv7eIkrWZOVWNFdRWpU6F04cp9eEnZJguZHXpK1ruObGa6HdxDV9z5pSbAV217tJojdYrxXXdI
rXwwoRLY0RMJNpP94Ljvx4chwBBUaWi+gLaKdJirwO27csnoyakfjHIbepojpbinQJMHOQYQMImU
khT6gozBTjlyATHn8yHlZjRb7q6CTpuOaVZpCI4dGQfbRzZbHLSz3Scem1bLJy9OGsiWW/mdOa93
AFqWukqrYkXQpIBwCe1qwK/KM5a5rWPW5uDGY+5FzRCFi67xX+ETUDb08WAhgO2BBfByKB0gutOa
Ezd23Clu7eLjZHQfh/LdDELgYoBHRQlHiFFepTVmpxiHFZQXcT49CNQ2e7/HFoEJyDKIAKfLONOs
tRhw6Zkbcxuau4d6eH336b/4vrR187RoiLvi++a0q7+yvtj1Xb4Lgg6k5mMU9O8/iT7IrIGJEbra
V7oZA/GKFdzZTuygIoq3vcaXXetzYTlQS0OfDTB717G4AdWipkknJ7ZWZj7PyRp+Caqyjwan5fdp
DRfjT173GFR4EtisMlH0tcJDjezsIRgD3PhQNDy0oTc/hpOW6E61JZHJQXMO2oAEOcnllgSorzVX
f3BiqBa8Ikw7umldb30j0fGsKBwrys2ihxYuCX3O0jFmpZk3iVc5sV3wCEYiF42hHZ5AVgZJgXx7
ewupnAaYdXGUUXADjE/yTmsZLg1bmBMTI4YSz9YG+WrgvK3kL7aqi3oI4FooKF5piAdB1Tspbd2Y
hK/UZxExn1bzrXAea+Nh1AWEqrVCMgh7FXSy1z3iDS1qrw1LN3bTiUMRDzwIbjZ6W6/1/6IZGfmw
/0xJCYYgAeUbWPjhQuZXp/kQerqITLkdQKr3pwp8HVMg2ceDqcOhmyCXuHOCJYPAtLnc5T6kkTiH
ep3oCtEcRaVRSG3hwQoOt6vOLY+VYzAjlRQj5bhNynRXIIx3gkeI2ND8x+0dqAhhkK9E4A7GClwq
jtihZ9eWi+RoVfSBG1ek+u3QZlP51R3vrE9OMHxbpupj0oKJ5bZN1QbBuxj0i2DkhHUx/jOb0FBe
ppBhN4IRe9Oy2CJH2680R0t1TQpFYWx3PIuAJbk0UiUM4uOt64AN9bkBOZrXaEBVylE44F0FsgMB
mIytG9EmZM+p78QN2Zr1viVRptOyULwHUM/7z4Tk9XIr63xIrDnxaKAFjRmRkflb3v/m/jOvgFRM
D+H8+fba/FEflV5XyPcgFBN9nkj9iN90tjjQQu9HFuIaADJneFlnTu8zWngHx2qdrduggO55aLpY
89XcrNzrH7pg7J+7eiEbWuS/Gr+Z4wK8zh7d1wB+46Ge+Idm6sHfwQg0kcEeAT722z9adWBwFJHf
DHE3XJV7HJfbnT+J3zzvDLwA7SP0ZylKlTpso3JTITP0p65kXYUsDs8roIfhr9MW0pEMlSTH83Rg
QOVohHwFyj147MkBHjFrYvjt6MSr+c9C4HX8MOLtd9IBRW/9BYWgj1YkBKyQgROKM5fLTUrkMM1p
dWJzfQn8O2jR314a1YwBKIBXCvrNQFsmnfW+pCw1CIIko8neumJ6Lk1dt4zqEj03IYWrlILb0+gT
Jy46skYhN6ApAmeJEHaXcra9PR5VLh0dDeDaB4W5jZ4WacJs2yghkgV4cNqn3qZeyq1tDA80r3bT
aH81SvspY+2OVNmnca3ej9ABh4iJOwG8nsD1SSNtVmZYU2fCdj10266b+x1gGvCjjjXt3XJpNZeD
ysUhXQoNFbS7wFlLi9e4zjCUzeqjHG9FY2ofpoWgk2M+3J5T1R7BoQr/ZO7BLC3+fuZysrqyrd7r
/dhr48R4Kk9/8Xm0wIpEPYS75EaJubV9WoKPMHaWQ7utdGTfqo4FQMT++740S9ba+4WT4/slc0s3
crqcxe26eC9BbkFMHFAF+9CbywIcCs3bQ5+YOd65LIkmnxqb1mTloSSM7v0CcIEC/bpbx5z4Z6/r
8hOKJijVdNV8Vy91eExbJA9tKAF/qUuqA5yI3yl7ftTALJF9wjaTy2AppIBSGA3iMWSbYrWjrjw1
ILOcg/TeQQfe7VVRnVqhYojXDNBf19hLkptgslwANaiPTvhpecjKE7GPt40oNjAqQniPI7uFC01O
CYGb0bIagvoCK1/LaooIx/rocHM6I9KpNNNi5GWOVxGh7OCsh4WjjhFqRqI4I4BXY/ciLESFUoax
Ma8KSN+ghhia/A0qBlu3pDoVE40NOVGXpGgW71aU6+YqeU2H5TEo1rfbC6JYdQwDCAABdgcTkjRX
/0Pale1IiivRL0ICY7ZXILdaujOrq6qXF9TbsBpsdvP199DS3M50okRVI81Da0oi0nY4Ihxx4oSd
WnFHa+xVkbyQ8rXFROLyNV157SyuA4TS8zwLhGZqWk6z6y4D0wfW0fsEY5NWuJaWPo+HKJ7LQMoA
oKl4gBiFucnta/soR7+UYWWvBJYLUR+4iP5+X3nUCKMaOFIX9rHn1bZ02H3fDE9jycLeRGeKO31H
g8NX9KSuiJ23Xr3+UC08fvGaBl2JEviRuCFemgj32AwbVob6gX3RhD80QRStxP8LSoBQ4/+SVD0D
RNJNjKJxj57QTklkf4osvo/BS5CRNUTZmijlrBwz0pKccfTtswrkjVY4udxPJ2TW5Y/bmr2gFReL
Uk7NKDHmp8pgPaUVphxzjVcCqcWV4DmNgBAP66tyrCx7gVZ6mLIus+4EuD91Z9O11uMYa+9RhDNJ
8y85c8cj2rL1cTaaTfu9LA2/9366dAxBYeabza9srTywuHFn4hT36UZJlZYUmL/CJn7hzC+GFdu5
YKAxSfPv1ilGx9IjJj0Jo1Ple2lvyfC5WAsC1hahXJ44k1mNNw4czYBh2D8oXQmRVpagYrPhEXon
SbBJ3HsZrW96Sn2nWMOxLTXHnW+UihNhonbrRoJWw2xGvN74C6XTl8ytH/rK+ITZ3p+oK37zSNuZ
VrqhoDGsyNqUkeWFzkUNkCJeU6QVQ4yJd2R0gED0PmTC2cVe/JUP+sptWhMzn+eZjsd5YlL0zwIs
gjEmuUd+UsND1ZesXKVFMRSJtxl5YF4RDxveyImrdc4xjT9X6Tce/1OkK2nhRbsAIMmMNTA8VFAu
V5IlTmknPaCOifZogYbfttABlz2T4vm2fVsCNSDt/FeQcoty3rUDRic5x0jWoWjGwHWjoOk/Ci31
ifwcs1PbOX5TlQf55nEd8LWIF3Skp1D0Qr3tco12YuQdT4FOLKPHiR1SGmRr9K2LF/hMhKIQGBZr
p1ULEU3tW/0uEW8PGrAE5JNn0CMUW3FEZgGe7jhGTJJGzlee9Z+JucY/vXxCiElmKfMkFWWbrCbh
hlkQ+xjrX+MYo/U0LtqgKcGaZqcN+DwwftWRH1mlHfqp3Y6gS7itI4u6iIAb65vDCHUmREFSPC+s
zDl2whdWaH8pgDioVqKHhfAIj5O/QpSdjLheOhqFkAEzT9A22/MfrUbLz1XrDE+ap3ffyykeNpls
WgD/o2nlDb5YJ4F9mpkGMBDhColSAJFFMsadozHad0mV79BiErbo4zNI/Yy+5p1M5E8eZ7/MsTmA
6+SUFf2dy3rQZ/d3rFsbGLz0akP3GtrkAIyZG24v78YwxFPXV5F9nLQu9rOk7R/iKmVHPWvkU5N4
dBcTvpbVWRQKMM48/AOWUQWzaKDj1Uc9B6KxuEvNe4yNRaWd0v1UrLjupcOGTZtJE4EOu2pgBit2
WeBH2EeC8ApjfDm6vWjnZ2X/NPWTvpGk2sZGt0/Gd3TNISOB3jJ08KM/W62wx56b6vUUw0OU31r6
ExhiG1hy29vLtcB7yfScS1Iix2yKhC2kZgM+vjMjULCEt2/lEgcTlgJkKxwE+vbVyF6PimkqOsM+
OgVn3GfgHQsNWYOQIG349ykRr/D5uU+E3myGRC/uOGZYPAxWw0/d0PeHNkvkXqQmD6Qm7Y0o7NPt
X7jkJs9+oPogsJNMs0mHU5ZmdtdWFcgaGp/b7zDB51IUw5HkRq6BqwQVeoZicGiu5W0XVwEnDwuP
vkfM4Lm8iUVD9Sgx4ewxBuxbQ6O7yK6+RJgudXuzlu4eLDyA7R6mvlyNlSoAlbQ1GxGSB9Z/1nAw
E8kPtR39NMrhi1nztUbIRfU8k6eop9N6VquNaDmJJz2MWPUhEu/A0ThYDLLDGHFxzZCJV3ZLUJCw
AUIKsihsxHawN3nlk/reXHtHLZ7SmSzlddODcU9aJewlz13frr7bhgjIWri+5AgxBAJXDSl15NcV
VaO5i2b4FBlNjR+qKPHHst6LTPPNfq3LYXE5gBVi75BNu6KdZ1M7SGYNgFib408uUUKenE+IRne3
lW5FjOrZMeQoG0UNMQaVR0HTPZL9G9NeCzIXdQ2MYH+whGD6nP9+FpanZT7WKQjGj0Y0/o6L6oEU
dKVPa/H6nImYV3omQrQl+kTFLALJIStw842mPdRjwNdq7gs6gMNHyR1oCvgvT8GjYyjsOKA2Zh/t
DGNncfbNFjVjQV9un8zCeiBmhvXbcI9XMPTUAIl1wzH1kQ36AdkD6oPk7dGQ3dZM2r058RWU3ZI3
mZUaozRBgoQ5J+oGJrneaW41m1HyRMlnnvyMH+xiCoVjJ0+RHid3bZGg3crrwETMjCNj+TayM9D+
0UL/3uU6O6DNaS15uaChKPJCZ5BMxoarLeGk7gTH/GxECva9Fn0dNUy3QAnwHZuN9p4ZvzuzdSgm
PslMjD1pQXpuoDlu7qfZTXrxMpXOK07hzkLh8ba8hfAHE5f/lXdFhsSFW00Zh2GMc4SQodvNY9CC
zAkkKGvSPqinw22BCxcQ7ytQu6OnB9ArFfrFkERPW2dELOKEZuOXT//t88r+jW3ulLqOz1vdl/FO
d97zeRQuMNcE6BNU/y/vtltWfa1r+Dxz7r3qw3sa/ZC3/Pv9+S6e2Y4B4ZJsIny/OBBjK9Lt7d1Z
Om203wPxMVd/wdF2+XkpLC1DUGsdm4K1fmO7YTo1X9HluCmHflNiSJ3h5haodNYioyVTdS5YMbve
gBlmI5EAgWDizZB3QW9hXCX5ObhReHuJS/oF5AqgpMDlkSt3lZcDtYFuseDpXzP95K24qZXPq25q
EKwciMDnMz0Hasv29bfDVfHWmhO9MHww7coR2Q1pe9kN5pE6tRs0gJbuLEx9WpGydB6wr3Mb9Mwy
p+Y72iTGy4Nr5pGwXTFtB7EnzR6FwNtnsSgFuH1gs+dJ0upaDLcbjKKvyJEjMTCazsFlBJO4tSZE
MWvNPM/ZIaW6gMQ1+lLgCc3Zv1/qdgZE9IhudnJspBmjM2DALBnns+iqrxhcb/qF7cV+jYfz7SUu
3SiUZkF9DKbgeWjtpVSW0xgw09EE9JzfC+A0XY6WATP7joHJQ9Cl1RfTQ6a+K7w1Dp4lTQTabu5G
c4ABUb0kOs9ycJLE5lHvuueEeff5xFY88ZLHQ0IOc8DnaeOAT18urkxHUSRuYh7LZo/xSn6khV3y
9fYGLh3bjDVF7dwDUEt9OoK4BrgArwLIKUZWwTcG9pN54JQjpV3+QzA6a1+A3TOMKkxPuS15cXVw
5dAX+L2r0i1I4CyT67gDRjP237hbj68ut4uQk2FtUO+iqD9AK9SjQb2seKVisiVxNEGPUV49pi7b
50ZyF1XZSqZ2USX+ilFz+CjgjzVPaohhO1EGOV8JTpaXAT1AM44HPJpyxYzMaarRxven+lHIuy76
7hov7zgUjHbFOw1dB0ALX6qcq5VpU6G2euyr+tWiw95Lo1+ic/+bmD8YnDM/O6HOFQ21bcKPmyKs
SOJtJTw+khaJvfIcWNy0vyv6k1M9E5XYejclpWseOXpgrQQpptR37BVLO++8avwAl/t32/7UXc6E
NEhfp7qMAa1ObUF8vEC1PXMqupFNlwc6A45nMFehV0tLQ44Oz0L0ZmNWi2IfJswumPHp9KizjUb3
SfyY5SsplUURwCJBAhw6QFGX+sA7mdKR6cAvT8WXIRIfzIJtLEwFe7vaAfn+fzGzJzvbP9uIWWJV
Jj1KjYnnPKVpaDGmfR0mo1sTRRbOCg29yODApKJBQXm6j4bOTDOJrSMmi1K/T2m/bbK0CYRjFZ2f
xln1wCYpt1UpqtBtIjvgXBuDBiMzcbElAM95m+9bTOvcjLFhdf6AEbq7phurgFR6c+diWpuf2e3g
T06X3tmVOGXozf6oZ3WOoUBWtI/RbrTVQR0ayqrDKHT0k0jbgHmv7Z9RY1alb01tFAxDZfsISArf
G4YuGBIS/9YYAQy10r9Zmq59wYuRbLRENg+NHBEMo4iIJn2KTmEk0A2MVtTNT1YUG36WJmlIy749
1FaVbvU+WktaLdg+oPexrShOAF2kPuy1nMR57AAGyI2NDEF1fltBFkIZfB69CyDkorB/il2qQRoP
BN5oHUXzoCenqrpv6n3K1hqJF1eB6AWjfpHTuXpr51yAmys2rWNhBphGxPWV5958XRQ7gfnBM54Y
DwDAbxU970WT5WJorCPjH5z2ZUKffPr2CHnOtAGtNtdnwNB5eZVEi9oThl1BBP1EHvrs7TEJaEQA
ivGQBL3ufJYxZ2SMmHVskx9isAIQZofGtLKGhdOGNUUrA5CQ2Co1tqpEOja0BSjf073QNEHkpdVo
qQXBRe69w6eei1JOJIkTKrwhsY6xB7aSxxpJjDUe5yXngHwu4IkgZ0Brs6K7ReZNWeHAbVd9+zCn
p3kVxRhFZ30se5duS2uNgXJBi+f5bSgS6iAQuiJG6WgbN51GzSNwc98dR26BJHt7Qv9ChLJtXhpH
fV+YCE0NI5SG9eSNxn5GMd6+9kvR6czH7oIxCoMirzxclY9a2TkmuIjZa2vwu6medjajQPsnPGzB
0ucX+Rruf3H7YDqRcKXezGN4eYMmLSZ5n+JNYbMnjIWxupW9W/i+h0reH6Z5PFvUgh4G/Fp5Z3Pz
KG20XLqpX0fpilYvXCC8TOYaMQZGefCsl0uoxqjTqhFBj+16P2PS6p86k/EN4xrd0MGwV56ziytC
tRRACDwAr+b5DW3Tj12P5i3HzDYRsULRr5idxQWdSZh/wVmAMGjF5A0FJHRJ9FRa3r7Tkvu6mwKn
K9fC7MXVYHQHCGnwbkYP+qUsT6u6aQ6/j07vC0fbRJaxva3WS24AT7p/JagPBczWQx6G4Okjs+h7
bANTPA78szvCyr1DEHq/ge5GRH/VfItRX0NdRJF5HFr+W4uMxHcnM/EZqdckzZuiejaY6v9LUg6I
o6F1IhIap31psw19nccnOEGXheCjnuTbUTcgSpqHJ6AkjurtbHHPtAGDsdGcMyHcpk37SrN847IS
0HV3xVs7C6EiZOgOEB2YZX/FK0LJVLepPZBjO+qFL3UGEDNlFlpAm+6YtpYVllWn+14zmU9m2nTP
lj5K30TQ3/p2nY1+ZDvC9EcW178Y8H1AaUT9lljt+KVwRxvEwI37YPK6OdiuVj2DSDMPjDjin3Bu
+T2bYFspeKkDaYpk3/YReGAiydiWRLS8j3LUCH2Hg9fHSai9Z3VbfwSLVHHvxVESynw/td2hRoOn
G4duEYJuYBdj9t2IyX5aMMZRWNrufRYL+oh4EEluxutQB7fOU4IRl0Gl6fW94fbWyWrc+B/Ewe7G
8rJmW2fDtM3EIEFo3lmvfEDg29kiDRBVOf/Iykl9r8qIT3inhZQ248aM3GIL0HT6NKameedFpA7b
Xp9WjmvJRljOjFhA6lG36exMzrSCiikT6FxCtwQg7U8iDstsE96+T4si0MbgGkjighRr/vuZiCaq
E4qBXtbRjjYO5num8A8s+9nz77flLN0mMIn8X46i4A6v4wRtGdYxyV4SvkmaDWYx5tkQpCOGv/IW
hYK1/N2STToXqewe4BdmVYEB4egNW4AP7Wkbr00VXd49V0dDLNgNkdG63D1hIaM1ej1iRx1PnlQg
7Z2Y+2nIvmp0jfl5yYjPXGKIheHFAdC7lKXxSvZ9k8HEkjtS/45LvvLkXxOguNhiYGabcwjQhzC6
s+X2tgYsfh4lAuRT0T9xRQLQ25SzmFQmMLrin87sP3bVGs/AQlyKBxUmmQPhM2ua8lKYBDNGjxsE
D+FoDyZxrjv7qnyR9UnT1+CYS11VEIZxDCAcnTtfle2qeonpLQVDGoa0GwTEz6AQ2oJXbgdAx97o
+o8ZBn9Tm8UBUFfPt/fyT5ioOifguWwb01mRO1MJZca2yQH+Q7RqirxGtw29bxN3R+AOM8xxn5rc
8o2cowPT1b6S0bL9xIt3yASMPovBKLHya2bVu/o1aChCxwrIHhEEXKomSboumeAXjnZ+VwO5FVnC
5/EPz2zDCPPJiJGHCX9M9R+35S5dcDq3HM6R7ZzduxSrVcwyhCHJkbn3ZDrE7V3Tr/jlJaU9F6GY
R94bfLKGkYAW66V9LNKVIHDt88rGTQj1hOnBHSfdF9P58vbsLWqif/dHMYCW4EaPhl9yJK/W2IZ2
bIa3D2Dt5yvmz6RdIWULAWzc27rw8c5YsUlLBpbiZY7gCKNcXbXv2qhyj2pA2QOR0Nn+kDK6a6WB
0Ti6BppIt30HEfwMRQVhLR5KBmgHLlVKMGeqy4kQFCisMJkkrose9Pnm9r4trQpIkXkACNJL4Pe5
lMJiuFyOit0xNUq/Np5c95GV3/L8+b+JUY4nkmIaTQkxvQGEMHkynQ8j3pdGnKwYgCW7Oydn0LiE
fvwrNwgu59JJUk6OGeb5SgGsWmdgUBcIAasJliCydrcXtqR3aGPCMxBdcmgsVRaWxxUzPA69G0kw
pJlPYe7+k4Q/LednYRGrNaeTUidHq/80ti8AqL/n+yicg43OAz+KomeuRVMEDyZuTtmGo5V+aLJs
pUywhPqFcyLoW6OgXbpiVwO1adN2ojGOMrWt52j04o1TVfpLMdZDWHE7fzUsxw51Tvlzr8n4UHIi
g4x0UcgYMq51ktYvpdC9RxBHpi+3N2BJZZAtRL8b3qOInZQNqKfejIdsMo6Jme9Sj7mhTrpHEtWj
n3F239ar5dwlpYGzhINCPxK9quMjz5xLoFahNGhG2rbd/vaCFj8/D8KZqQjmeQSXd9plIF3Q6gQ+
sERLgfMjydds4dKWgZQVv99GYeFqyAJzvJamTkSO2njMqm9G7AYcgPGJ3nXDO0i70Y34Vxa5XI1k
TsNtPcZqkgDjX/YFy1f2azl+OhOh1HrqoRwlYPHkWLsTQy60qh41QSLsnUVATCb1rdWW5b7KJAew
BA3qxlxHePuhQR3+jd9V8AXg0ZlEtcE65rqB6WvpZihXbPB87GpohBuIuWp4bwODNR/qmSEhBu55
ZU54hGA+K62eZsw0pjbfXsafcO9KCpD0qN6DmgrpxUspzeiIgrmgRDCG0v7Yls7gj+AYsHyiTR33
raH7Gfe83E+RPvlM2nGQDtldbj0OJgXN+FDQKLAFsz7Enga6T9JHNECCqhZ+JY0MRpCZHxtUtzcg
zET1KJXNJgeBRetHBnIWMBb2T6k7yWFKevhMKfN0K0fb/sJ10PbGzJOBRWW16U1Bnnif9X5MeD34
ThV98GC7eceDON5p7a5w9O53Inl2IlP6i1h1/JqURrmx+rEMKm5WvlvI4h7mLveHqRq2ZJx638O1
2OtRVvy4va9LdxoNzDOJHJCDCPQvt9UsOqeteG4fs/bO9e6QA7n9/SXlQF8GmWvfqKKo3896YxhL
ivd9hMdK3WiAp9qHDBPqb4tZXMaZmPnvZzpYGJXZphZ0UBdBR8Oer7zs1pahmL6J1HlcEnzfQnmm
/2CRU7fGpTor8KWCG0BUoGUEbgxddmovkqGN7VAUYDEpzNg5eB0QMAnwonICJ0HRuuN9Og5dWPPB
2tzeu+u1QTA4RsBdMXcZqxzphTW6BniaLTCb4FmDsfR2toHRvS3k+oAuhSgHNBUM2OQCQrJ6x1gQ
uysHtPZ95YDclDMzmr+v/9PXn/Lm0+2fv9DFNf9+JJeRoUcWU02DWHYhsIGZBbBAv6t0GgxC86Pa
QYjetA9sMHdkpLoPqneMi+/LH9q0VpG6jqghGe3zSNc6c2FKMbPgA9G6bLDpUa/5wcSTwZcp29Yl
+xSJdkUlrncT7XCI25GCQcobZZzL60R0YMIm7tCjTbdcfIrWmumv13L5fXL5facaxpw6IIdJ5AP+
08CcR7ZeGt4+tLVVKLYtoRM123kVzA7Kp24Ndnx9b+ZFYLQIsgHA5v5JRJ/ZnBGQWcBCsYip9ZH+
aMuXRKzcmkUR1kyYhSAXYDlFq1nWeYOAYh3lFFt+QcYCzXPI4ZrJ7vZWLR4ISFcBWwMOFO/DywPR
OJ4xFlB5Rw+ErE9mYaXbfoiy71Mcx8+int7BA4a4GJhTTHuHjqlRCeYTjC2TNexp9Gw9msPX28tZ
PPmzzyv6a1qt3rsjPm8YvnFP1urPi59HHALkxJzmc5VYhE7SqyxaWUeA+2m9z9Z6lpa/j84wDNt1
QVqqKC6xS466EJymvKs0IDDj3+/YHpBR//v9Wf6Z5jZElrrW4vsW+tUfvWqlsriotWefV5Sp1Vsy
1LPP7z+70rf0XbHGTbQkAbyJME5ISyN8UWwhgrMmmiZcPe4euLEzeb7rOF+5E0uncC5EOeUsklZs
mRBil/ciyMeV1NXiGmbu6nmmOGh8lc+jBBQlrs2to+l+JNVDQwJJN28/5xkWA95lFK4h6/Kc9YaD
anVwLbw/Dohpq/esYB5DgBHyyNqr+J4IHEuA03L7qJehTF/S6sM0viOum8kPYGXnFnO1Jo6pDJY0
KMJTDJjqt7R1680w1NX+9j4tWT8EPjMUGgyjV4gFvOEZHK8HOrQYswg0mjyCYG+nx90DkLzhO2QB
lYfkGLLbyPddnok5SgwOBG7vqPVuHYC2mN2lRlTvpqIH+oyYiXm6LfBajQGyxuQBpEkJJghS5a4M
aY7BIlNrHtvmkLr7NSd7rcYzhnvWLyzpmp8K7P8JZUlFj6M5BBgaEWaxsfWmtcrNnO9So+MzMWrf
Vsp08GFOHBGDVrTOTlgRO5qDUb6OSUmOcUpy4PGKNj1MFZcg2R+Tl3dsIwryOqb8APyszvZrmJaA
Qgzl/wh5nHIMykauaMbiQZ1JUIKiXusTZIwc85g8y3RfkMN/W4DiVKL23wVkU+aPPCjKNYbqWZOu
zuhsAfMCz9xKxQF21icbwB+SBIXYGg0e03v6HcOn32wWoHQIityZAm+OUi8lcVnlSdnjrWR5P9xD
Yny7vVULeUV8H0kYZOXBZHtdyGMoSv8hy43Ic9e+ghQVHftg9vTtmAVMSnR6TX6KSn6G0m5vbDs7
8T9kb8/Q4lf8QY6DXGjm+LhcJZOWFHWC0uv0s6QILp9ur3JJ3wA4RN0dHCVo8FU2MfZEyqKutI6j
ftSyz8bbITmoLsytEICzwcmp3icfGidr4DyOA/KuoCBZ0efZPyraBjoaIKktd46RVBrESliYyepg
MGqKzE5h/pj22jf07fgFxbStfi3/v2DmwHGNbme8vJAnUR2RVpdWQXLhgWM0Cnm0K12+HSLt7XqN
rUJ9YfanCG0U56BLTkElhrkPJrhFUVYY3p4NBFsLAI0w1yBtwUPyUqVEYpi8qzR2YuL1pxTPtzVq
YZNm/OeM8iEEfJxKSNMCYGjmpSxPJnpR+rA0v3n9iogFpb0QMfuJcxvDWBZbA0RYWw0eoF7hEVkw
YYDlzwBCaC5eJ8oBuG0JunW3Yyc37Q8YhhFQ4wgKRKT3A33a3t6tNVmKvS/GFJM19Z6dtGSTEiwn
0L47mJ9pfrotZyl3cbEoxfIb4ODVjLZlp676iSvlN+iSNcVjKuM7G301cQF0WS/5jGzym95bY+te
ODL0wePSzElG9FypZmyUaBCIG3ZyrI/cd7qVI1te3tn3Fa0bacYq3tbspIutFb0Q98ESIF3az2P4
2uTA6cZKH2m88shZXBW6R/7UUBEVKIqIxwnAYOh3OCXDHd84YuXzi8oxg2cJkGx4ZM5X7UzPPSM1
O5KV7JRpj709oULxnHVo8MckvzF+MwIAPRx4hANZCPA56OEvZdWVIXhcgCqKjYHe6b6VdCt2bcEw
wIsin4TwE30AKpq6rgF4TUcXFwn8R0b7WCNlotGvt/V8SQiexXN5YJ60RJVlFHrdDxjrVZySPsiM
IE/Dac2lrYmYleLsVHhq1TIDn+wJ3KJhNrxgnESNEsTtdVy/RjBK4mwdytHnQi+ZYFhHVISW6wOO
aTVbBNe3pSwp2LmU+VecLUW4bMwjSYvTILugyn81o4eSxc8029nuysEs3tBzWYoF0KUnuJZCljsJ
NNLoGw0gSYx/8WXPfyed3LZu953EIow9edQK9L78t7UqFsIBc45HM7s4ySYNcqRr6vaB17tY7Gm2
YtQXD49S13Hn0RGoU11ua5Gi+5MMOLyRAsNpfqidYDC2lr0iZsn6gOb6XzFq7MZQ8DBQIYAiJsT3
MuG3ZKW2vqjqFoJgEMP+qZNeLiQlWsISQbBn47cWrDzS/UHW+rYXN+tMxvz3Mx00mdfmLQCypzIJ
UyfIUFIDYdeag1hYiaNjoA2ebQAwXnXkmo2owDheFKceeEIHA27L6dlL3pwLQQh9JkSxDOCC0XU0
3hbocvqQp79GcletwekXysmXMhTDUCKjCSADwhHe7mznQfd8xFmNsU0A4/XuXedrs0aivHRzsSxA
8DBRHPwNKt9WXZhlnQsOPUMlFPQQVXTXxvclipSd/cN2vrb6XtNDPdncvrDzLVFi+wuxSmiUFVrm
RDHENoA/TdBwlELHgEh/6DYtQbfcWni/oIl4SiBynZ+v8CCK78gtLzeQZ89PpAhhI4C6zqbAXhve
ufBkuZCiKEnr8rSJpJ2fkL8n8uDQQzN8rz0epmAhaqYftzdxUe9R1tXB1AbiDbWI0zt2LapMy08l
+cfQX4zqw1CtRA5rIpRzKofKKKwKIqp626U/M7bR10bhLarC2SqUkwFWp2GFg4uFJ8feKL/R7NXD
3A3e/7LKz0V2V0YrkdfampRDGqXbo/UzK0565Ww4/940h1IfVjzSohBM8gKKZi7tqFwSmtH3MnJH
WFfrvox2PUqHpfOehZzJUBbCiqbJ226CdS0C9Nu0VYjxUG9XMTxV8boAawgWoni70shTFyCM/DQm
T0UJFpxPw9vx50jIIjmBfigkgq+AtyDSIhgZ1uUnTwM1xIGIfdV/jMY1JP28GarFAeIIyRCkSeeW
5ktXpOVxD4xLn5+sPhD9nulP79ips+8rri73+NxANn9//NwnX7Xqt9uuIG2XdOp8CUqUlRI2WEMm
c7xWw6z7wNLwHcz9OIyzVSiBlN1g8kTFhvw0NZvYM3wzP7Tpmi1eWAdS/fMQIiTdr2uDpi0NBjSJ
OJUuyLmkHnL3XpA1QMKSFJRd3JkKBOBy1bMxu7PjyGrEyWjvhLGn4iCTlQu44FQQoP1BVpg2clSK
6eq1iGPQQVNDdfvQpPu8LUDu+CuRu9u6tSjHQyUVMP0ZhqUcfKINYqxKtABQr/Zb6flu2mGihvQb
7cttSUubhkF0AEKA2czFAMfLW4K6KsuiTq9PosxDnn1PAbtvS7JiHJcCHXDJ/hWjbJwYS+Im7YAF
GTxMsgwNyxUocPogNje57PYscf1BmL4Un//b+hSTKWttmKQ21adiyoPB/sAo8cu1RPziJoKCDrxn
8MpXs5wcYcV2NeG46n6869NhN40vUf32eBTvbNTm5umgYIlRLDNtW+5Su61P1auuI+tyitD5dHuz
FkwmZkYgrzunDRBeKGoH3IjpjQ7Ue8jlwbOKEB1vK/HFmgjF3iBaMrvUgwiDgQw8Hn8RYO9ur2Lh
NFD181AKhwsD6FTRtSklHXN5Ik4yK/Z1wz4QKbbUXUsX/UlHKw7mQo6iWkVBgDbEi+pUFLm8A9D8
V907oHOrmPmQO6lxAFiFBECxORtpDZGfR4772FLnt9nr1knEurXnydC/TDEoODOtxEhCQbPNYDu/
NZ51mD+DEQe1zvt7OrHiUNP4d9YhqTdR7dkWggaNmZVBM7qvad/Dpjr006Rn5k4TjrfnnhY9T5VO
Ht04KV6pUaaB3XjEHyyJBhdJ0sDswI7jiCjyjVpPkWDpvKD0pmqf2GW9FUk5gHjLpXvJxLQte2sM
EBjEe2JzM0SRocLAgjR5rrK8OUyM6EEyGPTVo0W7AXuI8wwcYoNHjd597kXZBZFtd5s4qT381dM/
JuDMvncNDmpz14g/e3pso0tRDrlP0WYFcPX8zzijxaZKN0l1h2lm+R36aSywV3ndx7qi5V1eCPB2
YHKSPzoZklwj0XZpbuuBI+s0lCUBdWAhQGfTUXdzW8cWDDRuoOeiZIXSAUgaL82mIdqx4iKpTk71
tc8/NtPoC7ya1kLlNTGKdR45mJhzFlezd2bMT/LHBGD3ant7MX/yaKom4xmDWAlIxXk89eVqZBLH
GrSkOjE6OfuI5hgXiLJ1UIoy8y1z1HaTlWohESXAub1IfZeMzB9T27hr7bo9ZS1L92bbpQ8MM1uC
LtGn+9Fu882EYRpPLTOzYOQmDVKpA+9odnVI4rYIKrcZX8bW8nZlOkw+EQInKfh33qa/+67MdsPo
dRtNByNjLNw4qD1LoNsVA/G4RDUYVSLXLxgpAwNPJt8gw4lGrfTLsnb9hvXJSlp63gV1l87tymx3
znIbdlxmE0bLi5PIfpfxJgMjjA5SWz4cEm8tYlp4VyKx+mcaJqzxFTgxdhpDF1nETwQoEluehPbZ
RJEXVA+HzHsw3k6ZBXJxAAoszH1dYI3jHp1SFPyqU1Yj0jTSD1m7xi20YPghApAM0Iwh4rwCvk0F
5hk6OT8NYurR2ppp27bM3HBFlRfOCI+XmW7Dwd1UPVhWp1UKIHh1qg9Z/ICt+m+fV7yXbJKYj6mG
z1vfH7zyx+2vL912lFVQigSqen60XCpYkhpap3dgA4+bFsNtnIr5oNGt/SrSHpCDXNmqJXXGrEA0
1YMRBZGDos4ULibVhgTSqgwZmX1ex36rI6rIAq1dqxgtCwOBHuq6DmCCik+maWk2RV3wUykw+P7F
QvAfe2igELXfuKvzVeY6t3pTgan9vzTFM2vuGLuaDWkD+uGTaPJjLWzdr644xfYnwb7GeuP37Pvt
01u6sui+m98f8+GpyRkjGcA3MHjViZaYHdQf6o75EdWCdtyn447ZdXBb3lKYc+aC1HhQRsSZDBmV
p2aKN5p8GCOgNNaak1eEqLCMNq7bThshJGn0expnh0EzHkU0rTaDqCcGMAQGH2JCPV5wCN0U1Qdk
w9Ib6nHwldZh77VB2ba7Gunj23t2pYazGAxSwIsXRBxXMTTSQJFL8xTjD23u591HN8EL666WqAo7
z7dFXV1miAIWFnV/DBeGLVLCdcdG4TzCUOsj2DhioMDyQ5loftZ7h6RYowG6Ur1ZlomBjkhKI85U
/Tf+f8JTUWJZ6KDm4cA2MUM9eNtj1mi64gXnu3Nxt/7I+h9n37UcOZIs+ytr84690AlcO3seEqK0
pn6BkU02gIRIaPX119E7u1MEy4jbYzbWMz1FVgApIiMjwt2xyAH3g0zeNM/V6yxvVD/Kj0Z1L+bg
SFP+xhyBEPm/BiabdwhAyTJ4LD92pWAbzUZizypgVRBEUhbfT9Gt1XBtaeIBEfly0RMxbNolau0M
l1HuevVq6GaWwk07aGeBbi5ucHAQn/167jV94vdBfvSVAgXsVlyGsQdkc3ocVHljDsGMvZtLj4BF
AtGcgTvGxJ6gB7HIG7xXoPxIxR+SyGlVv0n+j++H78uqw313bLGU0YiIRN70RM8rYBoA146Pg2Rs
CQTMQCUCLsRL69WLIBY2TDFmXB7aZqarDzbJyNqMUhzUgad91BBl6IcM73eUWSe5UqFLFi+RiOE6
Adln4+uOEKe+FdReuvJ6ghizL/ijkXjNpmUtswVwCq1BrBK6auIPdqOGABJEamkpZsxc3EUrqxAb
fGo2YJ5Lia2W8WPktyBLCHQBkmlGAxY/QUHDPpMvTUZ8pxzKihpe0TqN2uZrIxdwAfEEmdZdLy16
vdHpUAXpth8EwZHDsN5XLCHPsRgLDgP7WF9VkHTGQs8it5Ri3IcqKIJeeLeV2uhccLJ6DJwh0FcG
ya34LKyEuD3pgrwKGzl2wL0+ONnQgHVQGrMCLaA4tawlVihmKLRga0MyBs/bdT6zwzb0LCMG22FX
AjzBsl6kshxLVpDwkhLBUBasT3qrGdp7RRAqW8gV3U7MMnPLZqjxRsDKh1WhWTn6bRYy8++idNDd
UBgMi1clyCtqr7VEyf8gVQwpuz6NHYFXyCMnimAlYI0C055XuEKDhhW5wwdaLTC7DHpOe6VQaJYh
IuigzL7kovnBQz2ledKrrtJlKIwZarBqGcRpCt9TISyiyDT3arBFxlIP7eu4cEW1D2ggh7LVaSii
iQ26foU81KiRQjMnqwePKhrekOlctiI9ju0Uj/ykES1Y1wnky4varF3Q4wgHpEcCn3rG8CiKIQug
Ca53i9KsClRE9GZjQgUKW0tXKGODumR9UTqou4FemccsPJa58qPvNPHZqLRqlTOQxgQtcvadpMyR
1//q9/3kkiFjKcHtA0yEnYHu8M/+ZfDizGsAUToGZbHVupyCyPWUNc+lpm8hbUIZF06ZrmwI22cE
RNfJovKqc58vRBE8F23sJKFCE51hBXi7pDBtVuICCJLWNAB7ZhbSoY/slvkUd2tqdM918t5KIm3V
zhrgXtJ11vhODc1xxAZ+tPdbDQ4upqp35+eN4+UHOYAcbLkIcWPKVO0sdeXye1f0xcOOI4CaBVJw
OhKz4uSenPZxWAysS49l9q5UlZU0qeMNb36wF2bht19CoomtyflEKuiSSqRNj2gml9FbA0H2sP9t
qP3EyORoCgQVwFAOI6X2SOJLSZ6/H7DxIb8smasBG4+Qq7usWEkh3By+H/krWoev5tyZN2dgnLEr
A3qQlJ4MoOgxgFMaAJa1v3+BL2fcZIAma15TQTlOGrxAVyBIOHOooBV3pTazrubmehLExSl4nuse
O6smnpVVGYWqgl0KM/e+GSu/kudXY5WlQ6snAt4lyq0yPzf5g6fORG0zw/WrK+DKhFJpSCsOMJH/
lAwa8a1Q2/IcYnPOyGQXGiTiEEfHnMceDRVXCg9xYem/TaDzeea/pHeTFGprbZ0ehdrSmKVyCor5
7xfX127xiY3JvOdmUmsBE1NgW0XViVQBeVZ4WZyYhuIYeglJGyKDloiIUPDuBA2EbTh8eRrHTlqW
r3mU/JAC4wnJ9DnHMFr+snGhQoT+DRnkstJk3adSb8aqXmIiE3LvF+AWbZ1OfUZ8AQply2SBpbQz
Kfuby9NExQF9FMioT8PXvh4yufSjdGRbq2UXaNn4Y2a8la9vhTItemFk9H6jnXDiLdAZbVRyp0dH
0ucro9rIvtv6W+RyrBQdkjx1y+JJK+5btk3qjd7VM/Tat5wVGL5EwKVHwMs0a8QN0Do0pZwcPXKs
lZA2kNX5/g3nLEymrY46pCEaSBPEil0MVvXblRss2Os3mCxYxHngIgSwHHKEjT0MApX44vs3uLW5
ryxMyWU6g1dxpYjJ0ZfXAeoIeQASd1GxAdOfce231tu1pcn1peyVplNQ+wYwaHC4rDuqBnlLea5h
4/YLIeVAEDsQaYo2YKKRa42uJMe6dPPm5GtLBlj+HCX9TSvIq6JTDbJRXyhgxTqpIsEn8ZGB8F7m
r0V35uJ73Z+/n52b6wud2JBvg2ASZLc+H7c9SdsqQnv0cXgSmNV0f2f5wgHgtgdZFlUdzV8dH6rn
l+WApstj7V9YusdinDFwa86vQ9iJAxDVVipMr0K4YC5aA3z9jljMLOCbJsDJBSAAqCm/JGSQ/Za9
NJDSYxtYBreEjnLxb6xciHegTjqWHb/kYRI1MzJiIlzwvf2QnDLluZBnqsC3JvraxMSRdJXYC1Ez
xvqhHaG+NddYe3OUsFKRfUaD45f0TsKHoFZNPz2Caom2XkZVs4Iz+e3mnPGARU8InC2oX75QY1S5
WkdEYOkR3UZO1q0UPZ05w3+RuH85Ka9MTLZEWfs4PeswPSL3pttlofcro1RVWshVbaPuGiyUPr1v
U+yXasjaHXhck6XWt6UtswIMvT0z6CAFLyRKTTpoSA/lZYDSU+zH1hBKEOnMu9BBPkJ3SIvSaWd4
vU1aqKZCxA8XR4n8Noh8MmjjKXq1CzvgMkNYT4+8wNyUh7r83Q7hXwaQ1VNxcQWIf3KKkCaKu4gY
yZFpr1UfQbZxJcrxzMTcXMFAeP9pZBrtNqgQAuoNI4MUSVQXgMPx1eZvGYEA9KjthI048SdpUSOe
4EGKjGhDDyJwuN/72/H3vy6uv75/sg2Z51UsKxET4Xbsp4vOcD27rdfS8/dmbo/VX2YmEyIqXstr
H69RJ28e22rmz++//6sS/a8Z/68BY4IYTCPe5n0J3FXk8Q3Ag3akDs6gsHOSS7bWxQ6ou9aRJxJL
Hjon0JEHU7nz/UPcdDnoO/lzrqbxJVHqqvYyoH/j/ACJWtp79602VxO6OZLoekdtAYUG0K183jue
jx6gXk9T0FMgu4dEhKLNcW/ffI8rE2MocLU91TiS4ZqL9CgiudV1NfXIGj5uZuXNWZmsbMKCpsoa
vAh4RCxwxVjQjgKhtPv9nMwN12R9y36veXKQYbgGG4FL+9uaaOO6uxqrycI2wegNKmueHtPuMTJj
pE7XJr+L5mS1bkVfV2ampCSpkcCzg5v7GCEV1HGZDj6IF+W3TvkbN4hrQ5OYFVUGIW9VvE+heJiN
cJsPwo/vp2Rm4rXJeRZ6aEUpM7xLIWVOEyFcRZNLwoyZEvdtM39dMCeHTAIzidziginx3QB8dCzf
SeHp+1e5PS1/2RhX39VO0aO2UrwhT4+NrFNW7QSBWH7cQxNhro/i9jr+y9L4tleWwkr3sz7A23jD
MxOFx2pATvf7l5kzMdn2PjGLXqhhgvdDS4UiO1ecLL+3cXtS/rqCT+beF4ew7CVs+hJqR+9B4VZz
tBy3pkRG/hgdfgTw6ykblpd2Po9kLOBIWnhgbpfDvZk6PjQRvn+T23ZGoiDwgaN0NHFfmdn6pp4a
eBNUTeo6sSq9AV/fNvttlmJ4GBm45f8YmniwXBWqWst0eDBxW5DSSnv/b8QY1xYmPqzrkYiANhQ8
sbaG3kA8J+dxa9Kvvn964/YKsZVTMAcdK/JDlB+VfFM0M+tqHIRpGHNtYuK25FBKMhSjsD242yTI
auXmtoS/r4Vn3DKtvH7/fvZv7RUZHAIoTo4qZsZkrwyoXTQEtblj0zxq4EZW05fvDdyKyxBZgmQB
ulGgkpgsL7OphDAxEw5BHPTNaIsmeA2ayK7NtxTdNN/bujl4qOmi/Q/MrIBUffYtbQuVWKbhQimT
DSttLaTCq79QXmV5BgZwc9SuDI2fXzkxJWRZy2QYMgqK+KgbnL/xIjq458cmgq+tWajO5IPJ9eQI
slLbU3wrzo5p+taT1hLapRA8fG/u5uuMQnZQXgUxGZn4ZNSsI4mnJvI7qPf59yR+//77b66Bq++f
LLIo0aENkY7xJCpXgoUQqTPdKD9kc4zYNzfolaHJYlNroEJDDS/Cw55y/ywKKeVzXYdzRiZ+TA4N
KKcSGCn64h5aCnsIF1kS2MS/H7TRWX3xBIC4gisOWd4vdHEeNPOkXEmQu++ZG6HMyt/FIXFzwsHC
n1illjp95M0YvXkYXBmdzFSgs6KQmzGzbII3MLF7386U1NaU0v7+7W4OInAbUKaFygL+/LyDCtNs
vGZc4ZW010oUBRdhPbNJb74LIBvI8YFQ+UvnYadWvMpEKTmmKAx45rbIKxomB8O4+/5Vbu6eKzuT
9WDqDJES75NjJliPUTYzULe/HYATDRRZQE5O9qbo915t+DW+PZe2ndrfCUY/EyrfnAtwLPzHxGTS
2xBta3lQ4f7/JAcXrdoyfWYq5ixM9qXY9Lk2ZLAQ+SdI5DX11vBm0nC3TeAt0HQFUpdpH0pNWKhy
oUmOjfkmsocWHevV49+Z6L9MjFN15fWhbIK+TwgBH1tpHSWvWTOT7Lm144EkUUUd4izoV5zElEIg
xrrhI27tK3Glly3tB9M2pYde+8lbcBPttfrv3PquTU62IVLIQsVk3JBDP99KeWEnaBIBV+266Nj9
96N3a4IQzaJVCPvxq9awz6UKYIwBwVmI1pL8VSkViprn90Zu7RYAtET0JKHv7qtMr1JCe5pjCA10
HIuZvvKNdC7KuGkDVTH0240S19OIRvfrOoq9PD5GVB4Ws912t74e2hGjZDiKE1/kSKqkkXFJChLw
bt1p9UGe2ey3vn7MuIBIXAIR6bRHrEmMBp382CdlTJOOQoH892fg+vsnzkTospjFPryhFrtGStEu
9HvfD/w/5DVRaDUh3A65zckmQRQplYHeVjuQ1FFivPFmDhg/PTemFiZ7QmGgc5SyrtpF7VLM9rp5
X2yjOe0JaToPsILLFrruMQkyGqMngX4nmL2ptGG1y1vpIGe+23v+naSkizh6TfyLEbBjbI6Za2kt
CA+a8ox2r4DWSTRz4n9JOI4PoiL+x8OgjCRPtUpi6FpLHTHqnZebp0Q0X6vUq2kUeiqtI7YQZX3V
qeoSnFALkotvShAFkOHV58Qfp87v12OglA22HzwPXPhn52qUZo4WHjyGBHktk5iLplQDu+rb+y4L
0LoUoexvaElAlQGybd+vqV80adexFjbDCBI30eSqQj58ClT1QWsN1Gdd7Ab0Ki+8pk7WpExBoWP0
Fgm9haALD6DvNXZZX649pr0USvOhQrxO6ur7xkdHU2h6F9EI0WAuJ+Lek6rCLVCfdby+PcfQkrJj
cOqjU2+wi1BYBdpAg65zORnWijnscZxZpPTsuA5Rp+jSRa1X439UVO3NTT5wTqH08gFg6lZrJGYD
sMcsww/dIdMWIRotmwilpzL3XZGJK1PGUSHWl0QmgSWQ+M2X6mhmyL4uXwQjiKzQQgvtKmDGP0+X
WXuDYgxxsSsfEn+t+P/ucPg/P7r/63/w47/Hvvzf/8Hff4Assgj9oJr89X9fPtIiTP9n/J3//szn
3/jfXfij4CX/WU1/6tMv4Yv/NGy/Vq+f/uKkVVj1p/qj6M8fZR1XvwzgEcef/P/98B8fv77lrs8+
/vXHD16n1fhtfsjTP/78aPX+rz/AMni1Ksfv//PD/WuC39u9FmXwGsf/WJXxa/pefvnVj9eywrcQ
6Z8mhH+xRUbmG7Sy//GP9uPXJ7r4T6xioEeQxgHUQoFHSXlRBfgl9Z+gH0SXPcSbMV2yghC15PX4
kfpPjcABYEOh0wIuVdP/+M8QfJqlv2btHymCTR6mVfmvPyauE14MUBmkqiCwDFsArn1eFa2UxEkr
hsm56MTCgqoWHUTj0rToyQy63FhcDdCf1q+tTa77v6wBHgWWPXTZ69BA+mwNcXfbxUKWnElYRm4C
rQf/0CqMogFix5UAcvYqCZe/bVOFywPTFhg/JPBTf7YJaHYAMGsXnZueHLrQ5Muu6hZZGTpiwwka
KqNNaEozPvrGsCINiPI16r/gzJsOa6M3Zg0WkPgMdYRh2VTGqurMx0owNjEQf873b4g7P97hyhsC
ogtHgrbNUa0CIjHK5IgFk0ZqsFjUz+ZBa1xDs5XQNqJ3EbRi4IQo2TuEgIDpe0LrgcQOoEEwqoOS
LjVwPnkoHdpyZQ3SqzlQ5tl18G747wa/7/LHoD6KzapqfirqymBOXdlV4MbsTi1RZdrEBjpcnbCB
aKdVJAujfB7gA1MfHbqFJd/VxaoMbHXLTjxweuW953dqcwnSfRwcBvKsAxGZLQxj4WkQqLIz+SSq
ZwOCS6Xk01wGyjY7VaKwiAK7Jstw0clLACxtwSCWcja8lbIgawXii0FCOTmYD8OrHtiJVlldvA6f
1cfoTc6sSDgO2o9YSHZAgUK/hOb82ILKRk0+DPG5Ny6a8QqMICi3apoCKZi/5SyyS6C5Mvmj8V4q
zaMoXfu1WyqrBqcGC1H2yp+84eSl6Ll2xRbozrrBG2uW0D8RFlNJeRTCTdGtdX2gMdjWTGkjZuss
ouURCGIo3aALnvu+5Zsu1oKf2UW0UT3UvZ9rwdLVBZBWIV+RuWr+r6rwdJWM3PLIUOEGL0+ToTnz
Cz9pTf0MObUc7AGIF9Sy9+xeBHNQ4Xmqa5Shsk2B+KK9kN/xaram/GVfYDOIY6IPgqPoEZu2Wfek
qiKwY6vnykB1vAqsqi1BKZS1JsWBPwfPu2VtbGkeFVzGTTiJUDQBbQp8KPRzXJv3XpAFlOhQnEkb
tu2KYK7n6otzM+CW0XkHi9j3Bvzyp8um15JGqJUuvuvQZ0aVLrfVityTzFtVbbLRzRB6lMACz+z9
8SL+aVJhFXpygHyN4lOAc3y2ihg0FdWIRHdFrz1XZBkkjXFvVp5IQyOCdhIrB8C99c4pERyDnBRr
OQvuwqQ56QjeaFkbygr9VdzpwsbWO3b+/vl+YZk+PR9uRSO5KlYcQaimTdxvKGtCEsm+eUmzHakX
mG2iWJWx1GTbVCwoIqniEgK/ktutxNbJPLshFDqxwgfCI5B2iDVt0Ph+qZYM0BE32UHJd52vtDVZ
gPQAKOggt8ydXuMdLfxgUSAOplIL2W4qWeDHUNBRv9ZdkTIV6HIqvAvbcs2XWkb1ffnmX4K1vCle
4rXvBgvPyR2ZWKmAzlSKmM07a8/fj8YvR/x1NIB1F0egMCKxz7PlZ6IB+uLIvBj3bW8pP/wcumuU
YwsgLa1a3k+y4fdxReVjvMFAdIhOwUoAJgGT1pwWD7kHvKeVX7Jdu2Ef/A3vQcC1PLeqfjHlffec
k/RP4YttOzSBeWGrbKuCYcywglXh8g1fCssUbvSnhLF9ivaD652aJ+mQbvt17RDqeftIXngQD9sF
K3Ppe5Z8VlYKt/rQDfkSWHSgaYTcjgM7C+wh2jLVMrr7KgAvLthLKAJorbRwgjVosXaAnSBLsvFW
7VE6dedeoBUBDgY/aHcaDQM7rxexjgvGQe02g+aWHnQbjr33KvLnqjqnuaUUVH2K9x7lrrrMFuyU
7fgB2tT8UuzYQnC/n19zDJem44beCEWUwJcL/eZJOAW6NDPxgsa4hA/iWjqAv+LAtuU+2ZtUWwqP
EBOnIJzNsVppBG6GjmrQcSutxnTRw8Mqq31JOidOx+a6slsV7bEoFjHy75JVlBZ+Ly4WteEQXCO0
RZA7aWYbUFKu7Z4tDM1Cq1mdWrnqSIFVbtlGi+z0BecOMRwhWOcZNp0bv+QXYV2vjEf2oj9Ku2af
uMIRB4+SU3ZinZWARQbO4wJYhqZeTBD+ajb2Q86XimoL3BXAKTDYZuPEkSNWFPe7OQFDZXJVGSsa
uGUjaiEYSw0pj8+7pGeIcUAyY1y8nbcLH+q1sgruAR6w420eWGLnCCLl3A1KCy1vgEAnO31Vu/Em
3YSL3DZPfNU5squ6Ykrlx76i8W5OG+HffA7XM43u8V84RITu/+Yh//yMmcq7fPDy/hQbixDCl9Ka
gWKocHXsRz+W4f830Yi3Mp3EX/n+OgtXMTnpzYmlK9Fc6+2mzJ5V896AeG3pEH+n9RZagXtvyUIr
/5EZEK0GO9m6+tkfAs8WCqqcUqDagDaTqPoe5dR89Y/ZT/T21vze75+M4iB1Dj5XCivuKbrYe0gP
1A5qkG1LuYTbrR3Kl4HbZW737ZqzvZI4RWx74SIO3NBfViRFbBNYgGFTUznEfN2I9ySRrJ7th2iX
5YsAfbEjDOkQMkKHdA9dQqsmpi2n97qyN00bG7OpP/DwebUgosPORknrtxKcWPolqjdMdnl0aoSF
3r/1iBX1dJkOpV2PEDUCFiPkSwrNBFk5XhEPo/ICQ4pIkFkegO7wkYpmYYmmQURFNiwrw6cArZQ+
bQOJFmSbdGcSIFm9Kw1I9YDUhdzJKTAGoAI15wAO0+ACgkAgCx+3OtKXuEJNtrqXyKU+DIF4TtWq
ABEjW3l6rzi5J5fWkM+Bjb5Y00CMhEo8tgVkC9VpcCEmTNV5GBVn3zDeywKhmxJFjIo5AVYvk2ca
WKa5LhHJbFC1gtt9vB6C7XTcoVeJ8yoU9RJgOXQqQ4CR1lI+2GGa/oBU0hjnrwOmilZIVmnTKFs/
z+2o9W118IulmZF1wZW5KteNB1Jwl8JFFaEVMjrKJHshtEwNRXDnnCXDeyzaQHMRONKA6FtfqWMa
+N6iUnCogsTdjIQ9FNlPmo5ydeqLJwJC39+8yCLCQ1ijQZYOJBm4jE8iS/imzk9EeTgDs7pQh9oK
1Laiep5D5EMS7AF1B4ohnuv8mGTkMS3oKwGFPLqXQX+NZM7naelCpSIGr8VzHWZo745KaBRLfglm
GKy874+yaTQLTV8EKYhSQDmKgZ+y8wh+rAaQ263PVV4JoM9wKrBaIY0YBLhZvigK0+1IUmfOT4TK
eINPbhV1P3AKYJFjVEE5Oll4XSFnSpFl8jmK1tywErYK1HczVqwIOjqxpbJlbe6J/5qi00JpTMoG
OAVxb4g7kJXSjD9r+Z1anb3sIRWPXbdJu0ufPfTlWw7O1KC7BPG2rd5CfaNWW0TLUbqJhqXRL9N8
1w/LDKAP1WFgfpeUkoZqYj0lxEaC32Irki/R3APnhxuecRgKJxyWxagZciIhdv0xrXeavkzEZxGE
GWid2efDUu13kfCT484xyJpVgkzJE1yCo1d90v1zbZ4Jf8gJbkJLggcxDoLvysqPmD9ovcO7fenb
rb7EGdeQU4wsobYpEltKf5qg6y3KrW4egBdDPGQL8UIMG9rEa3j+QXBM4dFg9/KwlwNoTC8g9uvh
nUKMorCW1Q+Ay7XmFdSnqXIK87sY11u9WjNpEbSZ3fQrhrEScNAWNhG2IVq9s8RwCsOzFW3Xc7f+
EXABqjavkoQx1V5KoISB2c30xQiDLikvT2mPy86yCC2urTLDkcHpqqx0ctfUdxCkp2CYsgrlUvbo
+H6oTVdSHLAyIkcRerg4j766zByFbVptBoc1vS1hVePUBtu6Dqw9SimT21Iepq1PoE53DkK0oAu9
nlhZBrB4ypWM9ppQWKGUkZk72pdoWgP2GXsWVAIiAhuolnzetsHgt3WXisp50N/ThiZAL/HBEXOw
lfFNlP8shb0I0q4Oh6l/Uqq1r6y9dCF5OzV/qBIXDqXsngXDjcku6XZysg9lkUbaycBVQDv10ovn
W+jKz5BPQNBYrAFH9pHa0dc9O5YqsxWIsIT9OkeDkmk3a5lsU5oo94jqhqMHAVjzZDa1Iwa0VWzN
dxvFlT1bFACjXw8NgOfiOhXXXfnhp66qOciR83dPXwC3h0/MUxPt9oNCi/YQsCfea1SLCwoVFSrV
20E9ZWh/IMUDUdZ+Y4XFIVZc0tE0nKkmgybwi+tA1x2qESC6R8M6WP4+j7JRgq+/h7T2OVTWEZja
Ctps4xU0Vp3Yan82aJHbQTK2eFIJ2Mwsr6e+T1mv08Y7icO64zl1E1xJO7LLgm2svo1/8VmIDoQH
Twcc2gaX65CBPpTyzjIRsV/6PR/WjOyCdHfgyLVFEAoAHF9VVyrOZqX/6JrKiZSn2sAQcPxry7tV
ImWuAuna+MUMX3u2A4OrbloeX/ThJQgduVsKb9lRKndEsCV/40MxRH/w+vumblBAADC9f/XVk5I1
uCjt1AGVjkOmUAVxADonLNCQ0qw49P2rUW9NLuLCdBbCGvfobWPz3AJoXRSQswN4p16nBjBonQ0R
xQZVDn2BZqLEBwKYOx64LsLWBk8y1Yo70ezHIetxH6yjpYhjoNjJuFwz3OFDqP9YedRR8Kv2D9K2
lnc5ZD9bqot7NTwXr63tS8c2trKhpoawi3WV+vlB8/Yea20AIbXiXYFvC3ZyDZafqgHNtLZNi2Op
PUi+t4x8XMezA8Q8X7UosLT6jXfatoamVaDgC4HUz7o3JtkJ+RChN5QnEI0eAhfYvbQo6ZC7pPoh
gQo88eDXXYXw8SoEZbF+kB29gM+Meogu3CXZ2utXHfg7a+T16ho8Iz3w/G9Z/K4pdzItGlvoFhoU
9ULEzKAqsH0DZwHCfJcb9B6TuUhfHuQ3IXODYZF4LkDO7Czc16ItvfvMNXB5yaFX4JjcMiOn6HYR
2K4BkzxV+27AFdhtsMttHDTxIlihf8gjEFQNKU+cPFr3sZ3dV9EGaVUXrAAD4Ko4eKjir0R7m8WL
1tJ8CzwRfrkLaycgrr407dKBfwieIQHGX/yN6YKC/VU45gFNJNqcO6detcsa2eFDjVyqviLIu5yD
Fz8FpygVl/klZHi6XsVZZoWrbMMeVSp6Vn8qVFt9TGc6KaSvAS4BdBVdxqjQj/0gkzwRRyyfRGYq
n1nBDKcJMxE8dg3ko3Fw6Yoa2rVkOoATg5WCIK/lx7VtcnMT60jshLm+D1TpvhTIthSjmTNjehsd
84eo/I7ww1Gp40vhLC+SUPDq7syCuLZ8TeZ2lDbh70aUeHWQN0lkZKxDI+HkjADFpZcbrBfPLERU
kWn1gxiIR1VscMkfXitxOLbMnPGZQItNfeZYmf+FRxxHHjWEzz5T0aHDzlgvnRNoqA6WSOxEXCIR
FUIt3Hdz9JF5tFMcXYIU7Z4JiwDrdHiI4WORhc9WxocU2m9wP1k1pizqeEOks8+41QnPJM+trtmH
GnzGpg8+av04tB9S8kTKjRi/NfUxZ0fOHtLm52C4BrSdmCUVFogOoCGMSkOEoqlmIeaUkIWnBPSj
oc0CN+2torfMzuGIpNg6LFZgmOlaW66tGGQlwFlAxgckv4EdxNDuprKrWepS3iChsUQgciodXCYt
5AttpK4WkttbudO4IG7eGyfvhf/07qOf2RN3NJtvUEfBz6Fq5OaO7jTP0WPyJj3nG2klv/QnAf+G
2KkHmhhqiCij0Jbb+Cf1l4PkRsO5EZZ9ulLItmtP6cJQllny1kQ/+mTXyRuxAYPLTmSHql0JZUol
VL/CbNloF5ZvRf6U2Gm+xQaHYnKYr6VoYyKJ46/icJkqrhktuo7iwAbhqdhY+LM5i3f5c5TR5Bns
LYRbBPlOCZ4NLpDGHSXP4dv3FwRcdL8unpGzaGzeRVD15TbSVwZukHE9nAPJVvJlpy8Z26qqK3Wu
ZzoIKvH/Vd2WwxVKcFTMLCxs9cXM7UJ1muwuJW813yMXbww7kOUhy4hKfhPSLHCCwUUrMAi4kC/3
M6s8x8/CU5ZYfF9aCK6RIYipfqk8p5Vs0OvLB+/SP+mxFfUuCu/aSX1qHqSfwTl9SLAaTv42W+KB
1vkucCN8gfkSt3aH5uatd6hd4uAZV+lD9qo9QMXajVIqaFZ0gbv/CYATwYIrqKTboWTXGQUuKVsG
B7IElYH4mpY2WeqrrKCFdKcfdDdbBy8poNYqjZ1yVf1EJhAHp0TLZ20Hilqo+u40x7QEJ1lEC0Aq
XX+rUxwmlugWDm4wwitDggYbilnKC3It4sXbendg2hcxdu/iu7zyF+BpBRuowWi+4+t2ryybpf5e
wls73JXf5Ee26UMMAlgP1bu8pdhxA4pbDhvsKHLafq0hhyo5Q7oUUbNq3jNy6ptVr1yCDM1R3dYM
XFZa+CxU6f+j7ryW48ayNf0q5wXQAw/sW5i0TJpMOvEGIUoUvPd4+vNBfXq6SPaIU3czCkWVQqQI
JMzea/3rN+umUDjWWf5WPKUn81s/krzjhKf8oa4dfluEPFV+gxOXtDPLzaS4Sue0phulbl26I4cb
d6I9DtLRHk7lKIPWPbfzAXmyxfr+OuysrY1+YQG198doG2vecJd2rvIw/jTehhMWh7HtNPwkG5Na
d0lxDOW12TWmm4VuMGyIuG2Nrdpdp9lJtjeW7vHNZeoWuhO9RbpT1I6JcWri2eRD95vAOATCa5Kj
RvqMsgm0vaJs7PIQjXcpEGu4M/tfekw9ddEYEQ+7uN62+qkMXK29GWlNEr/rPP4S4ye72pal140s
dShbXXi9ANsMEeEACsZ3TCK/6CI+QyAmuccKnH9IuJS4Hw0edKPJbSvIl3PeW71jjbzhQUz2dTow
74hS69ClZ6W5MtX+tihX5o3qSfxyc9kA4tXSL3bsTxs2pwN7AWd1FWoXA6/3W0ejNVM59pFyVp5F
IWZfNiomrCVjjcn+Yp9i1PdpqYEjTmUAt5pR3ic0Qs4CbUiVajlPXr6rD/31dDU+qn6yEf6IXwMV
ADpjN8eAarqvUrdRfQWI+EG91e/xFbJvQcmT4TZJ3QTEXKIfoRPexMJpC1eNtzZS5R/LA05ervEd
8y8cks3OzSwnK7HZ37Q82wgU/Ly7yVp3HHwrXzeoPiHI02toyzpHvk1+rS/6zfytH3Zach/q1/Pg
41oo38631VH91uzCfX7V+csh3MZbcU63kt8d51vdS7dgq0983w3L+2PxfbyqrtXNyLqkXeuaUyfX
Fo9k4LWJDwkpaA5zvO3S09LdTukp1zkPT7+dEhfEV6/X5TDQGH/5knWnsOUo2DJyb9zxVnpY18aT
fMvphy8lZfiDfMt8TX7WfkmskdkRnNiCxPRtWTzmMDRErDHmrXY2PdMrXcUxNssV9e1Gd9hvPXWz
/MKLj8Ad6aF4hd5UtS7nmz6MvHe2U79xodelZrcczOfo3MKIui/vaYWkQ3WX1bygQ7HumuKnuB0l
MgVRSjj8ffs6sGgxSkppMJz+V+kXp/omfgY2OdjX/UHszHPyFrI/j4fmKrs3fswH9ZS+Cg3g2LFu
AYX5vzQdkgdNY6zs6T0ttNMpR0NbX9XFvMqGuzY42u31KDxpk5aHbNjN09U03PUdyZmnUN/EZLeY
Hq5vlbKJbRYdlgcvk7ai3QoND7zdEm/jaDNaLiiGXrnmC4C12bJwe3mLqQ5Pi5M+icJZmQWSY/pz
d1v1J+Ja5n6jzmdVP6WtG5luy+cu8BI6Zd2N1AVuapxEDHftEGAn9wWu+x/eWTQjkJA06LZohT8M
VuweFQQcteW8LHl1I2lxcRxyBa79MOl+3Rnz314jxOpJw4iE5LlVGPF+jUhKc07GUUrPAYCy28U2
K2ZTH0o5/TnjLvsF6Ub5hAAA7lBzqNjxEo7CYvn+cCKptKGP7PSctEHlLXP+aqhFj79P2rhz90NW
WDBnuqSoK30B8cGKpoLE34It1WS76nJkB+xWppilbTfEkVuJvtuIsP3x59Lp423gyoMGrei6bBoQ
OD+AnPXUy0mX5PG5QjPEaKfnMTXNzqPZcZdR7fd/PtxvQ6O/gqrr8fALZia50iAI33h/XdJKoOFt
s/hsx8t4zGqMbpPA3qRt1HpxvPyoTTqqOdFinwRfBi2RbW2Ahgu31LPmODT0jHweMsATPdiZAtOo
0qgs9IZfuTOIT1cGu0pcKeG8KWjqDOPDlSFPug7SRlsu6kvP8RQnG5zsXrrRt8Yl2NqH3F993N3o
Eh7KN+2JpZ6haPySpa6Ug9c6Tbwxk1u93OQUYAWria+Q+QLgEm+keJNiwZf6RoB1eugoMfv/pdev
9WEnznlyDBVCh1yjPlLl1ZmbNE4xM3DaCBszR9/AtTLK9kq36RuKiA2jT4FUVffq/FSogLd3UnAe
KfcTP659MAEKkfnIHzXJiV9LH/9xrKgtZ4B50DogGYMGRAK/FHqWS+Z5+oTBQgbHynLjxI0SPN7p
AnFG/6qMWEcT7x4GLjE5Mox1+AXa/mENSFGVAL9m8mWpmiuYg6mnWZPhZhEbZSVNKlaH5vehYP+s
UqqrXL7RleBXItJyz1Dk9s+P5sc3lvBLbeXkw/zHc9CWP2B2tMKRyStbXFR0lExxshtdRwgSxD8U
tadqfZiHcpfgYf/FUvERB/59XFx+WJx0UpR+tzZ/mW8VWpULs42LyyDwUFcgdVVTQni1GTg5zpeA
WWbr//mjfn60GV2taa8ohFGkfIxGlXSlaxWtzi9JmQx+Yx1nzQxo8qjmkzzd/O2DrS+SzhskALt/
m7P95fNN4WTEZCtxXZP6OY4INU81+410xAdsHr+qTD8WZ/x4QASoDZSD67byoRLUak0G3A7HS7Ck
QG5rBjyWJ9oXt+z3ZvH+wTUIHybPh+cEWuxH05NE16ZWqc3hYp8A3YBenekeKedoYprL60/R59o0
vfHOzm6N1gtln3wNA0Jr8UBEVlkck+gsiZtqOlaGnwTbUhgukofM8NXcqzq/n7yxvtaa+6r1stBT
2u0keULftanXxWToHjvFt2gUxTHU/Vn3m2UnAl/gi9p4yi/aSabWE6VS55qhF9/n98qjRXSs6Wux
W11Te/H17DEdHLyE68gn9iCk+hzcvnNLRobZdan5Xbyb8uvE2qDip4lfQteW3AHqTb2pNT+0tsmx
y3dysE3H7XCCdf7FRf449eNWrnw5bc0+XzP/Pqy/uizlUZzJ/UVOF1eYww0zPmcR6uQOXfPcG+VN
BJz/52f1Ey/RxEhqDQ/nMVof1t/F/18e1sLC1TXDmPTC9Ibslmjy5tyKfMTPcLuGVscoWAYSGqZd
IXWhX5cknvz5FD5/bFJPbIRcjHRXjc367v7lDORwCaPRmIpLJumPWZzHbqNHgZvgB+6jtlK9pPzV
W0j6/3zYz0sCS/Aq5KAgg3wta+8P2/Zz2sRD1Vxms2kPnb2V4OIZkeHmSih9gS/+h6tsUwNgpo6X
OlzojwCj1Mn4CjclBxvtC/aru7bIEkYCv6LxtpSw1ZWUHlcmwQgpq8ovCsH/cHSYp5qFYBnum0Cv
+v6jluz3URHPzUUqZMHMAt/oIjxpPWkkRhyf5qsRf1+GgOEjk7nnv3uZBZnRiMzXQD761Q/HVvW4
CgdM8S9t3h7rVqWvkdHjNojnJ9F+uU592l85GrAYirCV1f8RyBaj3EDxM9oL1IpuB5A1dvtJwgWk
V81HTY0iVy2qmQFzan/xOP02fni3QqqQAjAEW4Hc1TtNfX+RIz6NJVVMwPJ8huTWyPcRfOiiv/Sd
dCwajbdYZSQ9dZZEeCjW4jBEbV+P91guQ8GsMnnTLfIGAy7z0jJn//Nt+FSew1BfvdTZ7Rnsa7xu
708vqTIMhMxQxja5s91wmn9FQ91uzLJqHTVluk8xQPZTzChTpBMrc0cTXUdPXawy7NJzfdPZfenn
JuVepZ1VI+v9JofxViVfnOqnFxO6KrG4psJmjbbp45kOq5vsVJjVRVTwt5eWiYmoasUN1PRHVMMo
+/OV+bSBrpxswjZ4QBWF0uzDOiDavlWK0CovszVpUMrhrWRBn33xDhprZff+8bBXNSe4DYOA1ST0
/fUfjUYrWzWLLzVktdjJhfpNU6ZzGy37qI7LK1OHrRbOC0Ngva6OpsF5CCnTTlNv3gRyKG7LQKQb
dEQBQxjjMGBCc10ZsXZMFTAFc3nWyc92iiYxb0QkwRtaemWzqD9siLxSFLyKMJL2nAZoKaCwmk3X
ojZAuwuhu1mD85skU6h0unSQ8NI6i7zwEg3H4GVZ9G1lye1dDzoadPZwt1h+FqjiDK1gNrry1qq7
+br7ygDlc+ekYm7JvoCAhzaWFPj3l6yNMe/v2yy5LGT8uaHNSHiQ69KziJp25QXIL0664IC+9JbF
/B7xz+h0uK7jZXtK1cDXJn14Ql/rLg04QKOKZoPxhv7F9vVbQvnxztLWQaehDiMP9MOLX6tF2Au7
iC/GKMVbbRy0G6UrJT8cOtWZOx6nPihhE1S0RCXAqcZ0UW5496O+lvALUFJPagfYgEG+WdIl3i+C
HCpr6Pap3m9jMlOvdCk8kkqt7v786H/aeXkQ0QOIdfNFGvBRx6f1RSNFxjisvC6x1Xg0rpiwOSGh
Eo4txtLJ7OkryfF/OibL5Fp1kDPIUvn+po6qAU/XHpqzmnQ/lqx9y6PsKQvSfW4HbIVMvyQ5+qIg
xwPk09tH1c/BVkYdrl0f94VU0xrVzLrpXMSeVpxM/WKhFlWmx6JwwqbHhvLZyE+okbr6kJswd2Bo
khIWCDrV0B3r2o+RGoaoeubclVFmxHbrafRrLcb/1hrQs0DIUF8tPIGKV3MqUVUdG2A/FEDqcDOo
KbDYLimcOT+r0/UAx6dKd8F822WeNftEV8LIGcRjm9XuUD3kyutY+y1DvN7Y62Ijol+Qf7MIfNDc
BuDquf5gljv7qTC9sXjWtOOI3EZx4Eq1t4aNqSPzMGg/DEtN3+yxVU6cfvolVecUjDyvvWLap9ZJ
N2+s5iEAxTOf9AzBaHoTcsLNeQY5KzcViWUTeOz1XHmz7UjfWHsZe8XGPrA21ko25Uf5aYHEgk0d
OuRWqb5YnD/vBcQ58nKpMuD76g37/mnJ5Hmce1NlndQ0+BMTEGcQX4eQa8sRW5w/vw6sxP/hMVnf
BISaBmZVv9M7/lKKxkaey3Gtj+de34zqXWk6wXJDZrGTybVrtL6RARcYz5b9XVSngJtYBpeoe476
Q6t90/Q3RX+bRoCu6jas3jLpRFxEvfh6+rT0W5hvfXkMZCYxD4r9MM+9oydP4aC6XS8cEZBCwbBs
NfMkgWKCWjHAHBnTfdCfx+hUqtvQfu4FRKnqp9o27qKBYnCH2j52FaIPurrieX4SwWGOGsdA0zOa
hjsXoOvgKVPb7YdI8jVUtbM7QqPTxx4AZQSaA15OO28eIEkwURMlqoaEwJUZZFLWYQnz6OShI2lv
ivEzlrCQV27F80RL1aD+kqDzF2AG4XNdoqvl1InIA34pHRUh0xiQqmg+wo1xZCxm5JY9JWXMPXwz
XhAQkEqyNE7yOEBZylzVvsN7LEl/6oyQU1WACuxttMwivBfhXdx8K82zDG8mei5h8JjHWtDvIiuC
7pYn54CT0cVelNu++gaJCjLz5GUaHAqe2H6LxbkNOx08Gn9ubPQeS3Y+N4gcIVzQFqZp/QOZ5Jcp
8piDK4Rfp+mVil5Bd4nEzCO/r+6kO2aDw6t2nHIXlD7eloWrN/7IioDyGDIHqA0cNtUr4fOxVcpe
ar+O6qMk/DL0mQjlkTeMXp/6oebWkWf2WyvZZcVW0CEHhxgy4/giWoDJvWrt63mTNJtx1eTNRIpI
V8nvv57mm66Bio5Krp2e5GhmKvetL79NTHPh4o6RZz2OPxcLc10iLbZIDBnTNuq9SA8BodvqIeye
Q3ufLS/W8H3hybSRsNgUHevEuo/8lHWM54TZqNiWva/Znj0dYcWzFPK7GK4a6ZLCj0r3dGYT3pr4
Fmi4mvsJ2n/oIkX7mq5TZbwSSClX7nROXqp+DsrdkF2C6ZIwcmwNH8mI3exN9vUyfSiiUxFca8pW
DbdRftDDLV6haX9IskPdr02+tuzgSBbLjVIcTcUr9E1unOfxCTmfNjz02Sbf9+XNbG8nfVPF902K
QPCs9Lc94//gSeX1WKa9IXxhX0Fnz42dWuwEg1LIUAeTseRXjqD6uue/rwlWvwWMClYnZYq+D9X2
UJRdiZJ6OC+MAWMYplnSOVbRzZtZkS9Jko37pTbHGx0jYaIew6tiUmMvEEG0jWSwlLpXQYfTSfAi
wJvDj19xrEHrXMvMYTPkAYMUpxfDvZ0U912wTnHV0s8sGQ7ESgcroGx1eTRta2zxHGOo5M2Aaa2T
CTl1jehJdJriVFZew5kdUJ/Yvll3bpyZsD6XcpsOELT+vLh+bkKpjNAdrt3gGqH9m4P0l7VVqow2
UXChuKiBPN6a0eDVWCWpejA4y6CwGQ9IWuzwderb1pHlsP+qB/90TziBVSW4KiDXHvwD9mr0ymAt
hpFdaOH0q7DCWE+bN1Wn/8LTYXK6jiCerAEibuZpJFRp+Yl0nMlTxYP+52ux3v13T8d6JjgnqAyB
hPXJzWlcsoi0piG/LJn8LcTqB+4EfVdJwbs11WtDsK7/+Yi/y6pPhzQ14nwg3tIEfmjDi1zL2kXV
AUDbsfPskmzcLrV+aJWwb3M9RD7Rq3sTO1ZYsW3gB3pz00zqvcZmeKjtGV6fmT+EasM/s+eGEqgY
3A4XZ6G+WRObFhro6Yur9Jvb9f6c0RrYVKeU/jDTPhbW8RLE6RzXKWQ4no9BKaLtMMmqSz7X4CmY
gfhVNhC7GtI0mXB2E5GHt1hGpCFDx77Iho1OIvx2luV+q/a6Y9Rt6abYam/CoDU3RlGKrU0cjsMy
BCWj7dptq1Tmbi7hXkVR/GMurPaK6PftOKtfWa2vlcvHD4cwk1ti6Ig5rLUU+cvr0M7VFJT6kl5U
pBXOaLf3s5zsvrjrn+oZTccV/t8H+XDXg9BIVTUNoNO0MuOOxco3sdJUsGn4j26j+7NCdWOaGYBs
ZsY+AcvPdX9TTFm1SSy52WT03cqo3kw2KqFxgPjF7MmVITR4S4LBdgXXN5hQMOXkacHgt3eVHiJO
qCRrQ24xOMRXpfznt3iF1FWwLEI/4ZB/eIur2DYjI1qks9lBbyqtaPFreQAisENybCuaFpO6oA/J
kVpB3jBsENfahKSFo/3FA/oxZYWXaZ1fmFAm10EGver7e9gJPZhpk6RzX2dboyP2ue64itKi70sD
i2ZFrebNAjdPTw1XVWbtRsQdRQJqCT80KMKMnHlLYn1FZ/yPJ6asRg/YPcgaVhXvT6yoxiLJmkY6
12ImrCMcz9pS76kPSESfRiTARfdt6ANvCriHeSQdZdAEUqfhSg3SRJicFF3KfHr+4nH81IVxvWiQ
eZO5b7T0H3q/ph/iZA6r8JIFdnG90M+aWr8NMns8LkWwNwPReFVKUPKkT7Kr812u2Vbm0TAUP5GO
U3mlMSvV5ULakTCbUyuYvwoRzRty2mR3Qh3x+4T/lq3K/9Ez5Z3Pyk31Vly65u2tO32v/j9wV2G+
+5d798ld5fIdw5L/uo3fmubtv7BX+a9TXPdvWfnOoeX3z/inzYpkmP8A3GKqDv8f6S2uKv/yWVm/
hEWbTVIvfpkkfPxvmxXd+ge4MDAt5AQeB8Rl/7ZZMf+B7g2/ESJ70Fqtti1/w2YFCsK7xRYsFqAD
fIOD8Nix+a2Lyl8WWx1rgCguSEyIFq3dWWP8xDE3dZtfWXFXO7q2MAdc5tDPFGwRrOjcpUiaC8b0
9pCQBclX+maOdkaC4rZTtBdjjKm/ZB5GPJjwGs6Per7AbMdRqJQvfZm9jE32S690dzasY29KhxAN
ijfgA+PEU/KzT9T9KPRHO6KXUWCF+GpfPotoeRRKJdz1DwmLN7SjqHL1KXzNEVXucB4k1VG3J2fQ
rNdFATxJheQHpjT59WBLfiqHmYezzR0f+FrDnDaW1V1ppNDhgyD0WiNunQiJagTYCPcCOaoM9nta
5mXZJVl6aohoQH06cgZx8sue0LbrMAKc0Kifsyp/ETDiCyU4dL3WIgyl1xwgK0QcHheDV9loBOx7
LfTZq6t/nlYM5uk0tbHNhqJyyyR8ENINWeq3y2Kn/mCXL+MMfzycZKft4p9RYMPe4kwWGXpXYULh
YcV8zKOhutXrABBCl+hm2S6xCejxJkl+BgRD0kS8NnmIAoN6xRmr/lovlaec/FUrHV8Gc35sW+4c
o/cJBCZ6HRdrv9hJBabcVD5TWWiuAZ4ES+4nUdP5eZHdSmJ5Wkauk2pwj2zkhEbfQ1GqblO5bt1k
5vOkYhHQIw00F4tuubZy1Ux9d8CbZa7HepNb9nOHWLPM+mGTDSZiCnr6QCIAftK/WfIAkVCC3pHR
pWtl/Bq003y0payCv6siJJv19BCV9KYYUYeEGOp3JhzrhKE9SilJOzTtlO3jIOrOOlDtppg01QXs
ng5ZMJ+6NgUqbREMpKsDBdlKcCrgS6oS6r15aYmPhDnoSrBsfOyv2vtg5uoUtdb6TddABzfM2M3k
qHQKPTiQIyYjmde3UwDZNda1rZStJIq8u159RRy25MHNRslw2JsPoWlAkoTnOmqKqyVir3CzdKV4
WSoa4MIwNxEwuKKn5yxpbi2Zux/V3W2uXM/INdQ6/cJV+T2MxPtPOgPz1NUWdsVpP/YeZiGXethb
4dbOKniz+CrPibkzYuz8JD37guf1odP5n6OtM0VdXck/HweaQ68oEog7BnBkTqHQEdsG8w2CHJ/V
xF+C9Ho0KKO7AU5e2n6xx35AOv/n4CyqoNGEePN53y91RY4HMsVHuC3T9JXIsBJ28OyqoDnJMrLW
/L4RkOREkF1h9nglLdYXJdr77uafZ6DQ4UGzguxmqx8qNB0ZdV4bSkgXOZx0Nb8KyX6t69xFCeyX
QfrF5f5dZf27kv59PAtGHcdTMZniM3/4xJrcNkPAzQ0QLzsd9ORofmzSm67ilW/GLoFWJu71tBYu
YPcjWu5TV72qdbPLEO6k3QTOC8WgK46Ixx4FdAAy2upkeLRLe9Or6U6r6utc1Nvlp9RhD1FnHZht
5SsL61HR4www2yTtjNa+KuPvydjupbA9BrAMWI1oaaM3s55sDzu1F/y3bAfE/2quy8blxGFKo1JL
yCoJbGC7KBq/15q4z0NWzVTWmqPaLHAQRv2nVTfPSYtFpM4Wtq165S7S9ZaGvsFBIKyw8ZqXR7Vm
+bTVx3S276NFfpyZLDlxY1/DS5zd0o4ORdxvykraVZhS/rPH/FvV0n2Z8/tjAfSuVPq/K6i2b+Vq
9NZ+/FH/LzrVaTzh/+tf9cmnWuo4N4zt2u77u+KJ4SaWdb896mz5H2t9gu5IYTQrKKP+VTuZ4h8M
lVm0qJpt2wQ4+XfxpPGlFU3h3/zrS//jUaeJfyBRZ3DGrAO6OvX/3ymeaLTfd5GowZmjY5AHL2U1
OwLRev+CzVKRVpWpR7u2aTB0sOJl8eMAOm7Qw6jVKry1HTNDdA25td+lWjOiZ4uh+ZS1tBvZJ49j
M2Q/s0qVbrKwjW8VOlIzUpbGrXRpJXnUyr4jIA901ey7U5Kkza96WhA4p40SeEaR6W/DkLU5SFYu
bfo+18ltnq0KXDsaQjef6mabT9rjilRAPa+C+NaaiiJzqHgA3kRQ6M+hLoIfSi2kQzLYDVqSliWB
HygFNyyaiERM9PXOIDdOXoY7WWl5+bPs2iqjGQePzlCfqjgB4mcQtG3HqNjIal7u1UlM+3qymsw1
I5nlvbXMuzyyNEfE6sKE3Gqfonho90Ys28+2iRZWVAyc4iGrkICoOlorLZQLr+/l6N6wiuwgl9oa
eD7WP9o8N73GIo1Um6KbOVosV+gzQGGIfkTvkNI3KoKQrFo8HsCIGVISb6xSQxtpJhuKoytZm2fH
zgY/wnTKSUITG7wfbb3aelMK1AzxX6RMSF7ShyaqCmQe/Ri+tFJqXMfLSdF3YWO+jV0nu3WinOeg
eqms5LnqAsuVVJZXM28dM1KZf/VQCNUCbTxQAfIW5NWFgUxqsZrXUVQEmptOLSwEo0mZfYvjFvlz
Y0uw/+OTUWkN7HqwmSI/NmbZXRAZzo961+9TYfiFOjtBCAKca1zFkf5v3mUmkhEMRA+RGeoHSMQ/
R2CtIRExAE8Ah6d+UaC0RDMkysyWruqkC1Gcj5UTlQu0Y+h4M5xVrbkDaC3xMjG+99TdSq3bMERB
nOU8111NA/Lu83mXjtEze+5jRE2UIZHjMcT6zt4FMvK8KMA9KMnHvW62q/8V5MmdHLWSP5ozLlKN
tcxuuiTqjwpqBjHcgVjFrbj8DHdShxtdOpJarrb9XojYo4hpHR2FrVdmTe/ls9IA8Gc8EHo+45Jl
5PZ9K2exvwyq5ZhUUIsaoVJvBy5YPSY/skg2Gf+gCZRrembRqP1GMtgeES9AFhiN/hybqzRi1mzQ
fTFsEqmrVCelxvYLPAbGRr+Yozo/QwGbttM47WOqcGMuWxQ8Ju5fQdwRoMgrBjUjeOxDLX/qjLMR
zcHWarpkG2amuAwZimOTDI7Zy+24ua34il+lY73X9FRDIZDbKXdkaB4Wqs4EC1mPvr5wlVzJNp1Z
9YcmUZRfVjCE+wTlay9b/a602/AGZebEhIW+SOlioOIuTe4qua7wVsDKyx6F9l2yksKT4BpOqkLE
tVHs0jY/jyHh9LUl5n3Q1uZJyEEIsbBiAMMSYk3NySgzgSq9kx+IX5Mghtbtd4O8pSSDoZvSJ8K1
R4Heuwv0nEaeu50xWDspCLxahNfpLKHFTlb1D5xvZ8pusiLHXYACWgtrhJU8VcaA3QH2Xg/JDMBR
Qb9aonnPmU6nUZRPMdNgwKrkJkvqb6HGx8mb4dCO8UXpuZDMCr2koswupkM02/uiL/wsu1qs4G4a
E3IVpkPbI1wJo8c5Kw3k2GNwPSsTnOboJZ5CWpUIBUieVY8xKauamR06s3iTopohUxSb6UlMNILZ
XMM6YHEWQ8pZy99Msw6PSR8nZ8iU+jAqvO5WJyEYTbxOlk4B8OnVgHz4KGE/63W6jT1VuQ2WXkPR
CmOct5UnPnemIcxPZBUiH429WZUqxhlRvoWd6402c0F5yUZHtYtdnhmFuyYSy8sU7WT5XuraeKf0
8sJqEB+0ZnmuZIzMii7tt3XeFE47G89y3D+ZRbqdrazyaJMxQRAZq5+McaWexkepwBMy79tvad1+
m6WOsGrWFo8q8Dqx4Y5o88C4O9bb3TiGZy2f512vNzV+meGRatqPoqbAN5JEhCpun/Ikra4so7mb
5GepXBdEnD3aDmsA2Z4Pk2wRQzT4im2fpARVUyOxzQjzJhkglqepSiFnhHAtZ0YQZp9AhKdxzGte
IZG+qNkY887VflMNs5cGVfcyq6iEoR3/0rJZe5kkBeYt/h5mbWB80A7PQgkKN0mNF5thpS3B4Oj6
Qn4GPWv0lpbbzGce4Kg6G8p2FMXB7H61YmofeTtYCGNzvp4sxNVNMhbbNGn3VmuEW6Mdt6EscKnA
Tl+HgL7MiVfkVfBQCu3BEmmybytj8iB1tF4CKPHEbOe4tMj64U08RaN0hMrFNEEbHUINBi+o++GQ
9tW4aataddsyNh5yUIdbrdMJVGiUra3jlxFIQevrTMsA3hGUpd1zLQep6rDn6dsosPaDafqRTiHO
zTuFgYWnnED8piKx0N1wadDupy0KQkvZxWnUbbPWdtO4EF4Uo2wy5KR3FSTvTosJrV1VT5lQxysw
0zMe4wkDIO1oqm23hd3xmlb1Sy9WU0NIFUOEo9sUpcsmCpvrwsKPVNVuZklLvDDN5k3HAC+xWh2N
hvKrS23M91AER0R4+ZY56BzL9hKTOS0zO2r+VLmrmZtjMScx5Evqh0pJdkrYoVpqa+tUVpZ6MRsV
464pjN2oQXdfNoN8pbDaumaCeGlCtB/KdXEVjBOi3a5LPJCMYrdMcvVYa/WyjaLeN+E8ggJ3ThBZ
OxUgoFzU2a+GXqAbS3BG0H3susH/+1j3KnMRNyk06jIfN0UlhgPGU76Q0ZAJCcOekoGIKkmmn41o
0iKTyDDsEbMxohyolRFJpD5vWzyhpqbYpGE5OlOKz5jeyU8o6xNPUeutikYjnRGCTiY7k2pX17oe
3wf9opNbWp0kMXAJwx4LQd2wXXmQQk8mnsQfcOuoWavddgk67MskxlEmKLHc3cVRpjhdhf5XqTMP
2Mp27CLbRHpA16ncBHaY+n1C/YAKa59h2I6ulNU4Q9A8w5139Va+NNJ0ZRqpBR1XuVZDUmOVgkSp
Kgwos1L5qVSQfBYTFiqNIme7kQBWP6QeOYUmVVNvXccxfItY7GxQqT04IwP5HupMZQ33ZPdWOITk
LwPV/r6V0BfnQ3TOItW3ll4/hkYc1Y5kQRhTo1DeV1HQuP9N0pktx61cS/SHLiIwFYbXnkc2Z0p8
QYikVJhRmKvw9V59rh8ctsOWqSa6UDt35koshfGmLnvnQ8q2W+ume+c7c8DIuJmq0sWrMOd/c1sM
uyzNwoPwYQgHBpJbmrlfmKab5yVtn3rcWOwg5nDbc8PCD5bz/uXwJWAcWdiO1LzukhE3BdXhfhHs
a5n+ayxGTKvChqGn+jqU7XHBKzX7CRgl1f937SnxPVhmZ1dlR+w8mna0kB+ttPobLGhKYxof3GX8
rAY3OiciYQ/DvLDzYp3+meEw7MYpcHZ12XQJjJGAGDUVPoCM7OWzd0kTiVQn+0x6wxkF0KBTcGEb
Zh6rJaqdt7gNvj1ob/tWsFFZnCzkBgngF52KvEpryeHF7u7cJS+uza2dOthUFaQCVZTOJ33c4Upk
CQggv1CPmRPpQx4sey5gx8FpX8LQXLLMWFt/ytuXKvNJnQKNQLVNm3XXiPpiofytJwmntGDBvu0V
bJiWDetBGGepMeO4f8mYgYQ0MeZyYGgopc6/PvK+naUZN62S574sNknSfoqswfimEP1E04d7wDcN
wsQ/b+atkfreYxSZj0HaEVy7yj+Ipnmv7rNJUANcKXqohHzYqIu++5X21SGWerlySdyH3KnDvICZ
Ye6aYxGca8t2tj11T9u2bHP0Uzb/U/YAiZbjpvL+ptiDV3DMD9oH7GBHlv9ojeh55eMUe+kVcrja
DhgZnnJcoms35fkXhlSb9zrycYMAu2PA1Gdk/2HLBUJw/HES5TyWBBcwMJj3Je+/uih/7qX34LSg
TqzQ0TTWtzVuHpeXl6IPMghrLh0+NqXESNAKc+Hqs3HEfPK4xTwu0bjcZE0kzBlkehYy9g45K9w1
oCPQBhFlAuPs7BBf/yUxPWBOfa2WTK0iqLayICrf8j6X4zJv/C69c4gkwY4yba4z/vxfXkLgo0yt
6ZW5EeBKk8X0GYjxX0bn22vSSOdZTPX842WqBEIUzQ+usl3sTk5Aa0CXuJc08Ua1rYMx2aK9INPy
uv+VmrHd5wlwsUxM3bn0NMH+nOvLpKwnVQ7uccmKXdOV8U4S8B899S8AhkbXM1k1wa+gcMv31MZc
Wkwgf6pJ/fadZT1ayQIiBIpv02mYUvmd3xuPwiLJthw9Ge1N6i2wdKt5UymTrWuV72hFLg/R6E6X
IlfHccrRzvFaPEy2VDt/DtRGAiVKck5Pei2cA6z478Ffclxf48aN+fPGAONYm79RIY2K6SGOrcZ+
tsE7OQ9lkx1NMaNPWVVwElKqlQsey43RywuopRKn8EZ0aX8l3Hl1y2UXze6ahYPZtnL5DY4ScVlY
QXuLkyI++QFQ4tnzP6I5fyFsVR1p3faY+2bnOFfmi81lAR+8r3+KpHsRrcaV6PGyho8p+Z/GEsaP
ZRX+Q5Y/MRgc8/FguehgxTGwymtWK+zLgftnBhq2FanzkXbRwUunB0bUZU1bw9+uine656Qc3Ptg
iRBQL+SMdLjBWGAAYITyUoRJcG4a6W4YQdsNnloP80i/TZsxXaftIlgNpXrd27VmaQEnQVAaWRp1
a4Z6V/JpvqgAAaVyg8MY3WOfS3Wsg+rMNgUD3SL0KUlBYnSWnXzQgmStplk3/TpsK2fbeFDkp2Hw
HrWJADpPMjp5A1o4F+f4mo9MmkXjtfshMU996M0/fQ06sA1Fs9Eqdl7iOuBiMN9nBHp6oATPbtMB
RSeVTHFT8hLHisVqUoblFvVquujWVa/VMA4X23QpCqacCXaSF3p2kzbYFks675gmm/0cYwuNSn8+
FM0C1n7CYUygfR6/MbxvVee7e1sVf0qrJRDaS6LznRMiTyfD9KLoESEPGnRHYWPxmLxyR3CjYSci
yrMxxYcnpsdBtWZdjsa5Vs7UvbShukxeyqWX7/Aq7hwGDm0XUFvCOT6LqT1No5zXyhbLsdCN2lum
mdZ0PuQ7W0ftSs5OBueLidttGms/Bvb04+PSotu9jFYEAz4hXQK4Kvm8uQQwuTqp+xGUJddNArxq
o3BWrXRWf2p0/xhCaB0pzSV0PIVBByh1znCYTKPNQhsn7+iMyRpMoTxVWscbNl7u3lqqCMHWfKSa
i1pZ4u+duYlt2OdwQI7Wp6ZSZVsp97Uxw3lwCwJoHcKM6TBpmqS5urTMrGwnOEFysHD44vlNOuqb
GVKtnVFB9oajnrxc6/JarcvrKH8m9u+bVk71thkj0Lh5KzcqRCVxCvfNHpW/4bkuVzISeoWEaY62
E1/nnhdBivl5bSkXEAvFksjueQwzD6dsZPz60jjNrz6lmcakJCyddLRXodN6+8WoC6HwlZvHE2ul
CsJAED80ATS7Pqu+dGlXu5raka0tuUjlYXGyesgC2QjZbRHZVc3Wt0zqp8Tq/45lsbML+RqqPH3v
YpalTgvHWQTVjGs3c59sLR9LiIDv0RTwup/L+a6CVdD1XfhCOrV+GgeeMpu9tzDUDrQvKLiNHe5k
Hp29Ktgtxok33OjNhkXcuSqJLbEW5a4j5Yszubeq0desTPGG9s4z99R0pRxhn1UQvbNatnY6Yyz2
5CXJs00lIShlKnoEQfWr7eFZaXPkzf8wDv1W391IBBuUS+Ax4Ivs3l3lkbvGH3QIg/k1KbucTGKg
2x1LkOewFfdHCgUMd26/mnhR8BVPmWc9rmhYuC9xK9M/ia+RDgfCtbuszORvmY5mM/cpfGLHkbve
67mTDRU3iwDgT7k8O720/iRlnrIRxgHFvzi1M1iqNLHeHfTRv6rhvTNQ9yMG/hedStmGeF66S4qf
StfHu7d/I0EyyGUiCj6LbTeW72MOaSav679+OvDjJWDXG6uUuxIbZz1Y9WvWASfUeRTeL5/ZNotJ
jBrXg80mNB2uGcbQKgQtUqFR1ux6PvgrNsfG83+h8fLT1RKdIRQgJeem3ickDHdux9qlpkyoRoRY
F5oXWDhZu/snsmEV1a16F0FhWKbX+Y7GszvGgWIMofSNekaZQ9pUGZ9Rauqbx+8bhQpqBMUqGOD7
aU81+L6oux+UGLKkpSE4JYZpS2kMNvHaQQaei+mz5Thccdq8is6noK5+zkPYG5MBymHC9skt+C2z
4/2ojH60ErQaHN/WJp1p4O60jVF49qvnscoAfs3347PO9v6c/G6UvI48v6vSw3kE3ekcAt17Cpfh
NGBrBxRgjvOCP29OrHVsWDTlsM5Nn1loXlW9TZ3p1LF1Enyt32j1CL/ULIDpyRKdz0Ns9cf4Ethz
d5trbu1L3WHsUl/jkqzrZtw7zRjuloT3pxsDu1wWGKjZJ/rxW+3pfxzxIM/jpH1o6mlzJ6TOyu8u
bD/CjXCUfqrdMl5lMoGON4ctby8FUz9DR9l2eaxpRRmHg4UWnMXs4cvZzI9t1ZynPh82WlLlkNwj
fXGlmuM8n6oiOxHZnIBVWxQSxDaeqxBrtuCwX8kEsalILmmEWy0U+VpYPclHp/207tHSSugjV1rY
J2wHTvwNp4eE6Vn0qNWdm9xHIcBH/AUlk0rzXA7LsNJzbXFDb+c3K1HjOYZAKaekODdRJYGtMUKl
2JnTGRkxFe6E31yHr33HY2MV1qUoqLnql+iQTfHnMpfy0fXEPmnFQxsTKbHa5WwK908aDo+uMf9i
brk6W+JtXSV4MGE2pTUyRoD8/K9OnKe+c0hFcxG1FWjGIdm1lYRF2f/zR6jgicXnyrxOTKW3nwff
vTXLbO9MTJzaDpxymxfcxSYgT6xPk7Nvt+UtFFa56bHl/lQRWwxAKQNNKUEwm02cO9zYzUBaUIm0
2GS2fw2w9++NdNvtMnA8+UUdbZu2o61agYwoBg642eKE6Buxhsx9kNJeh0mz3Iqaj52Xara7U6mG
kOqMRl3qFpxb3swYCjW0VbTzgHvoSxBZxClS6073ZoCpqnS8lV12tn1YZbTWo8/Wd9ULL7isxpfS
DR8Srpq6QSTnHnVPKZaHsWiavUr6Ux3qivc5yl3ByWSPT2FwS51Abp3elrs6vJstmlxj5/ceLeCD
53iMl12QoYC0dbhll4qBoodwP7vLyXe4iLHVCHYWfz50lX7ne/DPY+vIjHrvbzZ/ay//63VBRA99
8cT7sjxWSu5V022yEqpxNNE74OEDcu1/6GoFYwO+GIa/7G9EiXXCNQj7jOMfqRGxMalAAu3hyMoi
28+l9WQJqfZe3h6HwjErtUzlflLhUdMzFIYHb2wuUdAHG4HGPgwgWCwZMkA4Wb1XaS43wBdobSvr
G6e4vG+c04MrpuQiEP8OpCIzex+brkd0+lXnrjyNiDg8htp7U0zwWInyc9AEy7psl10etewhhqG9
MF58B6X3IjMWanysL1MQbbikYeDFm5uD6E/ph0gdcKMs00B6ki9Kog5bUgoTZeZikzawkNWYJ3+q
wUDvUThP25gHzb3Hep0YeJQ16+591CXcwXT22xfbjOMrK9SLymmBHLLwL+Plc1stznUc6Nx5EO3Q
c5UTaf4nc8Wx4eqk79tM0+C+l0HybFQTbLlp9uhBYuGQ0rRiLMSm98l9VdBWpfU8yfYx7O1vvwRl
o/OqQuyfDmwKmtXU+i8q6c7IkwvHJ5TneOBAbULxx/LthzBx17aD5cLe+FVkHXVbMp10NQugqQDj
5Cb6S6Vm2SZ6+eUutdkPXfWMOMtZMKLh0vTk+Wn7DKOs36mqeoxLSiEKtNLZw3k0RPa2UN4hLt5o
296gjD1zJkIRbg2ZMClfa5fvjs41nD5nmrZuNPxkUTIw63nFuwh8BtYp300039kDZqPerZ4Y+9ZJ
52hWvFBqWyt/pC4cHrU1vUyF3668UdIZU+00mBBLOfHajqebYQZi9HUxPWEpXfKErYdcviOubSdZ
fjsDHjnOQaHWpZ5ZnlAZafrC2ltWZT2YQYC4zK5treODP7NM8K2GAANi2bjKxyk6Fh1UqCBZHjJ7
6vaN9vnP0yGBXR0DJuQStaJRjXRI+5BE/YdtI9w5RoDa66PXsWH/aPyAIsw8M09ZHxS0RyQzPRGd
OKWLXnf4fN9tr5VkM2WwLryJzsFHBXRmatyngY3vileOu+2R91bOMuHzGkPKD5zqWiTxg4rcWzGi
a6dTviHfwfACmb/HaDt74AVTezk4s4f9XjkE7LqErgIXiWpJF5QEC1YNqxPvJYHUCgIsPqXS8GUP
qzUSY7YpfOfKdE9XVBMcSBgqzhsSC5E0zsWrvX9V7yJZaG4oJIraKoh3ydgk/iaOlvRIPL/kCjSS
+J7gxu0bLomgW8PZ3XVR4R/iTjvHOuGiw/oJOrPhUg+FoyqLxyFXFtmp3H1jAXuWBX5xSIN9mD/y
yjz0URjxkFT60ozSFMgld1JDRrL/RRrL3jOL8Nf1ayx1tvrtitF9EbL6NallfhS2ztSm8qN+WzRd
LjEqO/QzxhDI2klReRYZJ1nlJIOfrDy7pW7oMjS4wybXvvuYzMp8dgHze68SG9tc9Y5iqzZcUa11
aoXZ2cvI+5cBkahpSZ8LHxKhDpI/ruU/OFxOCE7ymyUbyR1F1Ok2nydyNJINbTa+5bzaZuxadgiZ
ZyQxxE3zsrT3lcB4skjWybhqVklPPxkrUghx5bPptXpuRwIKccW4RM9dUyBClALDAeVudv474L1k
l9NjuehbbIoCgNKgW6pC5Pfo/RmDlrVyVkxy5QF0c4Zv4T9orlOTCHetWZ4ihTqQ596p6mLwJ06f
4ZqbrlEAFTM7ZUW4S73+KnJ11mO1rfDlbTIUruescX8ip52vlr73q91/5ML8xEu5mXxoKx3z6dJ0
nEjjDJEcM38eTRCjyYVZ6TeO+g8ZHGoz7SFC8/Zncq0c93cSk2BTMTkm0zRc+Zw53pV8DKwfauY8
BwUwnlhQ2NawLnzrCMKo3dcex5j0CrazZfy7subnrqVuqvUfSq0/K99Hx8ZJ06nilA31dl6a53xO
opOfEJHE+HQSis9jNgnhWir0lqa9qYVV439Sa6XwaKaxwCgqWDeNOV5VW2ABxaW3iW2CmEmcAdnO
ovHd1MDnAhy4/PukfqeEcVgnAuy+64TnTAyk7utDFJTfs/CeLNPx1eQNdaWQ5Cgt+N2FDpx1SUoi
oLmnchtO8rC60w2z9yGknSmkFf7a9t4J2xbDRmCpf6IO2V6CPMKPEqaUsjTWr8ElFB4WCXAqwzDQ
eKBvwjpDwrPK5acu0m7Td7LbeVgXXpc5rTDadE187NuG4sYYH+wx61qPkDuUgJUJJrmXjmtdp/92
FKUA0LzuQsOvcozy6neOY/BDj+AwZNoED52P9WOfOS2PV2W9+2UWPpkkrK95j9C4ywMGbu15PMsN
kM9aDOlFYmV+jCe3/13mobh1jY5/kilX+N/0TGByCWwQBRGLDNOOsFxVQYYWjER1ZCWZbEWYeuc+
SwAO1zrxX/tJNHtn0iEb4bDY4qrDzCPKhdWJCQjuCMKgwTKvicyj7bRuX++b3IsYVuN0hgY+zQ+j
V+q9zcNIj0EW3EpVe7+ke9/m2rN6CIXPfSfsxLfW2UV7zvSNlFusTUKVIkujylaHVjsPomnzC5+W
ugy0EXzajrEfl2kYwVN5zbbJJi47QE9zCeoomVy5zopi2Rtzd762Rjx70ej8VFBmtk5NMlMZeOZR
3e+jACQ6NXHtJSmDj1gM7/gIXJarCURlHMKtP/lf1BkdQ/tqx/pqfJ4FnqD8M6eFgp34o9DVS23p
j6ly3ZUWabjXwBhWsa/ua9fgOSkRInP+UayGqbT/kXORtzqH5LaedHKJu6l4MDbI15I+3zXLkbDd
JeXIddt+6xWhmU2vLbi6LeAzrFwgNq2pp3SondidpOwiWgcTeBUwn5QVSVDHnG2XiAb7IpAUst+I
hhcagZFt1sz3L1vPJhhH14/v3jO9eM/fUxf7Aa8HCNJd+Zm5DLmTnmamux7fe5F7T5FBhcg6MvTZ
QMlIJic0O6LGrBKDIyJ+tMUA4TAQQGB4TRu4dKZT/NCc0uwI3KzP2dFF2d+07Yeb6R1nOMwKRpUD
DgM55/8v22LTl6n/exKaFgZfsVEQ/vdUheDpRXWI7gIMJmZ5Astdb1i5MSXbUXmaB9ZjYYfSWw3p
fMKwZh3h1kcfLVSJbS1altehsU5FEVZPkAeWYe1XlnnodDwQOGWTgZJMMUjPPVougVlnhslnNQ4d
hLtgdOtvWahqO1rtdA7p1dkpNyv3Ze35Z0dN2Tbqjf2xLOKHl9Vn6MXHNoPRjybBy7/1rOCPyWR0
7iAp8poztDBbOfZqvswX4APiOk6tfmkQqfn1xhb6g++8WbPbwuFL2ukyjar5yY3pD7h5K48pIbjb
37uzXEZOm9rKm6vyAIxMSTL+5ENavIhgHH9ptxX0i6qRfBGSJyq+Oy/JtJEqCelgDOZDNnbZAREr
34SSNrhy7p5gpjnnli/+UTumOQ4c1uc6nLtLnPlYkIRIip3X07JREPH5SXscXB15vS87i+xD5qqZ
TZ8NEd0OB+iHZk7gOaRuu5nzpaISrdfJLfVrd1dZNEDURQQfdaCfasFEwvhV3pyM3/yg4IAaYsX+
FL5T4HO/G4bZcS6QbaogUU+davG1BLhg/LB1Xsj/pUcxVAOLK6YeKGOLutXIKYexNAtusWmGIOnJ
P/RWo2Q4NR66YlZHkfvlB668du0PXczPLH56K+vWQrXqSkyFLkXLS9/8cpzDTSQt+nfH9IZdizgg
riAQsSKU07GWw/wVjrV6dTBfXpsG9oFsrljZ+H079IRAhCkfQYZMv7vBlH+HJg6TVRd57OA87DxI
D3Y6/cqwDlN0aMXF2nFSROZ6/JcKMz4k5WJvkXX1NscrvRFVkD+7vkfBT1lhGyECQnBbMFwORZUf
8tFBAZBzkTy5M8dQb/O1tvPaufDd6jdLZIerYkEFM9AVjt44eGpN2Qu/rV5H/PSx/G0NobnWtOgA
NIAr0AVddrTTbtllA8mURdcQWoU/nqO5s7giUnmU3rECsuzzTWuF+kllyfRu0XHyxJ9UnJn1gi8R
zJSvCSvzczK8lfOGbyBHh6x8cUuj4DEN+w+fZp11iv92Uwbw3pcmig/p6ETPNvpZt7eIwtzSJZ6u
VW6Wz6EaWQIXS/U7nnLieoUXPwQFzorQWYZN32P86YLc3nlFVz2opiFh2HQSQE2AIhgOzaVi0uCN
XsltljcJ3rkifYTYLjAlqfSwJC5FEdlYPSUJ3RazrPJd7tTsFJYmfHDKPjuXYgCw3Cb4w+FkaV4N
63E06aV3Ip4pPYl1wCqNg4sMZt377q+48OWtzdT8KYVGKzQtRZxdP8RfU6KTF0zl3dsspxLuWBt/
y0yIf0UJjVd7Jrn1Qrfzln1YeWDPAGeCpz0+sBG4X5GiqHzq+LEpNq4p5aiWKYNqQKFGat09hnFX
PFhp/56TllxbRRn+yUfdrO9jzjbpWgroE6fRF89pK4TwBd1UlOpmPFjhfUWrEm/hYDdbnPWxY7mv
i5ig+uddBvV05KIFZSXAf8Wkq6JrtjT+oXE9mk28afhXE83cGbvhNGlQ7jgC+RHCVKpDVWfZDW5d
sKmzqt8kbols6mDnK7Hi3hhp0+xgoU2Bl3fH8Fk6nF595Q67fKD+e1ubjt6eBp1xSptawVsaOK/9
3nMQBZrhZ4imlvwL0dCz8tmETmjjx8UKaMaQmPaWGOxtPLXQ4scxPKlQqN2gO3k08TJe/CnJ8cOO
Amo8zqetNSv7V6IAebNLYyHXP3mdRN5nsLV4gjYy009t9EKCVN5EkS+vJhD9pU/nkhJf4d/deXX1
ZEofNyf00HPO/mE7KDx6voVinzmltWvk3J+daU7pQfa8TZxwsZuIb6Cy1bRrlZ0aAIgIea4Egj1L
ZmuDRU5u6rGZPzJXBys1x/Z95YcPKrPrH1rIoidjwupbK/zh67C8H7U+8grc0p9czC4yXhWZfdQ1
3c6q639mHmHX9Hk93HGucfPtkonaCJa2Gz/wcK6IqfzVZ239aMTYfiEJ4J/BZCiVe7Sz72YO1o2H
U8roIv8HY6naNNZkrqYNWoqvgrh9CjEM3p8pingcAlcPefLYZ3JGpfXgickEIyI7Y/stZ9W8rLzB
il/Z9eG4VXa1NTPWGpqZBfCPMMn+Vp7bd6vSEctLho+TkH6lf5SHVcEJc/sLRTh9ZiGEXLxQTi1h
Pn1kIwcu6asUy0k54T/tuWtGXvBQVJIlgWu6v/bsum9UQY872ZbRxVQjl4qgWUi5Zj79PgSzrKbD
32Oz6lnNNccIy/EMmSWnvtHib3gKFjN8OVa0PEsrCnajp4mFSaDJbD6ZQlxLChpyvHFbmplLUJXo
7YyFLWATN/DMwpvmjWJ1DEX5k9YAtT27fTbQH+420Jy/LV67zZK18La0F5jznOaMXe28yGYjG6JE
Ps8EqI/cHYmvo42umrkXT5HFAq3vzPhG93Pw5mdDsZ8WxZ5WpAOaglblsjK1hoaBEuurrv4efS6b
AZAsZsd+3NfuUvAyaOO3rhqDHyvh3kvNJ9mp1NmW/IEbOer+zI0Om7917yoPLOQh5oL02S4EzK0K
YSYNgch6seHZrSLxCw+TvDB+NM9OeQcsy/x+xdTVsrIiHT/JqLCemi6jAyHEpifLpny2h/Yz6rHc
moWLXCitcsvXPV43yb19ygwZMBYnfCFUxoqzs+8LfXLK2LXwwjM95WLnlXP+S/bByZkb5sYsyC9C
WcHvScEon4oh+4vRS1MbxuXoaHRoXvLOsXAUD47LBh4l9DGv8T5hGLAuZZnQQxt6fX7IsqF5QMNf
/rTAQt/EoJwbZySM2SYInC8nduNvUUb9F2Yac1ymMNiPbJS+RW91v4qBAaoY6+QlGGjPPCdd+rtv
SijLtnKvITlJLiFwMB4r3vMfVSGGZ133Bc5QutnY6Isbrp9lrVTqHH0rtzkEnS/tjdVr787jvAmH
mjNS88mtFTxM4KxlKm5xPE7nOaT5y834z+IuCl4Xvwueq6QA3OqFdaO3jkJ1suASXDrBIwL2NC5v
eVKSkKo7dioROvZrUHCwbUYkTeYV924I07qzhmtddL29K5JBnp0QOyUORiu5uhVcipkBIT2YTlPz
VqccZ5Px7V2TN+HVTotx3PmdLH5ZPrG0BEfxU9WO4aPOSuxxscVYubKainKReOnnVcDKgSYVMCo2
4/TWG0P5YidUAg9u55+mKejfEgw6Z/IxsJ2Iif1CWy4we434jj0smwCHNWos8ZUXLwPXFUV4dvUI
ZCtsgQC0c/USucPNFVZyHufM2+ooWc5haFcfahHJGnQ6/xSiG/a5G25mybzJlEpvFhuVP2PejnDU
TXRf6bv5obMhVjk6y3dNjVmrQAZ6LYWfwhQTyyYJUrXRViKA1VnZscZDfDYZf7RJjbsbF8zZaR/C
mQlThsIFT2uFymTpV8kN+qxIOK6q3nPf/JiQMxGL6lFGbXIZVQxJsRXVTzMRTlqBl8muvnDY/PYY
irZ+BLKMjZSPBWqR9qeHY+lWdYnB8cGrglSaeModnz6hMrM/836eKLWpePuZ0b5FksBe31nVzYuH
+rHtdP7h5XLY9XhtLnFdZbeZS8WJbT4itNuV1spjVOOlwZJdRna2RRmIoK2J8BbPod7kxpWvLbeq
D6UQtO9Q6MskgTbkbRD9AGvOf/tYkP9S1j4RgqZSMVju0JrEr3ZxSQRpVUpwcZ7pw8+go/5R+0VB
VsZkMcUXecPtLA/Tt0xWi4Vwi0xszRh2jaD6giWEd0QgTn7bcV4+SS+i9aTLs19LUNA/1ITLl2y9
Bo+DP5xzaw5hxt69VzS9GpTmyV6NFrqinfGDW8LKvyvcq6+CTqDLpByKKmhVPGX1wuvf4zVoaYvI
DaTWDbEOjXOe+DJz3/AX5C9dj/6Yf89TKbe66PAE+UKQAV9GigS5VqXFdvFyJu2RU+Wr6jzBf8N1
iAnECIiKl9kfp4yzny6D/j9qfehnQTk1G4pvPOr9uRhzOGYZWG+cfnz/eL1Gdrsa4in9E7XNtE/j
hXdXHzU7FLvhFKEjrTlVWVjzpbz2pGDWNYHZHflt7zgTWvnkHp/+ha3TvQH989K9VcXiBD4oNKu4
ZfFwjyhR7Geo1JP5zDp/cKz4AGzd35iQ/8c7EZE94az3TOcNnVBkb3S3zEyrY0DOJggbZiFxtEzR
QXGsl2HLFBK+OG3OSo/kmfRm509P4vhdOcFw0KNDYWGQpa9O1jD3616gWhaoMm2TYkADgssHOvr6
MWzC4Ef7rek2NY/sftZmZmJICG3TXK3YY97uCLp/VtSiiQwOBDTXmgkbtW3GA+3oZTD0hE/pTyZq
/+A1U7RzsUOzk4nrg5NLRQFGP3O1jgN9avlWcueBNH/s7lMVMoo5ia6dvpPYTd5kKmo6pWO2djqM
2p/OJw4sUlxqrqayWti0ky0lUfwUZuNadbq7/Z9XpY6RvhvvfSnZI4vAXBof8yNrLPfLDlr791QJ
c5gaPd+W0c0/lJz1r2YoyJN0Ni6Oi3ZHdZyNATg9ZHobxBRiNtCWNmGLSZmsjSGIDsoFKzxlYLwn
YULXyvvyuFVdauIQxxy1Sa7+R915LEeOpVn6Vdp6XSiDFovewDUlqMnYwBgRJLTGhXr6+RDZU81E
08kp380m0yoyCg5c4Mr/nO/8gyK2UxdyGOwF8JB9Vmrtezwhx0HozFCZFTrKulJCe6L0YqPKCsot
4U8bURE+wYGKtMvDoDk06LbXZaMWHGtNb3BKiivQA+g3+6ynviNyk4Ug2CjqrHqW3gsKo+kmoTyB
bTCnZJy1OvkrFXUg1fVZFl3Ihkj3YyLpF3U/b6OTpD9LCcjcxy1BD3EdUI2xrSF6mqySYibfISUs
1kc3LCku7TYiAXLs1VujTZLHqEWgvCktqu6DhrQx1ipxkVUI720EZaCc6R1NG0R32SCRw8X6sa1T
9YyEXyiWUd08DFM44N7I9JsA29BZXuuAAeR22BI+F978Q2s7duO6Fe2biRRNrZKcbWlY9pa0zzkW
Db1vrDwwOVGZb2fLQ+tHCLpqA1pCK1XtryDwo3WqJDgntDKbRjfI+dIsS61/MDTkGzYsE6bjUVuL
MVNL9x8R0pqhkHtzF7Om2cVhiNSjYZP7j7YJTTvU0nA/ILjzYh91sWSOyUbR434XsSHZQUb4b8rk
v+Vc/n+zJf//xnlRMP9+4U2+Kuo2/I/zon57xY2ctyDpDr//6z///L/+MifjU/4nmFYy5kyZCcmZ
uTH9W9Pyl1R99hnbNsbHOZnR5L9wxNGG//WfuvZPeQabAVph9AXqzk0wBc//SbP+aeJ0th2SV4Au
889/x5z8d4iWBFqPYVozlpb/vos45aCEeetYHEpVQUB6sj3J34Coj119gXWyTF+WG7+SbvLYeMn4
JN0RpfKHdvb+whP8BwEeXgFJp6FJ8Ez/D7Tgf+584aVuFIG/mi39LcPENTImuADkF5948QVfSWPH
X2UqkbrA5X+UpkpeQoAH7bQ7X2AdtK7h4MTnzpuedR0Hu+d40DT364vPYKpPmmU2un8E9DjGpHNa
kQa3nFf4G9FLxWuay+hcKHscvv6JIy3/h/36gQHU8wvSNPETyiiG86JPtlYq+99gvo9dfMF7tEsH
H0hs+zdTinHKhyMxtDJ97l/YgE8+mWNtQz/72DYN9bVpjCLnxuoKlk41C0xDIR/JDuVvvpu/G/3/
9VH+wYl9aJq2GIYpNymzB1Y5XaZ9We5ro1FWgxG1zF2zmlkRPyXZSr5hMh5rrvnPP/xgalNVbDkb
uomFuJoQHnJmQgTl1+117OKL7kuGXZ6DmLFu5MDE3d6lq6I2nr6+9p8P8rMPddF/E8gBwmoEEWaV
sgFxO9eo4Ycc1PbRnh6KGp8v6+rkOqniDX5TVJX7VPzy/YPVbvln4fxCTPTNg6rzF/DZzSz6e1Uo
jT5RgLgRfoXOst9OwbmE0Tm+NNl3GtrPwcatKE1upx46+9niVCyny6ZVdebLF5mDAemvf1UdKdQq
6dgcAEF0ony1kYr32f3+TbMdu9PF4CHbwM2HsOtuKBQeNO3nyBG2SYtowzkmQaXHEY8bU6ptZDNb
SZQrwAiulZLgkjtU1qq/UCVwRoK34pOuxCzzaYv9AYV9/PCcLJZqdaRQl83GBwc5MoEUWbtTTFoI
SxdYLpuT2BsEXxxZQ0C+KMaVpcBOQJ/m6wTytgjQzEMCil/VXNZBX7eQdaSXL3N8UGskqH/L6KbK
oG6ptXXoMRbb5D8nWly6bSqvCBBR8ZKWd4qUgiptOoTwRvwIzYLg5eo9Kp2LqMyeHS26VUfpUjjR
89AED1IjWNJma1weZz2rwzoEMqVIl5ZA+DGEBKX62gP1k59JBj6WcwHsqMMPtCibMAWZHIbnAoJQ
5Pv72o6RSU1XZjvcsS44Q16143T7XAoDFDfy2dxiEcAOjhCumk7sJl25iaXmR5RXl3kJZllTq72D
bouYm5vIdChgSvhhUszgafrYS/02HYjnNghTBH+xJaPgjCSlM3zJu6arzuFYXGlKfjvrLoIugWQt
fI/D39NGwWUcltJnAWbCpPLUjgkuHKBXzFbKnUjV7BJ0tU51SGtcH4vW1+/8yEA1L60+joLNMDH1
j+zNKWZvVTIP4yo7bbKW56/sw3ce9zgoHdbant7zQUyticWyfDnttheDt15kiW2WWuVVuIHc0PSv
bDu6/frax3rBYuzupAYbm2VUHpQa2A4jgocbSJbIWSs2iSe2u/r3xkEsN1p6MDbe2Ds3Qk/PYjnx
vr7/Y690MSJbdaM4OLcrtMOScKe0uBXo19ZfX/xY4ywGUckYbCnWggY/JpGqkpFwGtAk8i5BmHjS
d6Mvc9IGw3bKylRqD2OvN0kS2h+TKOOv7//zxgEF+vd2Fw4+t47yn9dbzDeOEdT7vk7Ck9YUurNY
glFeBo+lp42XDumLxXmSaQZvp934oqNmIEaB9IraU9Dkc6g0ebpMYfu0i89v+0NXteD9tV3PsJP6
ZJM43Pkqz6yT+iooqb9fPNakvJhPdzxQ4qRtcNRQRPI3a6Fjr3PRV1O1HmMdyrkHm3KX1yi2Gwq8
3wzGxy7+v/ro2FSJzcVVx99yMjPhZiHa7rQmX/RS3xhqfKQ2o0xFAR0TnAEfE4LT11ef9yz/e1UG
GPjvbZ51FE56ZIwex33ChWu07dLkrkric+pP770eneUtIlCDA9Xrr3/xSGMt4d6NaY6TnMyNVSbv
fE/QuFFqnnbtRad1CitIehQsnlqXjPYOzIAC1PPXFz+yHiMb8+9tha3WDqISg0fXWvlrnhnSy2RN
YO06395M1UBVh88M4k2lXtmWAyqgwupITK9yy5Khus47w99OFiXHYTK1q5QYETcvQclIpmK4CHT6
C+qRvxOTOpLZkSP/9X0fa/DFgIAUxhoGSSZU2LbfYJdyRNi131z7880YaSR/bxJfZH7tIDfyVCuR
9plRWzjCrUcZCIHZp/WFwACzSUu5OWlfrC+Dqaa2z5ycYzwP96Wr1DKV8xaUx2kNtRgjLPD+M0uJ
qXY0/ZVUWySu2ozNX199bpJPetoyWlfRsEzhAW6JvEGaEkwGGN6+zdYNBM6TJnT4On9/GyI2Gt02
k9oLpYIdw2DqgFxQUn39AMe+o8VQ4Vdayfm33XhWO5K7ZDS/zRF75NcXXyBB/++2nmTFv987hLcx
i9AHew7pWge5LfCL9dEvi5wdV6vKaRMPHU4lO0wuRyoZFBW1apOG1E2+voEjT7dE3BdWyihr1rU3
Zc1tUdbnInfeT7v0YtwoCEOu66xtvcLSf5Wy/pvy5e+vL23OU8wnX5W16NyoCjXhz8yyuBjEQalG
kyP33GG/KuHYCTCrrkscCOsktp7MMNTXfaVUbsJgdSYBQISVNEe6wHnd4D0Xd1aWS5eIzv1tj2WA
3c0ogYoisgPaHtMxicu7iWyqTV7Kzo56+X3V+dlamfpqDSRN3XTSRFy7HZKCgkFj1SlkkLaclq+R
f2tbG1IXlJiqQkNrlAdQ1ZzPg/G5khxKH9Qzm3WmTvYznGjQJSGyZw2P4R0ijvbZT/rxTKmMcs3Z
/kj8tPxLjAQiy70Vr8ekIfutJ7nHtky8EKbzbHUZQhKcQ6D7iMmIhu7nEOEyrDKw0l83/rFPZtEh
ml5Kx3EoKg9xRLLG7I9Io82+GemOTMzmoj9Q8Lb1LoEkDUwJGm3kWLOO6Q1rKmcOsIJw+ZYkAikx
O4+pCIPd1890ZJT6s+P/sMDramjbgWySN1Jb4QF7BH4mJ6sOg9p98wvHWm3+8w+/oMKpTCCpl55f
+xdSpthuodbKN69k/uw/6w6LITxR+8LvUD54HMUL9JNEgFAvkjg5kMaDMkrJN2/n2EPM3fHDQwxT
kpWypTQeZLBrUfs/5Ly4P+0NLAbxIUqQocGE8XBQaC92rWW3OfmBGwxg/16sx7/GWnOxTBqnKsmt
aCw98IQXOJN+x4n9dNLdm4uxri5HNe4D1kh1GqnnrUApTSYasB02x9+84yOf6FzK+dj2QlMTC56h
6RFGAu4KOBWl8rpclSOi3a+f4sjrNRfLGiEJa6xH1fRM6uXoJMaH2Om/QUEfu/b85x8+nckyq6gr
ubaUglYVcX1ZNqed7CND/Pu1EzSLAQkgphenq9rYAWk+rT0Wn7uV2NJowDvwUoIeM6d/DTTntDXL
MtZRHQazQhBlelbkIBvzg8SNe9Acp934YoiuHWnyRxIdvCpU8FVhwVyNSnh20sWNxRCt9UMHlDYz
PUMq4nWdtlf+KH2XeT13mE9GMmPRR+uhalWBTs8jMKa86n0KKQH47L1wFFA2DskBFTz+9ddPcqRL
GYteixGktppOMzx7qNAMxljEbLuWrlBf5tuvf+LIZ28seq3kOAlKecXw+jJa9Wb1KKnO22mXXvTW
IEL1VNYjL7mSEoilDaQ+A1HVaVdf9FfbxEYC8pUbH0n/Uuz8rkNReNq1l/01xOmH3LL2ckIMFQU5
dVjqz19fW52/8c++oEWnNVFFhLGBn2CIL/KWGFc7wca8VfN7P4RjVF4OkbGWld2Qvanaz1R7kvXp
XDPxeyE7539VZ9GUAM/4Ztxb5Fb+a9YxFhObHg7FmMSZ5dm4mM1hWNnwTRQEP6ODYtq/oFChi2ur
ig9Jd5XnNQJWxseKFIeKw+a5iFGR6/R14xz7GhfjQh/HxUSSVOGxONgiKtXwaMXitIvri3Eh19uo
ZCtZeL5tXIJ6O+tV6buR+EgZTV+mfobA8TCA2plnQwr4BSBAzIyGVw7no205zf7HCvQRXuWfod/d
60r5CBXLvh0Ia16VBlgoJE2Q2hJQBp1J3aroFFJmS7W/7hQ9uCka/l7T2ta+KMqXqCH2IxvUHxQb
LrWq+i7W/kjz64vxZqD4bwi/zj3sPu+qigPTsZEHfv1uj6wB9cVIM2UFqi5FybxqSC/BT6GIYGMH
vCZ7VYnd+vpHjj3BYszpqSBh6OxTzwqGV4Hty+wfT7vyYrxBvAoETeoyzx+cTebE6IrK79p9DjL6
bEzQFwNO1IZTBTsg9QQ1y0MItv6u1Ir4UpUAxpRwl6DVNCVyYruq120gDVfoutNbuERQTPsy3fao
wdcQ7syfYVR0F7aWy9sg4uiwZSeIFkK5N9RB3fpt/zbUGniFHiPEOsM2sc2i0yry+p9Ayw9LqCCF
pyryjsZv4Rmo4Y4dxfq01l8MUqihcy1FZe3Ri3bwHR+NNv1mQD72ySzGHMs22LmmbeIldv7mlM6z
Yn4ztB65srYYcOR+UCxZFLEX1Eaw0RuzxuvU7E5qkWUatWHVBJ9PfeTh/cg2SkD8B4jI7zrrrLL6
7IvUFkOBlktGOSH89jJr24H/YFXD4dhNLg6U3LPZ3RLDIShetXlqj1DRwtfSsZrhS+ZoLlEm0F/G
GrMr5wePth5uUWC6gRNiwApXhXJHP11N4f1sW7fLJ4QNrJHdRFPv/I7Qak4n+aXWfu75U8C0f/2s
Elir0xpvMRb1sqQiEE9Tb5jkn9ANV40sfdeZj731xRBENVqJtaRIvLorqJUP2yJST3zn809+6GCR
kwSmlOSJ51fBRaE216U4bdzUFgMQhqwYIHU2j5sc+diAmYMhfTitsRcLnpQBJsQTmHmGefB1rzpx
Pp9Vih9bo8jSXOnNIfG0Doqxg6zsgBr3uySiY69xMSwQeJlnbDi5elFBBxfPnMs9ndQgfzJLP7zG
vKiyJKthlcsTmY6BSEBJYgRYn3b1xQ4lNArbHAiLx8+L+ropkit01c6JF18MC2WhmpBVReyNafCk
mCEukpkuctqdL3qlP/W21mPe9cYyT7YBamnN+u84xqOqnSOv88/M+6HNE11G/8aq1lNip9l0PaDF
zIEndtqdz7/64eoTp06BqUQZ2BAdqH/+E0zud6VAco4/H4vVRef0gzJJhJlHnqxKOwbiC7q9YT4y
1hqVfZDT2o2yQ0OEDGM0yv5N2D6BW9uoo7oagwnwJFvsTLoJYMFpQtvV8Cv75reW3HOFlINhLTUu
VK5iYqnUTLHn7NclKeRAxhSuE7Jl+EiLp4Ldp8nYriUQUluIYpPHAF7mxr4Qh07ezkN1Y/VuKceE
fh8mPguplw/MH5UWQqP9Qdy7tarbS/6jmugsECAF2ONP2/8t2w+Kr7i6fs1m94LJQJvs3/VwINlh
zegv8bJszNFVHM7TQiHmEAJ9x69XVgsKqHIHHiQi9z07JDyPFL75pA1nzq9GwDrid7ikwlkwTiW3
iy/5a7asgys9GEBq7Ywj3OyvZiROVa61XauzfoHsh2kp68Aab2P/TXTllgZhNuvkkhh0fS0iGWSk
j7esOmvlrUM4Ig87z3Ejev+sS68LBerWUD35DkrL8kk1DkkfXAi2NUo2+4jMJ+4h4HwlSLO9qjzX
DU7a3HjBDXnu5zAUqhwsfbiZAjwC7aVqXlgUkEIISyYnqKJJVwE0u2FSZ3z+fm5ChUgQNmVC3ora
xP65bdsX0Hau3I/n2LPWaYh8sCRbFxMCWTvi2U5MSPkOrF95XZ14qPCnUvuhO4Q95V4HWqLXxAFh
Nr7xAxfjN1P3PNJ8sn1WF6N+ADoTqzfbCKvt72Eq91SgIMVrEHVJKQsJIB9xtZ/WrRdzgF0AFujQ
hHhJGFyAmXkgl/j8pEsvxcpVUuG3E03imSLUDzbZH64+WP1pN77UKZdicExgaeyjpeI564FhtNk3
Z7DKPOp88gKUxRRQUbQ2jF6LvJxvPxzCFfkBZ3SwUBg4z7fziqdJbgCotV24DyflSmm/2YIdefXL
BMZ0aPN0iP3Ys7X0nZqX5PlOU95npp28a5HhXNl4Q76Zi44+5mIZV4++bpaTGXmEsFfnPdmwN3nj
wxzCuOIKIQ2XuR1HqwDDJPRPAI/0ScU5lARCQHFQxCGyAuWb6eXYgy+mF7K507ROs9yTMS0Th6im
V3AI0+dI1kFa6XOybJw2J34783v/0HlxMoNLGuMcahBBgqn9nI3B69cf/ZGJTFmuBFuNAFFELJ4S
AB3MHCtwHShRq9nQdJCT2tlLTjquATQWp23B/pS1PzwMJs7Rt4ck9dQ87lYIXKg2picWGpXl8GAZ
KqCpMfWSvnjJcc9msvpN6OiR5cpSY6yFdSPZuki9OfRAMbsfnHd+8zEdu/T8cj40ySikpI11NfZa
S34kiBUGkfHdMdixay/GhiJu6lYulBS8l/wEfZ/s93b79bfzZ7XzybizVLoqvl2I1NEjr7bU7GwY
ZXzUBiF+DfiITRirUeBKuU11uZAqdab+3mAXx0LrGFm8DomW2xVFqJJrIGVraay6DQh8QNGBU605
VFD2ZP/qrt4F5jbhIda9quQJ1OrK/+YBjm2pl3rauhmJvSqd0BPA2BMj2WIOdDH6Q/q33SG/YT0z
IqjgXzIphUlHPYGlVm8+GSARYsObV1QTRiJm9Wby1ASY9VlMAl8ag0jAj67ctWa2SayMHB5iCPTN
vHTobH81r7Yi7UeW3IqmW2sY0KdG37fdb1k8d+KbeeHYq5///MNnZWaWXBoxT8fCNxp3ynedTCX4
9fMZR16MSLVT1D2no7GXKmV4N0al2HJ4Oj3oZm/vO5ATGzIu602iZKDTQCLvcgl8xYzp0XaKLWM5
hALLCofkLQfGsbpCZpE9JmrIeYXU6ASWNEq2jpq+vurriENvMAhuZ8U4fEVI2pfTd1cDCdjAZ2wF
b4ZBalCnFnjZzVbZgvZKzvs2b1Z1kKlncl2yEoFP0m1DNIe8IV16sAvnVk7ltTEo12FLJoM2wOwE
aWG47TSmYE/K2rXCcoal5hZpyXkHfzWKtAspdDRW8sTS42XWHvRen7ajmoP3TaXoXRJ9/GpD5Xjr
iq58C8u4uZ5wr0OAdJKNA8B7i4Qb7iphAU9k9wUbeojlkjWZc7gMHD6KB/nCR8S/NUtyoLVYsteF
BkxNMX7GoTZufEz6K4A+Na7TcDhDZ2dVq1yNybZxSOetqtfIrjuwLp1+aevZm66pwWM4hS8OcTRP
pM0Y56QR+rte15utIZfZSs7IM3Fzre+uczltd307iP1oCnOdIlBZzTE8ZzpGzjXaClaqPSTOrIge
06gur2IJ8oWU+tUjeyKLSAO7NF910MbXcVvfMF2vWinU92OlBxuunbuKTABYMgqFv0BVGhpsT0ZM
kWxSywqu/aSJriPSIdiEt5JLOt2PfoCjNiYMI2MGILPLRnVdS0q3SqCq3EmxRT8t9XeEQwRxqUF+
zWVRetTSg0gRVCfBgEqwgzByFnXAM8Yp8jHZx6b0EySQutZyQTpKE7V7TakkN5g0sY0yS103Qdjt
gyRXDrGu8HZwTgOla8fgIOeptTO1bHiRAUmunUonhCQf5F3roMEiyA2uGiEzGxlEuCfZIv85w+yx
8yII2haijM98Mw5c9N2syqxxvE/zFKayLIWc70M4wfqfmmSh14ytyMeA8IjWQYEE8wnMA1nPpgv1
r09X0F+nC4c59KZu9eCtNf0CP3uq/dQDvc7YF/oEnYHM3DoSJHaC9uRd4av2enQkSO72ADlwkrWn
zGg0jOWS377GqWYd8r4MNs2Yjqs4lEkEUEXXvMu6wRdayMmZjd/uFWR2t9JHdpdiZjGMipTsQHio
284kuD3SYKtwgouZ2ShJ6+vE0O4naCqHGtj8q29A5i17C/ZAkZYDPaLVz3oLKFPdseEVbKm0itgv
9dmAVuOo4aGu4b1mAwC6KrImrDKOAxgpzM9yZ9JeGjnSLpVJzNmAoxOdCTomS88ULpM0tjdhUzqb
gNlkJxMxX23i1soelS7XLgxJBzcMB5KKGbx/EJ6p9mYkdmauYk0WWwQmzXktOK7h4DRSrsLQSfx9
p8wBK6U8JOeTZsCAwMujHOBj59d2JSfORnVUtKOGkT32uRHvMhw1D20zY1kNrSowhof2QKxAloRu
UUU4aKYCA9UUquzNoJNPd+CkzNUAmud3Y0w4Vuy0HM11awzyOFNOMCHYdqYgfrUlph9VL0BLmWUg
0IEP7a9YgnPEhQzxKJyEQ62k7t9LEMsgJcUcc9Kpmrixp8bcdKqaTZvUSQGw6FUPELUCjz2Q/Uiq
5IR10BflVaVm3W5qC21jlAJ3lW412XoK1PwsJg2XmgVPk4fk+taNRnAIoY+bmpCii4z42vOqUaRN
VtQcYhY2yS8TAGvyoIZg4+S9uJE5IFwPsSlvmhZVW9L1zirKNeL8AqJoQEoUb3HbTq8N2jjXGCcf
EnS0ElW18gt87FN+UZJuUxCpg6gs54MfCJeSrH3cCHVtSYAwR9MBABAZve76HYlUgJTk8CfgH5xM
vWx4WqCYk8tQoa/xFuClK1vyzAwQT4D6wIGrRG4JQ4DzMgkUSpVwWpHIw/q1AY9Yhi1ZlJED0lWP
m9a8UppCnUkN7Y+2b8VTTyjVRYAUd19ZYiBpy7eTO5hD/k3YRh2nJrUM4I40mrVQnRD4io8ry9Vz
eSD5iZoNMQqg/pwUiFdkKq/aaLQ/R2hiK0j01VULm4WlepCd6QNBHVo4cIKg5KRrFPSjxqhK8Bua
eQ0BqBncxCxY3ozU5XMf6ntYd2CD1I4wcyfLH8Di5/tQN6KrEjbiexya2PSG4dpufNYtUaNd81Qa
8IWhf/P9cbzpdNtZtQQJ/sxi3d5OYyc96fA4Dr0otRdB4itfFxxBsJiMbeD03SCWfyhR/EvOrOsw
Jok3bhTtJi30ydXHjowNRfRkmvh3vcoEkOkAQe0mJ9zBMeI1KdYlX94gyFQ2Xid91F0VVM3KVoeU
0BFqGHYoTeQcgGNBJtdeN1nfuM3EsrLrNPiFGimEkQLbPdVUCDJYJ9wyDAkz0VjbVYkE1SZFogl2
3FgJi+BPVq3umPHngfZa5jGIiWxFVmy2IlqtvGE980vOTYh2xgzDzRzpEud8fchQx67T0rBZtA5o
XdStU6WHMSTQPavnJwraYFuHCpmYAZFfsmznpGO21lUt+d3WSUr5tjdTZUPhLtkkuq+h6pUTbRdB
WeP3a4h5OdDteyIcNW1bNErKOktIQDk1Sw3XJHHKB3+Sc4ScY70VwuxX5PKY21GzX0Cb/iqIdQNx
q/qbFH7ozmTtvtGySFqn0G75+IfsDOIHPYI+6m9UdWi3ViLA5/uF3m4K1XC2XR68ES8IiNGKUh30
U95FqyiDJItzMqrvzdEGY85OYB0qpIyCAUx2jVOMOwYjzvCIZNzVoA1X8ezNjBRpOtOUDuB42eMa
LevAOXRppV2gXbvVI4Ka9Mio3EmXCMzGwIzSoXqbV7ZXGHWFC4EfgCjpGgFgKp2dRKEGkBzDmjRE
maC8yCiNnaRBJy3zEORrQZ/ORAxAhJnkLCtUeN/g+s9TyXkOp9g85JEuXWRl/xDIHXB/1L6HrlK0
F9MhWiHWk/d6JB84aYtHqyRxWWchx9Fpgj6kngzpAYKW9MoJqLyqSyPf5izniIIB12TUDqjccRsa
tnhpuMFVoyv5VSQZyt4uKv/BFDBTJ6bP9ezvJODwjsGkX7fS0D1Ukxz+ssETk202TAe1Cqot2Mlm
TY8tXCAvA52jcaKdljbOLofVt8JkL0E9HzT1Iu+7YlvlFhwgrcMp7NQt8WzKHUQrFooO3tiyscwL
opKC8zI2E84fc+0sZm1C6GGd25CI6uHNIZrSWvXNSPaxnwMNcCUdwInCAOGWetpbrGgc9lCSPa5E
b6RXFXE8F2Y1sPoNlE4Q8zfY90VdC+EGQMN+kY6hbM2uDs7hyV2zZlTv4657JBXGX/XI/uG0BfKa
YKfsNk4KVhroReC5a8517dfiTSb78ixwonfTKeWNVkYqqdOgA12s7aRsBaqyD6G6ouyPrcu0AONK
1Agn71Clxgu/YkuxytOwmufsyi1EN7qMlT4NAyhY7itZgvps5S9JTqDQyoTrTox3lDAWgqENY4cg
+ai5GqvAOgeWHv2A9hfvMDmb7pRl6dqKwnE/2Nk7Z/jsb0QTnieMu+cCh8l2aIGX+37+lhpWu0KG
MaxpsPBq1Mhz8BVWfKXa1ahOlXFbx8ZEGpnmYIBIalcnlXCvaBrDoh7qVG17cmeFmH6F/jQCxbLj
YTVKkRNtAL0xjIaOWm+dWtbbVagTPEPBG4hTWD5nsm9fwHhldcgiBmtu8quoOkDFY0EiBwmvfFEy
8F+30yec5bnM6qJ2VLCBQebGNmlhweztLaxx2EhR8qZDfrnRtHrcCA5otwOpKy0ZglJ2D0sswwKR
cbLOff8WZdYdiOkki1uNre1Ql+YOUkR2qFLLYb0rcsh1c2hR25cvlQm4u4yIi9WsidA6TsdBbkXD
Hm9ds5a6XuwIWGkueuAze4j8+aUYlGJftx1IXH8kRgtN/Co2yfYWnaY/1OTNXhhtDbANKYDrtHxS
AYYKsiQZ3iAEpmwGCP8qCqabGEY8o1RBDDhAcuZ5315RdbAOplbmjzYhU6wbTPlC5hZA3UQm8nNW
xOZYh6SQpPWVEgYtO1hqZ5UOFVsfinANqIfIOUskd/HIHXBybh2w0IQR705yYAvDpnNJZ33JmlbX
NnYR2I9Va7WxO4xgum1Dbi9rv5+uUxYfq7S09PeJc4WJfFlQwuxj/ea+G8krsOXB/B2QRgxY1apX
CaA7lGQWINsgHLaRYT4XordXnQx/Qnekd12T5S1AGA1KlA/OC1cYzDlc0/dOwKwHKT07D3Rhno+F
rKzLwgEwlsLr5/GmLajbuUjUmmdyriBrKXP1ZwHIrc6xfNXsGNjexMp1PxGj4xp6DhMxamZ06KuR
GF0B9jkNN9Xk/O79MNpkRFq7qaqIfdMwY7dlSUOJRr5iJwwTEYLMKqkrYzsmjFC2aMbrDmwfiTLw
afs4GG/ZSjm3oyoRIxOHw0ZIfbTOZV4QrgfQsUA+qUJNxGT4Fg4M3S4u83lPYqjC2RC7KR8k2TY3
GmTns8K2JpdcSOMutdnSMwqxyRulLl/ZfH23ZVOEGx+DA4qfzqInmNpdDtFKdtlyAlatCxxrQAtX
NqK8basAtu2IJFyRulk9xsOAboOBnAjq6D0IxnbVtWRRh72trHEppVvQj/kuzkW3KzpT2fQxzuBc
HQgu7obyqlPrCLZ7U76HhR89k38cnDNRWg9F1SYHyVDn7XqlQ00l3mwKfB9ybM3ucRLFAfbXeFU4
KYnJ6aTvNIIAr3yuuhvkjjjoxKrWio0M0p/JZKUgyACrUX9DjZbGL0Jp33Tq9HusNHMNUpHibelM
XjRS/uny7FeWRtKNmXbSpqwL88GeMn9fsvw+rzj9de2JzcSQAYe0B6iKuWZHWz3GI4VZ1rjPSqC+
U6r7N12d1+vOwP+QsTxhlZ+GESlpinZLYhCwffRNh6CawEuORveAp5ldBTuNQ6d39cas+udeN7HV
wSikimjZFCqtZt8yQZHcFYlzn5KCG42WRVwuFVZR5fZlI4v8oh3ImmhNZyTUMAu6/aggOcgzveG7
yPOdQigs0Zpd9KxmNFNuGcTJJJYO20D88CMoiEwD2QsJoM02J++n7vRrtRud3TCG6RoQWHzVYMdz
raJXPULYPZLGZBPQ9aCfyUUoGlCPMqk2EDrDbVvZj2ZhKdAao2cbFqQqxy1xPtMbO7DnNPRfkibN
3qFug1MT1jqyBnktBkHkmwmljqiU4YfsEypvYwPfJFAMV5oKmL9lnrunGk1eFAc52yYqk00RDh2m
oC66GA0JG5JEVw7MttrQ2V9HNUxcziwM+pTz5kMC46iM+EWlZR8rtCY646DrJkGFNzP38g3RJYRl
qS0pVSmroo0IQVmkIjXua7VWz4qc0UrP+/04VOJWmQZpm0Y/IfZOjHlkeSb66LE9svZsvLuVNeOJ
RFo8xWFwrWcdX3Ld9OzOzOGpbWTrN6HJKr1ClPZtQuX5XI0l9TbUI/yVmsgeiUPRPb+tiazUKhDJ
MBk3hL2jck/I1uTgRCHpjQ1yIUPHbGTn+f9QdmbLcSNJFv2XeUcbEEAgALOZfkggNzK5r+ILjKQk
BPZ9/fo5qSqbLql7WjNm/VItUUwmkRHu16/f0w3rta2dy8hhju9FeQUTWgA5qkjOjXSWhBMxLU8F
csOVSWn6NR0ANAGSSA9jv/ibHhpuVqVPvGekqDn117y3GuQkf9hOBYznpeqfl957oCC7JUuAttkS
74mfP/ZFmR4x86oAkEoJO1UCxlgjrpp5QoVY7Gt6lX7Dh+UKFmoQTWkJl3DNj0SCV9ZGmSq9GhKj
Oxns9KA3lPNtn3vLG2C2c5HRWkEPJgkaWxs2lQTM4p/8IXU2WWkokDbRwNcQBLkOC7wBlxR5ErUR
u/1BP1u+JhXeO/W5sLcgBV5dKZ8cR87PNo/rIbGq9uQW2n1E6k+Ihtb93u0J7W2LyOPXKcNoGPZV
5xVfh3gAcNyqiWRT26wutJsTFV725sGpbDegGQDeurik/k4l9pONLLBkTzXQFnBKZul5W7tMCHcn
IOXCAHh5mOjnw6pI4E8S4xia2ncOBZH/IJAKuSOeFNov0brbnDoodA1DEZXpLIHVzMVLo333YhDM
ewcNTSIt0+tVdMtGEZ93xEZyYdZnVlqnuUetaUfq6nIi+tK4IxE/fbJT3nV+0/6lJ+APDn5PFWCI
G+VZdIpS8vHyCvLASjpIqoFP2RNwnVROF5wR5pxbkHu5PK+a1bkcouqkrMQCe9FgrijHFmQTQYOR
vbyPS6aDoqZIkQrEdzUX+d5wspEKYP10zyoUbr8H1Q5+UPfkCSqPtGnmSglxG+2n1Tavhj7bEs3k
epyx+jHuWFFJrbs5Ly6FHZFPENvPa6GIbal9gnjVqZlYFhLdcGrbFuIMj8mGHOtTVxHHD/cZvtNo
fdpcbc1cE1heQBQxR4PeYHgbUVNsalBrju4c6dO0r8VyMIs2eQHEYeCIKPVNTUNBXmQlLgmVkxAD
PTdwff+cuq4v1Cou3I6ZrrD2DUBFC9VTWc2TboR3C4QFrg4pyheNDybcEPR5M1Bcpgwj17Jnhpnr
DhAR/WOiySHWwEog8pyZCJIYdgym6ac1ADOqzSeeCK5AI0lABfVqYwnzMPWkZJFZQ613cMmmXM34
vbPBNebVNQyudFMYM3nAd93qErk47xOdNIwnJtwe0ohDT7rtDjPugTTjIlCGv1mb8lz3vWIPJiO4
9EPyii/Mpbgf1+jC8wx4sJpw/oYy8y7P1m1j+5c9F1zfe7sFb3BcriNhrSVoqKK9SWv71BolYZDF
8MTw9JZsnUsrmu+6jt9+6YBrsjLpBEW+TodxnG5jrFCbKk2GcJFJeZtlfrWb5nV88GIXRTxZX+NS
1LvEeG/r9H210fUd0g7OJAJ0xIz4VCZ6yc5TLUyGYr2olnE8aA2FLUl5VDRlGog2P6+fhyF9zJl5
tb16yp0ybDqi+Wej/KKy5lvc5TipuSyiMrfOW5mnhIseppd1ZZTxPSOWYC3WO0Ga6FEICAK9YJi2
NiTTe4V+no3hezraB7LLCS31Zxqg9h65INun7uSF3lrqTTyPJ3q6Uz6ZPbg86zDjgw2yLNKB6vzs
Ss+mca00L9+a1q2TmpcNTmaOniID8ar9h7U3NT4i3jMClBFCye1YeycPmkYSaDo8yGEpgyGJiI3y
i9AHIWVPuj4kWYw7VhSgbLMy35T50L80MF62jo5IN+j0KWvMAynvr2xVmdvJokyixhsIxOz8YMwj
1KdlvqprzLvW/NE6/YFC0iADvQA0k366rQ99oNcDOlh78OZyX9bJl7RJTvTnl3Lh7o96XT9Gln3Z
qK9SipfKbC9sMw7b+YbSIMwSxBDXz5LLNO1xBSPN09dM5gQ/pOySl9ItPzsAlZS62a61k9cp6tWl
M3vjhdej+Ym4sa9gYt2j5coNlvXHDIV9007rRde3PQ5V1qANazICoaYvieB0aez+KgN5D/Li1lmq
i66Kv6B9VoDk3v2yQgAjjRrbfLMhYvVkNrTUbWJZR92KMz4T+F5LsnfCcss4iBsCQsnnba32fDal
x2ZgV8NfXwrfJOh/qvcLxpaSXKtgYJYWKKdueM6Ec7GCegXtTKgJaJZba6Kvnb03jvuryP42daCu
sVVT7Q1rfzUr0p6dfP4WO/4Ar5IjYnGM75ltHCzhNkd2VI60POURp1fKqGXIP6aoyo2L0Vo8uWc9
JkXIXmPVhvjCcibaoMUp5O1hQ5v+VBv+wr3i2TFHppp9vGyqfesEBHeD0RRTTvtOi/EJtDS/aIKW
GSIo2jerdihWjBFnT+0j0I5gDDIW2I1muF5aWvSioYKg3c8e0fe/GblRHwy2ShuC68M8q4Fm0/4C
C9xkCWua2jTl1h7dL0jjbihq63uX+/cu9kGrJBwu1nkfIGo2Wzuqin0TfSTjTMczVKExtx3yY/ay
WIkXOHkB8uWEf9wMTOiTWcdnFs5UvFHAswxGXGNefxuo/0xBxpmKrIZKtsQjt5hMfkxnZ2BZhxwD
k066lzkc9SqmuQKJlrOiU1yOvEXjMgTKTEibNgEp8VfZ7oXNmZsP5+tMNPPlYLblzezO96zKbLXd
75UzvCg/UZtS9f5Xkj73psuFF9EIMRP/jAuLlPVp+ZZm3caEi/FpejBL2o6FtYUoNCO/9dr43mxo
uWu7VAwlIWS50W70qnS7ROmB7GGoyUWpr2Qi0r0v+uepa1WwuOUVM07Q6jNjEnsk2CSioEad+ahy
zHADd+t6pkTFAGcTK/2C1IU25uqMZDwGbcPQhJ0By6GC3e66euHsKR6MOXs0pc37013bEoNEVL/1
PJ9B1/SPHliCrS6HlW3T9a2x/A+wPG/C7z6YMa5bwxN1YJVzGXLBuAHcp4dhFSdC/i2nVcikMj04
uKpPw5TlmzXu4SaVvvM0U6xv7U5fWKTjhaXHUCM17OaeDHgZ1n11KJKe1kkD/isFungE1mBjWE3+
NZlbGdS5+VKPRh+CE3AITi+KQK6Y0xqbC0qJsr4fNI1TTJw3veTSvtAF3kekSO2hnWLxVHPGqbQ4
By8y2iBRYx2YjpUd3GF8lpXRXZtREm1Xz8KKKkvwgnM2P+ROkz3D6EQYdnT34CmkOK3j6YrJn7s1
Zs99UMOo7upq+NJoZ6H+8CwCD3S13s5VD1qAS/OhMBLzkZvAvlcxHGAfNBEs1ZnEn5b4bDFQorha
vZrr2OxV0ZW815zlkTnZ901dTuRaU6oSVg69nE2f4VRzBZ5A8+Im7Jbq0V4qZytlel95IBcNAmk3
dCVluFqDfze5q3cpmpKThCSqTeIk76yylvuCIpmM+okoA4sxFg4EsWeyAL+5gei7NsUjbFYAhJY9
3uWthMQ+l9nGH8jr0xXiNxBgoze6q5HS4NKtVQLOB/pjZURZmFkDGCNw8od1qnarxdO76NTYuq0d
v3Jig60cujfI4xLuEQwb1sMMIsRlJbamGzeXVlY7R2MWYgv2aAkIYrjMC9EF5GX713nsC5TAaGDp
hNW5R2055UmINSGfhFRKlS13UHpwAWQmC3e2lZLSKFMuyojMvDy1bzAmzHe6Mc7uG/O73fP7Alhh
Pzp2mYfS6Bk8tsMazoXx0szMBqY+b+kmGNJPfvSgXAfZbuTgrAM+HkAdkyFdQvQF44nUDISlmR1n
HiA416qTAKXF0BysEc0AddGVYeJ56+WseRPHRbbHOJp4krHJxCKE8HUGRjnJY5l1y0UljTrMJznd
TuosOTiTguuclxRS0COngWTMdel8+FrTI+oCQduM0R3O82g4wF3yr+fVi0+ih5kSzTl+gmlq92PS
wAcFSg33QJKTVdtJdDX3c3p058R+bxJnDVcS308JGOcWziyTLIgHXApS6z250MBumbHtmfra/M7q
wrlMnChBho08wC9u8TXqHKKBxsKiQMRHInCIr2b0AZ8qO7q+FMe+6dbjJAbnRJw0FBztpsXnxMfq
hr9cO4FuzPXZHXvSm/IegJnbmfeq6vM3JxP2BWR1ulMd1S+ON9kfDMlcPDDAhVMmeQH2Lu4KFFMn
TNZFX6F8xsEcx+K69Fp/I22zQEF2EVMTNmBPopxBag0wXetEsT6Xdd2xHXLkvGX09kyh7Ze2MK3b
kV/KUfRlf9lS3TxmVPL3fpO2X+NRLHABSR8PzcLsz8M2/PgWFpekxzpjTY0Rrsagb2dEs++OoYu9
tSK3gsKrpjEACY/wnUd+GVZplhMX0xgo+T0g4AQM0xX2amhfA7aEjQWU+GIds/QarOP61V7Lns9I
S5rnWA/vrdnQX1Slf8gWk5MRhseetHXnG089mIcYDAX+Re9+HfsuAHN/zvInH2pBj5bySwzM+qpt
vXKXjSstvlURt7thQuuwplX1s94vSvMaJu12IUC79jTZs77ty9g6qS42wiJR1TYFygq8lpEdYqi3
b/g58ebYCv9bM3vvg+MWB6tDuE6G4Rw3AHHbQKAW4s11Z5hSXlkt36IcbyjTQoalcRm/j4aajqZp
q0fV5GlHxIwzhUJ0M/MaDl4G0mh8qAGuCdDK8ZEBK6/5nvLkWmnZXaeKXya2OMd7l8xa7xiKlu8i
cafvlT96mzSNENiEJ2/7VnHQN3P8fXad7D7pCxWqwWbsF0XTBQxRFUB/YJJj2emucChzY677U+50
bOAs02Xu2u0xdx2sE3PmNi9rxeXj5x86VnF3Vm7ygyGaKZialnhW34kOGRjTCZc7GO+lQlUy2Buo
Jo9Nd09fMxd7zmpuTkhtPCVm9JD7af20tgsUwhhVo9oWXeF+OvGEtGTwrwNOyC98wTmcAs3eCSuz
ToBYzQD6Xo/1DBtPhNr9bhp+fF2rkTFTBmOQsa+6GWyHiJOmhbjXNi2szDXhTNSr/AbDYGS9DZ0l
TcF8+h7g18miRounuM82NVOT2wpb3m7ohH7ouhqLQGJgFgDYgUJXctSfjdu7DojSzh55OcYQV8ea
fdVQe1JsjayhVVeVfVl6kX5PM4aQps5f4qo0NmB4wBYSCiaTsLHK5k3FbvUy8Z5slZy5HdgvJlgN
C9AyYqvZJEaZ7RvdvU8ZgL3Oad8ST817dqe726yZOvDYvjgIkiuvc8e1n1XWdwcnWQqmcDbS1FxT
6Xdyob9prZ1ZAdRTY47TQ+ZTUKw1bjV4S7wUitmmWt6E/MGenaIdUxyP1tlTW5VCLyhTK8ONz7x4
Bdiw8z2DefHk91fdmrkMTJgNxRERzNZk95uGwc1XePAjUjTkqAHjzybJ2WlZIZfs7WhG6DLj7CpW
Eupzb9vxXtgOD2VSytDt/GeZeHwSuJ/zL9pu25tq9j7d3mxPYoo5FLozSB6o5RNn/rjVLppn/2gS
AvXgLDVSQVvZx2iA1uBolV0uaGSnUjA178vRCBB6vheFWxBE1RenaUobytuUTM5p6h8m/JnM1eX0
LOcoZcBpMt8gIpyF5Ayhxi6r7moV2RJaEfBS8oyynZsTwydIprqRTgv9w1RHuF9zSMdWHOaiM79k
XjReLHpinKzwLsGrMJ/S1sDJmdX3lGM1FGzo6nGkjZtJdrBtladCHGoWjV+eMWbEDJtEfbIh0JK+
Ou748VMsnRBL3oZ4WjEEuTYfi7bcKl1V295r6dfq2r/G9J/uekU1bTDdDiI3/6q92tuPPqKV1mZx
sIEUHbiMu0uXa6hi0jaJy7GaoMpCGr9PxAKxtJqjvW1Er1HUi/2sM+M060G8R03Lfzb9csrUKI+a
Ne09uHZ9zKDe7etqjO+zGV1gM07SuE6acQqc0R4/eyiTFT+b8+DDUiVveFzx1+ik3qtoZYzfjp+e
PWAiptu/BRey1EyWPeskY5UGi2Qi1diWc+Fg9oGh3g3te1ZFM7/CgT4C1u9nNljlJfws95acToz5
mfEKoT0/9Q1jSeGIYttECE6GGnvAOfa0R/VbrtfUGMK4KMugX/v11Y61CnWh7MB2lu4B8Hj72ExF
u5ta2zkSySnCibvhSzKVOxxvQO2rEelEB06Cy8Iwh3uEdGTwznY2EOeam2i2sm0iXBFvGGjzb1dV
G/SF5ji0BDxp5pDM67bOmIy7Gl4XNqIjg/Bw8hYN+qgrLwCT825N5vg45kuzNcYleUxWTGMqFsOn
h0aF6La2F81Sy61aoHUhajCBoIaoNnJ2nvnS7kJy5wJwFZ8aFyXvZz/u3SjJ31dy8Z4mJ+t3HAzR
qR1GfVli/yRwwva37sraw2Jl/buFr+LNcDrP5ZPTRWExms8DP9Wed9e5j+KqffBdr9Gbuh2SbVOt
TRjNAIBno9kusGkurZGoMdGL5YFFyYUMOccO1ZKXd61VY4XKajzxovHSm9j35IE4NGrv1houMC7M
9+sZVpzOSx+OovGvOoZSL7TKdJgazsunMYP3DqKaPqhOFdL2IPpTao3LDR30k7KLZU+YKpRxKx6a
U2xNT/VKXyuatQlG23sfEykuW/Kwz+DjzcLgMWMUiSuSbcN7MnTeZFp9elGcIgUk6KuENSBbuPX0
3RQro58MdiqHatmH9KpAhDU9Bml95odQkb0vKpkendqvWW1jZBhtRBzbkHM7AQ2uKPi/87wyDouM
s4Nnuwq0aPlmTAse0JWMuoPrJ9BVkwVflMemo6rB4rVlXTJ/lXd25ia3VlQx4VJJe7d06/yYKELq
aqZ1rNwxMddFNu2z1HjLZy8NcGLJg6wZnWTn7Mg9qYnxZe4BN2Yoaod2zOFA6OjYXONffloMgOWt
U+fHktzMYAQjCYFefpFYVy6TYrRfpYcdJdWj3vlz9Ozm80dCeF+YFYWzxRDBMmDFI9VGdnRfZd7B
lNcTxGjtJvWb4RbJdeO15b1sXS5Krw0xr1hrYrA3qFcy6nG9x8wuNm5u3Kx5DdrcsT9qDuSA2/17
Cguyl/u4uTPtrr8WEFGvXbYT18GNtxGsrK0Xa//KzJcPENllaNUjYm+XetxdQ8lti26XF4oWpyxs
79NvSGIDRo6bSq9AKBfb7HZz0pDLh06x7SUm0M7Hjcem1esIRzCg+id0x4yUEWL6dR9g1bc3IDD1
bYMD4gvMpvW7WKryUZgYMVQ/WPcYOzIOoqFEbzfUxojH9EUaHWuf+P5gV2JyDDHd49I0xCEajPrC
8OkA4W6L/K7PZ7xEaLYNY79INR++YD8Wu069rTFhHSxGsPi0E8Ky4SphD86tAB8s18dUOfuF3VRG
XEZ9q5HmjrMvksMC4ZHhjtWdyAWnpARIEHVTcZnnkwBKOESM3eN4ehgw3u0xe3FjTXkES3oZHxuz
ykOq+uVQR2kcWGjtJ52YcYBtAsVnpMFxmadsfoTURgayROxnPhKt/eH1EUKbsgxkxGw1/JtpphCf
4tTf+5jtvjbMWGnHV4xOYsy23ZiUz43rVPgPW7SQYAAhF0q3EXu2CEzvUnsZ47uc3uIqWzoAECxc
JrhtXHmXqJ67koyHnm7ie4eMfz04aQJk1R2976r0sKgN+HYiJqL7qFjda5NNHOqppHyYzgx69uVQ
Jft0+fBxpl5UBuuEdYZ8OErWcaJ0TJ9GjFMIUuN02bc1RojIr9wdjMRpYwEH4gfBAWwsfnvV4VxF
ik+xG8S5uldmgaXEGMUmnXHzUamY+1o0r4iPINkqYLdrjIV81eNXMkWKD9+c+2t68OipQNfa+81a
XVRrNnOfJTQlNQ9om7jLgY5IBJZdtBf+UCbhQGP0vCYr+IZu7LmHLMI0tQv5vcq6i7GdWAZQKV6O
Wchx74FuvS6j0n8fR1S91u2irSrm9qAzqplqrGbgFUw4LtZpFAdWNkaKV5d6xqdF0wseyjmL1xR5
2Gu+tNJZtzNn4cZNk/mkEhYVqYhcfZCUDwATmG7aFixSwGz9t14YcxI4XVW9IlcX93OH7aNKoEM2
xB9tlc2sd7Ugf/XlMJ3mATMloaLszBT0JGesFzOw3L1Xln7QZhPtzTJlHldYXzDSDGmQcRl6dhsd
cMxW+3KKrGNfKxxcTmynmyp2nQcbfNxpwTHHs99mQcPnCG0HNuAEoo8NKxcl3wANPBEh/MKHPL2O
HMynNMnFc++TOLARk7ug33id3vqDPd1Ano/fYv48SL2Rrjjl8qzqiBiPJRkurAKwZkdE8Lb2Y0i2
E31+LlE1YpLZSLTizEWvf5BY20PyM5kjxknz0YHMoB9Ip0OMcTuwjGW4HC1Idk0yZcfS97pdsvrz
dyUjPgs+N+ie66cOKq5yhqsTNA2jG9lJ6dI13rKOw7ncJTlSTby8QCVUAfrw52oOw3a0cVaadrzo
gNx24+C4zRsIesaWGIy2GHcEVWceT+yIwN9AJ2XFQzXz10mu9SbOGH8OatRhOiV63/AJvDbTlW2j
wexfGRnn2ypjI3SlWT2ai+de5LWX4iSIyrcsy7+MlonQqTlDHMVSR1QtXwyjWlmNcSTe8M4Iavy8
9xkbDKzQ53yUF6lkhnsEWI0bD3wcHKCCP5b6/l/wtMeq4H//ef6az6peWEbS/d//86f/2n+rrt+L
b92vf+mnr+n+/uOPgbiE7/37T/+xLVGhljtQJcv9t27I//j3//yb/9c//JNx9rjU3/7rPzAwl/35
X4uTqvwr/uwcmPg/YKbzC/nzy86v/7/+I/xWFu9t9usX/IlLk3+zpPQ5kPB3S/QMtij/wKV5fzOV
R43oOKZvKWo/djf/xKVJ9TfWTfkzIcheplllt/ZPXJp0/sY/J3zfcdmDc84ktR/v6z8wN7xl/2uA
xs8RVQzEPZvvzHcSDoKm+nW1vCozY06TFb0CwDScTJiX6LkUpElT/WZD9ed9vx/fij0zh+9CLpht
e7+sC2cJXYwzdHMgIP5gB7XFLlm6DMrkWJ60Gdf7qS3yp7RuvX2djPo3WTj2z6uMf3x/ZUtbuHiV
oM39stI4THqhYKWySpws1reW0N5WzF7i7VJ7BEJuUKxhSG9QsIPYchtFJxhbD8oe1WecquhWOD5j
D5iuJlJeJhtG81ZL5FaUEbC7E2talHtlpdP3ZmqISy4xZ+mg8XhLW+zt+mwGFdNGt035HVEQV2OB
hdWiXGj0I8+PFwd8FqOPWC3jyzhK8WR2Rnnlj4vBzBW38W8CfEg2/GkD8893xJGuDW2X38ivAaxL
bUYtRzHz0gQyJP57R7wTn6+wfdSSsslIXefFxEr5nnculS+2lIREkApfC9khdvN1LSCXb1IdyZ2B
xdMNIavXn52FcLnxxxrepixTT4HEjVllyovB/rS4Qa19LLP+ka6ZxSyd5vkHkXlNvjPgFs0Hr6+r
V24uuwoSN1ruZVO0NAueRm6YXSPNQ99rWVQalvmxy1gn2mJLXKZrIG4ae0rXiIvOqaFMaxZFsx0L
I0V3NBuJH8pIz4zvwq/dIZxd0bP9MPmsY7XYalua2mRWCHFl/852J/ApNrWs6sgykHKvVs58A83e
9t4YRXrZoVJ6qrd6bK11l7SzUogfzA0xDgz9gysBod7aGPhFEDWeflesSrgHJpkSGVrNBaZwwkDF
pmNHpdlm8Ja4JDrZYc5bE6cJWPkwszBF8XHYXliZnzTr6KDVEjs+0J1iw2nCfp0y+zQaka8uuyjq
sEA6bn6f0A6ZW4VzwgpZopmG0PHy9uyxoqD95Ad25eUS+a7JxYnycpdFnpqu8FTD1VgTr052STpa
LMbwVBRsSpYiP0Y2oQVhNGadwFEr/PImtdI121RFKvpQasy8YZ5a1PZE4VehnbP6gIOpg3cmo7GL
PobV0fg0e1uxQkbVsiJIN24TrmikOlSZby+YswpvCv0sbest2/LTzsiiOdlx7Zlj+JcD+vaPBfO/
whb/1WHkceRaynZNy5S/5I4w+FwYCg09UTjK37vMlsLO7ZqbzBJEJA5ssYLRNuB0mJC2AChH3//9
93f/+aMHIdMxXdZhHFedL4W/7lez6hSznZLjRUnjctu3lXOJWSq5EE7BZrvlp79JTPgB7PvHnv2P
z7ovLQ86pyu4OeQvW9cu0bxVfaZoTyUU3d5x+wCvcnuZtBWKfUPxGonVoQWYMezgQD7mDXRdmIjV
ssM77rJSFuW79dx12Ezn1e+COc6n/8+vzzGF5/iS3sEUjv1L+oLLHoaFgb7HubiUSM2L3COQ0iCb
2XieiSdWkMazZlW7wOhfzcKinGV7uiqMfg+x3fzNbfXPtwV3tSklBjPubftX+FpJT2haNq6CrnAa
EYzkbftYE9Lij1rpf72A/8UhLKkP4PDAJwLtIX9JJrFqzFKItGagmRPdamYf6ZbjjHIby7D6ZpDn
mmxmkMq42FvdWigeCVe14+oqpxmeEPKydpleG7na1o6JV2Oyu+jk+4IBcREOFRu6v3nN//zwSsu1
bV8Jm3eGIuTnh9ejglT40HnJ41p/MB7s9hFrn7tElfohWQ1n/+8/LD+iN/7xcCjTdADDuwLcLLY8
PjO/fFoNlVVDbAgzGI3ceW4ix2fW07rTEHjsXIeYtUu9Z2kwvkl98MiMP20akKYzfhf28NNDSt1C
5WLalsWAWeL/+/VTq1dZW7WVNoHjGdNd7mErNtlgfvzNj/vzs/fHt7F8MmjYE/AUNdrP76/tWtyM
mW7QKGY2EZoCkaLAO3ifgK/5HJwac1/Xrk/MosdThP1OBDONHJsY7F8RJpwQSLd3lfS2TT+L3yRC
/Hxynl8cOwqUjQ7jsrPr+5eDhO5DdE7Ei0MNjI6N9IztzGLrvszGJ8Lv0i1EBSuMmkxfmsvYPfz7
9+ZffXdCHjxTuixbAAv++a1JWtGd10hw5K69FW/7nNWuKkvo4Rao3eE6V8ZVNooJXAby3rYlU/M3
GS4/F01//PxCCCaRNge3/BUZ4SlTU+TxDIxlCvWlr6OzAYzB521Vu/kmSvPkIJbud4zdH2k6f/0M
cEmZjkvhLzklHT5hP//k7H678JamOnBSm6STSJjmUx43lEajzdCIWo0Fkq6ybiQmUxmUs2YglciE
YXMl87XeYZPVc/jvfx0/nwTnN0Mqbi8uUl/Cb/4VbMUzYtq5bQzBGrGeCkKvJ6xsHp6dnJTrUbe/
Ax7800nAN/QoEJX6UcTbvxbxIIcHtA97CAiPYasBITSkgrd2mWFIIkPwIUEM7R+KWnnbqYnn4yha
4/93l/74qT36GE4ifAtK/poURHoU0y3GMQFbVMUhzjFW2C0pCA3zlcchV+2+G4yPgSWxnVN0SLWE
Rz3hNTavnMXyL7qiyo4pqybvcpTebz4gv2Bozy/OhYRom5bPSWVzEv78nORVTB3bMseUIkNUY4Jc
x8G0tHUVSNlmn4lM8SGJNF1vUjEjV85swcYsoy+C3T7c0F2wLOVCfoaeUIRWpYe3ts5rhtuNgStX
+mZSsuWwYPekJMiH3zxSjvlzT/rj7bUs6XLMuJbrm94vT/pQDTjofbcJuhorbWN7d4kxd4SMmKgy
FPn4I3NcBAI5kTLxWg7FluXgUKbGHnDR2f2VphmEc0UQEkuDHkvQbBaS0rJGLlvzee9+4kXtk6Bj
GF+FdZzaTJ0yS7+6WvopKz8U6TV50Ojm+Bqd2H9JYzM+sf4FiTpDIz5TXhPFZS1Zrqe4Hr5L7etX
B5tGyjuu2ZQ0EV/igDknA9ZyrpdPg/Ahve0nD9v6QHxuuBb9OIdRJqKwLV3Jwekt9Renmcwbo7aI
o2AbYkRtL/nmlxnrzkXg+Ow6s74TJThayXjddLV1Drip/e5IZV5XGwxl7rTxslo+TJWPZ2CYGsbM
LSkUcVAu7NlvTOXiEKQHsVuWfa2+u4CvQwpwQtJTSJHuffcagyABb4Yf4KJZAUGgPZzZbcxmchT6
pv0mIs1Wny0LuYYYouDXpR01e2ywcZ+PjJ1naVeveZR03zwmOSvc6IIhtuza9JsmgCMispEP2Mbu
iPcjFX6ePigOk3azUnc9mk5czDt39cmp4XiZ8G+YURbvUk9ETKgqa7kph9z6xq7o/OFZWl/Tgo/2
Iz+MzwZwmdFoYGm5GgwLbbethE42SVJVEyUvpHVKzLMQx5w7Y8I1mz17uaoqCUyIOSk3zCV4Zdw/
jXed45p6LXKWuYgxW/iF4vDOQO9GQ9ugNmp/vxJfzfYlU+VwtsoFFqQl7WPZ5ojF7QKGhzrEy74u
Q7Y+OxGn9nnqGx1noi1YOZgWtgWyeiEdCkEfd7PIu/TZq5bhPR173wnwBJtfBNUv6U790oSDVazf
3UzFrzrTffnfzJ3JcqRKFqZfpa33lOGMzqI3MUoKzUqlUrnBlLqZzOCAMz59f6jKrFMhtcKqV72r
unavIMBxP+c//wCBZhTjOXYruFDGRml/ayBaPKPNNO8QnAR3BmT2fGNOdopcPY0WBhzPHAHhAAe+
9ObxWvczwyJDkYBK7G/nvwrpkr4dFJAmVlbl2Bd4mnjhns4IjAAOQddsLeVGPXrOnibU8Fpp7Vtm
ZBEkV+GTLhVnXrjpdZb1oI1JRXsLj+o8lfEyyJuggm66TprJhU2KWrZJ+qxjbcKw1RwjMc2v8Kr6
xSsgbaxdP1TDGtzBAntXaEfRd4zwq/IxfpGVrZo1kvZOop3NZL8t8OcGU+0BuniSwNPQiqNOXkyN
t9Dws8w471GiGesMHU6KPN2C6mo487jy59pTF/xyNV53zBnFHpfjRTVmcwJuGjWm5kaHiydnP0Oq
wlIjo1LfO6otWoQbrjLXmYYVtOlCcyr3WPovQ0+jjexdblUBC1tXFponZ2C+mIT2NWRqPa4aE5Ov
M8vrURw0OmVKhf0ChjFOKe1vQVdo6NDovq4r3pHc0K1jk9bzcSOtCRJ9CfieMUH2SoT5NUYa/MEi
sn5EiczQXrgEt9KxpXjLtrnVbzzdAUjlZZj+gNqIT46Pv5BxnrmB/1NV2gg3aVCJ19HT6s7o67Za
M2rzvb2RIAfbWlNYHpqZ0wWXNeXfVwx68zUhWXxKubaDZ8uw5R9cjMIfhVvOgMN5tzzXcfns7KD9
Nk0zfGJrVrLcitEIwKeTiCOyJe/0WbgRRZ22Mwx/wti1kVAkc7HDIxZ7LssW1pWOHCUZt/Notq7K
MRNQfQ1UoXrnPnDz0d3god7Om2qsmbFbWTc84HsDI5zshUVLMaWdubIsFw5INPcFjlfCVaxYlA8r
frd5sM16vu0xFHwwzaHEoye3Q0jvGiuczZjHUXUWpADS68607HErXWWc2VBnYjyTPXGtqtQed2BN
0ZmYl5Vf4pb6j0vaQ74eM4LgiIvNgk2RN8K5EpND80akI0RsP+wNYye1RznX5rBCoqyd74zBKn+b
s50+8RecP/grdQPj/bp8lkUDPzyfsyTZJCFpZZxxiYo3k3SqjcnMCvF7bEJtIRkyuRcJdhyHhY25
6WzLxmTIUkiWqtoGkDSbwLsfw3r6jgNVD7vRkuMTPKhRXUwti+XMabsp27p946KM0sALm1YRsnk2
itkD9XGcqluJYZj/sHOK6yANwQnqVg7RCpIEupE5tbEW7pTpnXfD6HdMQGtkASvGonO3G3CzVpA+
MP+ybrrBYWAVwzu8RZbaepCaKw+hPU6YxbrBdhc+famKn+U8+wObtwnUtW6qjCqwF40z7ZM6KjBy
qssAJVVape6GxATf2NrW3ONqEGM0hLpLheGuMonmXDtKxOwbIm4v+HI8e1MEXn+XVW63E1nifa8J
TL+fKzHr8zkvsitrbDkJ0YKZILl2hxrRmDEeGyrjcuhClZw5YVan67a5T0LPLld1z0BrrtsrDHza
3wUJ5U+iHrCRJ16FmuZCRfignWjMP2kS6JKXsg8o1rQd+6hRrkeBLg45AyRylC22tNO9wl4m2HSg
K/+Yfv2AH0pXrWKRNecgP+arch3oEPYIpNubpT2euiPTpt5837cAFTh08LZ0rKW4e1+P6phyvsTx
eh0EbGoXvdksC2io7BdPesCjgUqwMM6R23/3TYkWSTUZEykxJOn3wrQ7coyk6O/Q/JjzaohwCFi+
A0+uAE4SedPaIv7tWl6MoIrUZBJIYtlMtGFoppdLTlSLhhH/M2gPvUgYD1DFrA7xJZ+Nyn/VTRCK
i7kMGI8mrm+cdSa17qoXBjrZvp/CB8yIoIgN1RR9C1ktL61JGiSpHZ39ByjVfM7nCKe1LKg7eOYM
hau1OTgVbDXHL/gx8zRmpCRQrcORR5958KLCe8wTRBLrOLSb55gRz4MtssJdF2VPIEg5J+U+l5FF
eaS1D/MJBNw4ECACY9uNOhd7HS+LVvk4ZX+SNq29lUo4SlcDx7G7cWy4nKs2NL1Lk2nUT9k380uf
Tmm+hXtRVJDVA9PYlJFbMhEcDLwuZF6m4cadEo02FCLEzi3hpqwKiJHbHD7QUxc0ItqgJ1JYK2mA
03XZBvnPCI4nn6Jb5VuDuTjsG7/N/niUOc5Z3mGMpqm5+JJnW0HQ59oKh8JMhcjKJ30ToElHkVMP
+SUngGzXtakQy6LxQ/ZHr6muKO9cwUzTINZ8CGLMz77uXj+CCS7TIE8QCuJa/gfMsauMAMeoSq8z
0ebbSHB+asa99PS+cQCcLbeWxuYxS1Pz2itx9vr68p80z3CVXJPOmUGfYy9fzl8em2KycjMEpSOE
M4BmB9N9j2cITmIdht+el6QnIM2PyIVr063TG/q2LUz/6EtUqAQGLBI12EAd/ZAKllspunEnORMf
gyZFiUIbf/f1jzyKmn3r5thnUHOblhm4OMy8/5UMOJo+7T2iBYJEXebBaDylrQnzM0C0NDbUv3AG
sYGM4WykiGA2gYGUF0Vrc/31nXzy8wnrDSwbENwL2JHe34hRJpJOfck4qFIDWFcjJxiG/qx33Gnt
xwKZ0JSZ519f9C0V5v32t4C71htAIiVgwfurwur2c7/sW4wyyKMtWQ0IN/qGLXlIFOojbegMezBg
+HBfeqN2ocbE00usLQgQNQUH8h4FS3c7arSItXATdx3mXXeFt4eXrzFnoQZ24KfoXaaE8QzPiyrM
Uvm3eVLZJopTZ93N2bTNqsC+CrBLEcjXfcw0Cx9u5dptITcwVVpMoCZs07ZzaZXIkBnDjojEptDb
REzD2j3e4y2jJdPAJM9MsPeqNNS9E1/kR+TT9W3L9JioSZNP8gj5TIseKoPMcMPH++UJiAHDiDwv
p/HEdZa/c/RWfABE1DaA/Iuq4P1bMbiyRkOM8lsLTGGonahaBR4pXVXdhQ46zzVFIwJmqxlO/caP
n73HByE9H1hbep5/tCJmZE2uN0Jv9axY7AN3HLYRvGVUyXK6MIjAPAGofHI9By6BA1zrWHhUHT1T
EwLujKOnXodRMF9z6tUJ4+QxvNF8/AlurBNswq9X/cfXyFALjpJnM87xPGvZeP/a2fyu4p8rzWAZ
tcQ61pLxOusZV5Kvr/NxAwck8Jf6QizchWPbfZQybds4bOA+WpVbvvl010W0F5FooDYX9NMuZd85
MF6PT52R3n59+Y9AFQ0bUCSYLLUKXcj7n4kzZzzjdwMBcERr33V2cCs6hTbJNKsfX1/qk5fogrMy
FODAslz7aBc1ZRvl7ND8Un+eHmL4aiF0LLQ4MqDCduOs/f7fX1AyKeTHMXmBcfL+t0FkMo2mEnot
MzfdScD+s5BelYwOb7qsvSE9cT1rOX3ef5IeLBmLEQsjD76/o0+yKpF/eSZrpiko4dcZXqLgkUWB
D4Al/b1oRYDCc+imb1jjGO0KCYXz3cjSKYOuV5spXPg0VrsQHtt1i3Lf2Php5DRr6Y7dfaoNbCBN
NQEQT0RmYAgeteIURv/JcnSDZZ7LTuEH8njZFzgdiskGxojAGy+absxuiiKh66xdE0NoN4oQtRn2
ti1T+zy3RiRxX7+0j0ccm5oDo8NdMHKw8vcvLQK46bBwYJW0mBY0srAxZJrUH02eIc1qNK48E4rB
1xf95GNnJ7VQEcMPca3jPVsF/tS1TYDSzWJRwhoH2InT+cTY6bOrwB5i8Mi3vkDvRz+t8rWwcq6C
ndF8hwBTYaLgqxP5HctfOVqEnuN4ru9QkLvMNN5fpaEG7Mw27NdjI6udmAoFfdWmucaKl/6z8U68
sE92EJ/ywLVYL5bFqnl/vcJVeIosbsitVbqHQBvJUwXlfCeciib66/ckPunE/MD2cUKhHoN/dbRd
sWf4wBMFPFDL/gko2xxUWwMn03acJ0rXa1sY/i1IKtCzrvH7TWLrGj8uLLdNL4zA1XIskE7c1Cef
vYTiGwQ0d/CQXOv9E0CFGNRJNnZrHRnhjXRKdSantPquhUK875kDdvAqLMyVgpH8zALH0MfqulNt
6nKZoxfPSIfxGnUH/Bf/6JAsdWSjRy/oUhf7JKT7jvXYZoX1gIFICwmdAAdsSBKJFxi6p9+YpAfT
bZ7E4pUWAX8YiPsy2n79bD75mjHkY9TMwM/iER09mrbH7ci3WygbRvhSOhERTq1nX5j9OG8DyNf7
AY7CiQfxsTBauCEMXUDCmLE5Rz2JzA1s26KYEJRyTtEsR9jBOBl62hEhiM85t53T3rzEBKV9/a9/
bYAPBoc5HQp3cPTpRZirNGkQ9LTamXmLdzhjEIsAmGjwIpQfjf5Fl1q9fH1R6+MzlnjbCn6pXM7w
422lSopoQZvYVryqkWvDRRdzTc2WqE1L7RCu2gxzD5TKAaOPkLq326ZmO4vL2ir1kz9a5JBUyonL
9WTGmGUC1kkHvlWHZQM48ZACDCq8v/sGImsmnd+xdtmabRGCz0Tkte/m2imMFSEAnrePhwRNQRW1
01Uxh+2JGuLjZgMhgYLFhLjCp36MxBh5LhWGhB3SzN5FspLlW4pGRPlhUp1//Vw/XOqtq/apO7HI
ceBLvP+qszAt0rjCobew9Le5NsZ92AxYO+CZ/N8uWCoUmsxl0swAQh5/JGT0ToUYQLzAxpPNIOoQ
dndQrk0DEdzYinBT26q9t62y3X39G8WHI4nFKsXC3sLVzOEe3v9IDgbbDUO0FoGHo0gp4nxlo0+9
bKRXnc3TTJB7CWPPmBcbase3r9u0re5EXCN805F/nqV1e41Ihu3j6zv75MY8GxSab3ghCntHZ6UZ
FIgzWzGv09ELr2KJ7SbKKftEILv11rq/2zTpXqAvL/xhHyT9OGDYzfCmrCtrRI8OR2+XiMBAPuOr
3NqiLpE/tJ9XP8zRXVhU7tjAHyxTnAlKG8U7PZeHTII8CHLPgpgzedXouPkZjJn8BZd/FDiTDHgq
WoAS5XbITPPBMOr+ppCtrnduYiIHp/qr501opVUIgmg61VrUhhefO0NtdStG4bpZ42dPGJoGhIq3
Y1vUzU70nbwK0josmW6DF6/MLAZbnJwEm1piQ2i8s7kFN8T16BlZFDRNq2hgH4HodeTqdeCRG4yb
/G8VWnnz0MSdU11EdQayPTRdi+8eTWd7PmRe762w4kmncxUsaXU5e72xUYPdtWcdA0b/HjVzE+KH
z4L4Y9eD+xjUY/+PK6sZQ/WiSAOE8GgtLqymQe3I/qPsHU05o6cGDnGJyLDXv0IsoH4yk2kD/Coi
lCQFik9sePqivtWFDoHgrSKEnIyn/W/Xj3ChwvwONSH6IOc1qR18rHEK656RFTh/GN1ah3m0YHca
TUb6gVcFiD8LlIhXjFIEspaUNM2VB1cKxg3S+QdGaKjjTDpYmAVT3pBqAx+lW5nelNvQOls6Pz/x
PGMzDjYGS62jmofSjRrEPOjz1cbtNbRTYlfm78j2zEfZxvUzY9F8WM2sBYmfJmM1nAzyOtx07aBu
ImccXnHNG81tGTTTTz2HuAXWtSoeja728LXJtDRQ0WU4d2R0q8WKj8UM4axhC7gaIOTGZ/4sMqIn
CP44M+ELNWfgIjLfkeYmFi2xiQmxb9BLbGByM9knvQmPWPgl1h8n0U27JlwbDIHzuMbuC2JAwykg
GkyOXIzKArIFruDQFcHKo7YhQxCV4aJeLRfSRVEZ6rzWirQM+GbDBK2n65xNGJcmlqth5Nv7OB/G
X4qxqX0ZW2GwMzuvdbbd1NTpZWV4SMHTxGl+NGxyt5UXy2qNe1l3BT+oxOmytr7hvsD0tc1HjBk7
Y8GMB6sJ7oPCir+lAaFy6wE09pfJXO5XO/dEEsTQgn/gc4SGdarFDM8dLiicmmTAlrKWNQY+ktkd
3gdtiKIPdRq6f8wyH22X2WXTzPUrvQ1h6ZmNyqUtpp7QpbgLXqmkDTTePQFSpTODPGvX4cH0rYbV
3Qx4Nu5ixqq8Yhxi8nVJcQ6FXMJexhSNLxKJZh38sxhL/chngG+cFmxsqzD4Uwcx6eD3NKB624Re
3PM9t7giYdUtCadFFxczp0VUZWxsCEzlRkt3yVyKIFcfcmrPazqbUK8ao4JHR08QWSeOqI/b8YKC
WvBJPVgtfnBUdyc6w9AWk8m1E9U9tooO+gZDzaeOow+lG4gSipEAUAlOJhSx98eRDsNqkawxbcWP
qWe03Hk/czGLVRwa8oK11N5auewPylHTPo+r+pmhPWumyuU6NxcO12zVZ+ME8wTZbbpnJPusKsN4
xG0Im42vj6jPDk/ftzAFCQjnhPV6VO61QIo9Y1JzrWPHL3eRVfqPpScZXaSQlQ5M0FI0it443rPv
hPc1c9rzss6Su6GMsu6wEIjwFOpE88RAJD0VQvxJ/UL/bvoudycCjvn3z5ISNC/RcBB/UKT2L82M
e43HQPtM5tiJCvQjo43XRr0LzVjS3ELden8p6Ah4wKEoXcfMTTdWCMeeolOmvwF8vBuiH+t91U0S
y+AiuoqTsTrgj9n9t30vNwEiDj5NJSMgj72/CVdVNmfmYn5REEo7TFgKynp8tl3tXPedEic6mw9t
9nI52l5GLoIVe/ybxx6AVfrAvH3c29eRWRS/RmfGNahclEhBciqkbVlM7wsV36THRkNDtYZM52jy
kXHIkFAOMmcZVQ07qlDNyijK6ao0Y3TQQeifDeEs71tmUttGhhx9Xy/3D20GP5jelkLJsnCOOZ49
VDKaiEJG+2RWfrXB7Mq/sJvZf8H153efFsOPkSyGp6+v+XENc02qMqAFx4KmcvSjTSOP8dKqRvJr
spRZWqLOR/gVMEejU8Hr7icvVAiL4x2jJKJC/OVe/gJ8Q3y9Yofx6xowAzPUBBbIuOoax3seiI7t
Drhmts/ADqS5OakLAO2ZSXI5h3ierPiynXsVR91TYqTWg8YOSK8QiMzdvneVePQMgdHZmLjXqJVC
7Aj9EEW3iy8bkVINeIAxK/MX6l8nWXuQ9fA/0/qRiJP4JTStCJoTbfJh6Mvgak56Ge8sp3dhJum0
uJVhOvUrD+sUf6NEPe9HN8iTDUlWEeTpJi1fJqSyeMobtvrlYj+P2c04OPRrDlQTbaSoQxKDoMj1
QAKXu/ftqP8DrD5MK6ud8abRQ9BEVz1UmPquL2JZrKcZ0ftO2rBX1jXav1OowWevglXm0dVavIzj
roSpivZIiqIhGvNnHF2sy7Hg15F2AKcJqkR5Yml/cj32DDBb+jzma28DsL9evcSpd4bkQwETCLxY
JifErj7xiYYz2Nk2LGzz1Jb5ycq2UbEAYfHXEbQc7VbIrFzMQucR/u0845JFIRApu7qGctK+VDrO
djHZNgTptOllk46QtWip0Rh5P1RgTmcQwOS2T017k2K53ZzY2z69OQ56zOZptuVb7OFfz8OoBxmU
Dk1RLcbkyV4sUFLdE9agPG8+0WZ/sq1AX+XbhvDBBPlYKKC7YogNGze0Okj7VVLXNWHis3mArold
HQbuSOTj6cQPtD574zTaNuNM6gxfHm0sXZXGCU4YI7t3gIKpnjwvPJSZFzs75Vi9R4EeRskOPbL1
FNcGascgVOZKaBiFmzhJ+umSL5JjbkrBs1bkLGavSoY2eVnw6J+WLLkHFwRuxlbTqcfdXNTyhr/p
+FtgOQTXbprVe6XS6g8cW8afndHr/2iY/++6HOvjmeFblpCotLCI4lW+39J6PtwxBOBbS69rvicA
Ujuw6YLMG1HiuRE2i+7cJuy7hwIW5zYAMd7qDkoYr71s6qA5+3o7/6SK5H6kLwJabtM81p7gARMG
sJChO5UKW3gtGT2tmIpFJ9p69MPHh+UiwKL2YaCFNPl4PtkgFw1UOwxrM5qSs06Yld5OME7vJr/E
pZqgBA7SwUvjlxkASG+ENw6EXXVF9JKOANerPCQhPmlClxCYyivuTWoL/wI3GwveGh9mjeB9Gu8A
jsanJDfMZo0fB3bteKqRueFacRiR1eL5hyzKsDk0Sq/CGVSJ35k1+vTiplveo7hNL/0piG+xDoSX
6hm6DXfSNCE7p0NYP4l5sZTIfAhhawhF3h9iJnPCNjEQ4tOwUqxuvn4/b/D5uyIDehxTVs548HwH
Yff7BRNpX6Zhotw1tGBRYRSPjNWYQ3uAHDP3UPh88QQ2Z91jEhZodqeRuCxsRJ3viRvad1mPi9od
pUfr7EIGiN2lEY7FSzkhXN4s8Zhwcrn7buu3dVA9YDBf+1tOVDz63n7If6Xev0pem6qt/uhjbT7f
z/+R89+o3+WDbn7/1lcv6vjf/P9QxQ8v7q93+kHG/4Alc/w/EAb85kD6/WYucP7P//qfb//Vf7T8
tvkvQAJ/gTY4euQiP/m3ll9Yzr8Q0ADuErq20ArYNP+j5bflvzxh2XAskQxRXy8w2n+0/Lb9L2Q6
SOiou5c6DTHRkXb/Ky3/m1j/rxUoYU4gnlx0/DaYnGsebcwuaRTRbBjRbWq0023sjvm6dwvGw91g
XIfdXOEYjrsJAIa9SiKsOVaG0vkZikt96bV5vAnR7cgVWezDlcLCYoPpFVRw5mzxHvWdrk58Mse9
z3LD0DwcIGnkdDTJyx7811nZqJixh26iW+jdxh1BEMsQMet2eYNaweuKH/Xo2N8cAF28NbAE3NcR
aWt/vePbfz+ev5XAR2co94C+0+KJLVDmwpB4fw+aU1I7fp7fLmr3m3D2rZeiF/U5cV3wB1oTgrVT
6/hEcS6OygQuywuiF+CXL//jWMhEI9fWEeX5bdyWiXejCTR9RrllXU9Wlewdf/YvZ8Chb0lWLBGI
0HasVaBmKVexHyJwKMZS3ll6gKI8ZEiIIQKJE4SpI0BhucWAaTzwOlqchcT0/skUIUqBTpX5rQ6m
8nJwEKPEAYSLlQe3sj4za1+cI5R2r+0+HvNTa2P56+8XM/0EEAHzXr4o51hn2JoNspygLW/jpLlO
TRV/czI8UTskmojd6uTC83LMTed6BNNzRHPe1sScUb2nF9kUi83Xq+QYr6CSNhe5NiQM+B40cMv7
/GupzqmPO5muklucvvikemUPr9hZiGuTyVCxi42IYEmcpB6rALnwQrYaVparpsvIqMroKiutgmyA
ftKP5uk39fFD4qj27ADQHxcRuFNL8fDX3bkGYNbYaXlTK7M698ZqvpaD1T4L0Sf7N0Nc2eGISYyl
PuRpalxUospOPKIPy2UZGy7LZVGYw4E4Pv+wnMkdJ69uozG0Lp3M0QrlG2lciEDMJMfkCoLTyi8d
eVGMmX3iMz4qSnk/gfDMhcjJEA8G1dFi9XRezznr4rYZvJguLfb0o8ylee3j37D2tc329vWSeDvQ
361QmBa4ZgCa8G0wZTlCbuLMsvJCdumdm+QUoXHk2NgFVUQfVRUJRswN1uwc8BQ6oa9yn1lEXrv6
tik7Y0t/pJ6hHeNC3/jmLmsDhGQjzOPYn6srjfT4Dn3PeBgIRKKYnr+/fd/IoM1vX/8KebwROQuF
iY3Pe3MHgIPwfun4hBkot5u6G3Ks1WXQWPXBdZiSOK3zMGn0SyoSGfGOPbFnuGdkr11WP2J6oZ6n
qEZQJFrtnnuJk2L+gfHXCsvJeNMPHv62QXFVpeWPNGsCCaU6m3+iDa32mF0twjxZfwPaHn5D4Z9u
DREMr1XqVeeBl8z36BLNf4gXq3dkWxFwmI3u+LOYLespwywJ/9zQPRCoPp6ZsuEOZW2jua0JWsD5
bVcP9CDFgP8kEQnBDfpcpI8LEVlPSKJ7CjMw0SQo9tVQlzsZTMkLGZhOgzYp18Tckbq0T1Dc4/Jo
DrfSx2Z/ntV3Q9v+JUSihgak6x4Khw15dm8sZ06xQpyDFU75xguKOP8OjXKx9YrZPUgNy26fNQgz
cNEnfsHS2Z84MMpHmofqPMJLA8PXsa8erVKZhxSHmkvdpfOrjC3xnBShfy7hf++CkEDjsnat5MQq
Pv5uUNbTJCxQHFNtQWfx/vW7AVIXfDvMG5zjxbUxdv7d6JbiOnVcZJV9Or5+vd6Or2ezkdLG2AJo
lVn/cY1SWBCeJzdsbzAWZgkFucH7WzYtvKLVMxire2JjOCYgszNA8ob7CLGUKova7P0v1L4outxw
hxtKHo7SLA6ai5weivRYvtCK9mLjJglhsqbfrzos2RDyTaRLxCe1EA5XerdhLLfC3gjQC1+KsuP9
nYSYY0eGkuMNGhJes2yDneoIe+3DCElpwy55hagsZNhZZJe6HBJiH9DvbPrKx9CecNIZ8sUPmUQ3
X7+Tjzs31SfsO4ofoGhsON7fVzFMEfSfyrzxvSHZi7FvLkAUYxx2K+8Z2xBSu4MJo6JqTs6+vvLH
MgjuJnAUPBfoqQBWyyP76+ASLnxNsoEdoqKV/6h6hk2VLqtyBRdkeO2tWlw7+LBhpWNDqwtJDJ4N
NxswZ8Oom7Gtgpo1DGdjPFVnMvKR1H19g0fI8bJ4WDgekhqYdda/LZT+uj9UNFiC15ZzY9qDfuzY
AtZl3XU/MSlsLmM30Tf+nMWovVjw5HPk3q+vr3+s6FluYHk2oHl8oehojr5P08szXIgSKlMw7Kd2
KrBFlW27ESCbu6rRyd6vRXIVNQYi1zqdou99BDNhVbKhPgZVY57YLz5Zw+/u5+i4YKZW9NkQOzAb
vR/Eu13gVfPnxG8+PpLefjO/nL4Apf+HRcF4PW1kJMlBQ7ZtruWsux1QcYWsNkwuuyiPLtPMN3Yl
yudnfHHdMxR9BOz0ZXYeE8GCzsxB7lQRZbwVQRecWLSf3R5LFcIH1A+qjaPPpU3tOeg9Aib4SPRj
MzT1fnLyhTXXjL69PfEwPlmBgOoQwCBHUV0dF56Gi4VHKQmBnFzcT1aJavvv+G3GB1m042sBlLD2
WtKdV7aBOy4VJqJ4v+0vqQQfJUazHQI7DpBItuUGdV1LRlTUECpuRu1+CRs+M6e4PwUKH1NDlmVL
k8woiarsk4J0Zo46uFYrbupOwWRMcXpeN0R+XMKe45bKwCOGVDW2PvjkFX0Dg/sHAyD0tqRN/NGD
N1xY1DqboMjKldca+TeYB/rxxKNdKtKj/Zg2mfPTpGRc8Ov3m88sZ0EvxU22tdmnazx3SIHys3Ln
iLzbR7kKzicmGd/yPhfXM147xHUkm6LK0SX3yW/8Ovr2xH7z6YOjJONghITII1zOz782HK5JBmuN
8XU7u+6hbYV+HAWphHC0/IeUHRjrrmqEPZzOa9/Iq5+97jnVsE7bSzO1Hwzd2ZdpxQTERRTy6sTx
/9Nje8M6QFupUo6nd+5o2uTM5IKmdRDXuGPnt24aPgWDIk+pZchVpCo/w5itOqC+uFeNYiefPXku
1KxvjCg+QQ3+0MGz1hYbL573cr4e96mRN8gwCwZxE6jBPThlop77UFFjQs4BZPatBtNSHuaJ1bPs
vMerx5cOpGQYo9g3HR1dQSe6fEnSu4nKIPpldYRLu12frzlG2gXyG+5Sgm8OTaD8O0SohOa+tfL/
D3chYVcEPANGqscefkEGcoqFo7jJUPai+7MR0sH1iLepJ9AIdtUvZM3hC1GeDilM/POy0+3+v74J
0CssBPHycGTA6P39ovW7pvNtGEM38MTiQ4Va/UrM0nnNEkdc++FQ4ZqfX88DozVSLWmUWzgQX9/D
W5Hy/nVwD9AAieXhRiD0HN3DIBSZH455M1JSEBDsmeq5WD7cCNNgROWETj12eZZ5O1wa4msnrsXD
WNbV76pL4nnjOa56DqMMGjQUMP2YwdE6N3rHuvNr5R7cpTCNkr46b4TXYi48EG6RT/gXk5+XM+xA
j2tRuiR0OlgEVZC/AGVwH2JP+/qH8lg/HkDAzCAizJhMj0nYUU2QIxMlMnD4zx6Bkp8iyVfJHn8q
H5TeF4emNNxNFdUvKXkP9zQm8g77MffQGTTDVeQ6+8S0psumtB6ixHO2I9S6VRUU4zZ3sfSIWmf4
3bSDfY2z74/G7t1DPM4DyXWFf0s+bPudgxEBU4YP7r/xkHG07Zt6xpN/0wfEypIpU2NeHDsOn8I4
3U9sGRu0wMTNp7OHi/cCnYyZC3xlVDbUdwwcSKTut7U3G4eeOdBF18p6FWQaXx/0+D/qIvJvlYzL
LaaM1TmeCtmd64wRC1+wtjICibQIxD3nXnWOu15/7hEOeRGoqf42Bar7M+va2uJqT35Cb0Gl4NzZ
B7k1k1liVN99VPi/sEpmlhAvfYHN/6cWJUmyWanK7WEDlvY+jf36KszluKcaY6lQb8k7CGXVuQRE
vKuDNj4Uato1cxZeOJH/ZJJkTaK7s2d0U0GoU13yWnnk4L71/v2s6bSEkhfYO6UXjd8mexf4aIQ9
u8t87V9ADxmJQLfqvRX242Ee8GIsqUvu0q4f4JjV0+/Sj7NrHBuTfVGGtMpFPhxqu27Px8QxnmQ5
/C5nLCSGyWJYbUxhfN6EEqqXXbwUWRdcUG0Zuw5V70qmIr6RAYluBS78uPR3yUSornsr8hT7CDVf
JpkREJTVYYtJSpR+LGq7vy9QKTKBiebvvshrnPJbMaJp9fmHb/+SY+blpYob96ER2QUJr0R8+iky
eGcgcrwZg/zfZ5WnkIMbwAmHRpPHaBBZ8xyntXtegAvcZlFi7m0XS36cLQhWi6GfFnCXKQvRKVTn
Ree4h7qreQxvL82ueZAhcPyvNMvwgqlNf1+2UE67PigxLQW9OJsGPKSG9qDxL/hph/1V3gufZBQJ
edItQ6b3gwcQ4uJ9jg/BBrlutHedSX9T8zhCCnfdy8Rt5UWT5SOq4aZaZVbd4sjgFNnh7TSKai8h
V6ue51W52LOAkCnsH7LufMZD7kLBvtqSYeVcJ1ZSrSdn7H8NVV3dlsgtzyPX6DfJiIdNX+IyOiWD
2vh9pPfk6Pj+SgckpNtFG1xBYr3vcQi6RMc+njWEVWywTDJ3ISuZ/MQIATscdfFMFBKaRnOq8Skp
SM3YaDJX1wwB40dY8nQNSAFjBnqky1mqcZ7aOhn/LDbbhnLCczML8JH3cJ9zao/0rqH4LlrfYisN
X4ooz+41LqgvQxf/CNtIbGXpFPuozP3bHMtxZP3Edb/tijGf2SPH0A7MlBtLym5DplGx5mN8mdmc
r2umZKu27X/aTYxf+FhW/SveHvCDFswk1SbfpAGlHhl+b78M7tA+UvbqR6cx+TCGgg93rHMWISQk
sg0nSFtZw+5n/G/qzmM5bibb1k+EDngzRfmiKZKiETVBSKQEbxIJl3j6+6EU94RIMcTTwzPp+ENk
Ey7NzrWXybCK5zlBZgfP3xmC7MQ5AgNSqo0vIxxodi5IzoMoymoTEJCzxaiV2CUkQTcZ9sFbZXfx
ScOV5YA1eHM9oJO/0FC0wZaqNFWHvo33eujZs9oYVplt49YXTz7mRddR4yYcxzCPI/bWmeBHq7vI
DMSRKJ3mmVgTFsJuillSGsY1odyL9ZPlsMtgmSSeE/w62vB8Bjq/vYKe+83cE1eXzeVLJNKanAwn
yXbE9jahDoR1pRlD8UKQsPPVcuT4WsZTfTVpOCa4UE+/kFWnjnI0nW07Seuge3I8GBAzCdrs5AYH
wWZb955LkDahsmWUNauhawXOWkX34PkKVmYxUzLPCSew81KmJrN7wAWJmGE7LUzIy5L+REYCpugn
58iWYz66Jat6YNX3ZqpfzWi/H+YKCm3YaMiezZRc377OLy3NmI+lEvWOvPn8Uvo5ozlWXE0po3m0
ofeuJ1I2Rp6zNtey70gOn4KvZWc3PzE3AXj3GoKDiATWn2s3vatGU5HKRDgeIRwX+FHFezcv7G1b
zP5Vh1b3YBums/dzgnigL4R6gdt/jSLqizKJLw5a39mY2NBflUl54yJ9vBj6zrn1l2oz6D2+3Bm7
wu8FDTkVobcjvXAcy+ELXh3goXOwoSidf6aBN18Nqqh/gwmQd1n8U9wytSTzcKU2iW4cLI7uVqxB
B0RuFAYxqWauluiXHG4LHOUDuRv0mpxckcXsbVry1febSxd143YkheJCH8ldKcdav0dKPe18dFww
cjV3Dbgce+sMThK21X4nH4jzpM/Uo75aY2H4auuTfLLrRiNkLSOfx4oMvDk0waFbZuoIUanHlNgr
d4NqzVDh73jVptqmxFwlbAM7vzam3iI0NxeE88TjTgyYTIzl+LOGw3kFqcE/5q5FdKwAZiw8O/1i
oiojDbpnYTMHeveoB+8KbeouYDDVJ0TfHN7tSDjMKmY9iT36AzBzcZowIaITpYzhm+EW8v4MgpzL
PeHW6a2w8vInbXd6d1VF7pmE9iw118UF0Y7g/nHGM0ZuJzQzwmVsJbyTR7MprGxcNrtgVI9YVGnH
uankEinSXtcszTuONfXB0yscuXThE0vKizz0glJzbVoS1JoJ/hT1UR7iOhxcDecdUmTzQU62ODSW
VUHCX0wtQtlnzPK5D9jN6tlcpVYzElW5zGWToi0WtXXXL/h/FRDCbDv1Blh8iNd5wZvqfcTx7F1R
jQNs6gdflDW6Fz3RzzvKIONB19xDlZMswLBzfIDD1KPVO2T+bRXXS1W8VKVj7Lrf9GLSePw88W/x
0mXOBIVuPjeUFRwi2pa9W+BHmyHnkKw8qJz5l3EUnCiXOpJI8eY5aJdDFjHXGTPA9VHZSv51Jrfk
Ag9z+TWWMSMw8LHkwoTIPgJCJ8c0M9yXwCSlow3yntdFssMBtbG8IDYI0YY2S/HDtgWXKyIgrUKf
x/uOfvp93Pjaya9TdyusecKQyJirQ40nixmamtc368EyuR8SOJV9Y+fg/BslyP2+ziJ00ykiw7ux
Sk95tPjRDcOSUoTjy/AF6Fi+6nCIvnamk17WdAb8NcIIwHt9mr3DGeUp8Ol/rSC9f9Wpekm0EZa8
tfpG/KxbcyQmIkmKQ2Y3nMdNb+zJ7pIYDLqxmRILhNF95cyXLbfzzMpD4PXgOkBVll9fidlvifVp
9G8EZsUWycDJeDHN5oP0G/tuLpoblTkPHhZ0D8qa/APr6ECiFx7OqaFrVF0Vs6z2+d4JQmMKjY1y
M23NWCfUhnol1lZuabSrpjZJbyR0OrS85s6J9PwAIqs2QpLIXWiu85x4zXhpoFHbJtYwbi0vci/m
OjlC2KwoItL0q+8l32nWUrklESi28mri1Uzhk2FF5z7Hn25nJ4MKi1QNHimRVvsy+U01EcnhzoT2
VFr7A06eINyo6KLryhkt6PiTZb8y9qLgMHF/2VWd5Agp3FpNe68kR7ZyG+eaOL7mV4VxO6bgKk2e
RBnY2RNW/MsOQPOG2MzJar/6QyK1y3ych3gzZaiTLvE51L4h7Vz4nTKIw2mC/C6hvEcEhoaENiIo
so5qLPuj6Y/T9ega2dbMCnGVRfpPkUqOQ1mWFrdF5bN5sw/k31kRcSvP0ykoV27KYrZxe8e8hDlv
BOGIIPq7HKjlsbmRuEvlVWU/FnFn4ddFFNtpkDLobwgsRlSIgXMh8h1UQv3RgOjO3/MnGpeQ7szQ
seZ0N+JMuCnQpN4OKo9W5Cna9AEKTgCzblUOgoUB87Fz/VC4eG+FsXSjE4ZA/als+dG5zSQ08mr7
oa8PwuUca6qJKrqMNOa3WQ5MHbOsmTrnX8t0I1XrWnT1QY8zSikrMWAdnGuPZsGbs5JTyvlXMRny
bgvVM99p+PnrAHrc1m7NBWi0upt8Zmi0emlcs2nSV3ABpdDDi+c0a8cX1nNEYMtRjm2YK0bLqTku
G4oCvw6eYJ1FqPTx7etXlVU0z6SpFLg7Tan7q09Hh9VoWcuKajkQVHGfXVhu7Vy4bp+vCzHBbalw
tHzslgMvmmdw2TJxxpco9VnrFhtWP8Stn05xP+GoFi5hjNddbrPsTI3bNUyqJujI5ely8kH96Zb0
Y3nSbK9D6kKWqBvETMMkMn/fRt1I/qAWN+dV0uatjUlGem2jnDok08k/zoSgbnUy3K7FLOqIEK0K
XNTQkgVB48nJmrbDxBdiCwl92qsy+dUPPkajYlIHtoObEROo1cLfPZRJEO1ZHbyHeGwpFNKeTYpH
DCl34z2e+cVRG3CQLxJqK/S88RdZl+YVc9YbscTCDS2zO+Ou7vrugc/O+6PazDftBBe+y+c4CmOz
vC3taJ5X1mzpxybRtmPviKuyk8W1qDT+Iy6+n5EQY3Q4jGPoAy8vj9YBlm+hb+TxKzY+85XyhVFT
xejJjyolAhFfKhI0w2F5OZ6/DLFKDjdgwdbFpFlEDiiCjn5/2NGRD8ZkAB1C3N0jh11OJ8WwBoNy
7vKm3J8/7ZxB+VvZuR4Vm8rmbD/KrvzhUXh/GdAZbtKxfIIIz3GVkK5yNWZGubGNzL0v9dw4cP4z
w3bWAT/yKd7UcKCuM6JIwpkK4YuGcofsaejmtKtRl22nnFMDlNuU4zYjOMsB9eIcONtTacYqt7QD
fu+oVoTPo6CndiD8odokkzcdQMoV/g/1AyzHH5hLO6dMzF3CDmirNVRnOOSD2V+OMvJCA4D9FqVX
+0KCLLqEROQWSwMvzBaB9lN6IKyrYpzJUIyBh29HO2+uY0WOqebOiUI0l1ov5MvrZInJLiQgDQJG
U4rph+H1ObiWTpmoehz9yRNMcYYZ5r2dFPrB17xiM/o4V8xt1sahrqXfzgBNXGhMlkg1rtjMwlOP
bM58T9xfCHAfCusBGOvJLhRRdDkpRt80NCxr2VkJoaCJci4KfFleUaJFN+fhLuIguq2pLWLKXWZ3
XuQB+WCGddtNxX2+4Ne6W0cIYgzhkjCmAQi4MWiJGDVWIysFhBOuljLArUC7+r0coVDAC2QmmJn5
2Hnh2KUzdNS5e4DgawY7PTPbJY9Z33Ykj4OAVO1taisKeEcbcdaH7UCbYubYXa6xXnPDto0JVMMh
kWJHz4H5ukRbRnpklt+mSA4r6trkdF7dbPqke3xUvqRt6l8PkpJve0YJz0ckkA6BB61XGDckfTgP
7VJOno937EeAhd3ILCTFtbn169xaokCy6LLWc/92pMf4MJ8X4lbnoasouci6Wk9XyQRntqfPd8R3
eLjQ4dtcT6bdrcms5p9mcRS1GH44iCY2Vir0G538gC1io/zZSVV7SCd70+LbdQ04pt1VveTwsiB9
jTWPL51RZV7IWCuvRqdpnwu7JUWrQdFQ4Gtyd0a2g8jpLtxy5FAzldtROPahcyt5wvDLuO4XaOsM
SEKKqp8KO5mOroxJlB+VtmqbKN5o9QIR4T8l73KZVdcFHfPbIRjiHTSR4bqnD7w4yrGwNp7zHUl7
caEvG1+CP8F1goA3nHXSdmjdkHgwEFyot5O9xaaEspG8bSTBIxX0VOrljS6Kel92KqEHYQUveOiA
2UAkGyqv/6GwjT04qr7GCspYe31XruhbRFRFhr/V4O3eepnDoHMEVfmASbMMYQYl104KCcaeJEOk
i2tzJYlr5xTfFenGYZFSKB87C5FyUPSvBunV9rFXGU/TT9n4gmrNucjPWMV5n/figT0KG1pGI3Y2
jDXXK/gOSwOoRhG1qgPHW0Kv4tuGJXwHeuQBXujq7jyWoAoa2zqwAQ3qoTpaOPZhJ5ZyGKsaf+8L
B7FpVGYHfA43TRXpl4Y+JPdYyX4nYy25pKChKINXf6l38x7TMvOHbOzuoVg6rH7j2QStBeY2aMvk
yuB0gIv2pO5zM5juI0Lgr4OAwsCtLH/nZJ19RJVsbmvbv/Y4VF8GtWa+Mp7S5wEO3cV5xH+CiX+A
iMPPW/IIWGbgvr5DxEWX4Zlcd7Qbva64Bzx/9ee0PsqRmNHBcKpjW+v+bizb8i5NhqdhQH1gmJpv
IVWqop+/6XoCBsaucMfo5t93t/SD33Um4HxguucsrDjvfYumn9qeOj6fTzrjdZXTNyewAKaUbScm
gaF1nl30JNNXCKhFFHxmVm/+dfVFIYKfzWL74qPdftsXiQqnckdP2KchTnEMJ/SueT6vyKBU+sZI
c3GlJ/ojAVMZp4iusW6spk5+5npRQ1or0+2/X8bSCnr7MqAo++BOmDxhvPie1pm2wTj0CFJPjUc9
FpYNfQt9OTLqHqhgbrN4//uCHzAo0Jga+Fjpi9QQ44u3L4Bye8iaMtZOSmPvKsAUc9RkevBqmEo/
qaa278jZICE59gMElsbEYYebw7e7a49u6gaP/76h82B8/wp8uoZLexdiuPmucWimNjVBN5PXaoOR
eVESvLQz+K7eRiPBHvJXMQzBLrZ8dfBmvF6KMb5Vnd/8CjCmW1iler9SbiPWlaZneBq00YVeJVS8
aeo/2Ez4fT/26Sf9tfe5AhQcCHVxjTQW/0Qkhe+mmD6QldqhejiRLJlvZtl0e00k4EY5seNijL7B
Te9uYpxEVWi7JV6rVaVdekQErHoyCa6qYMZpDwYj6Z6pYdy0etfux5gk8vN+gfLXv/33izb+5qpw
y7Ct8J3EQofMt7dfvrbziozMxDl5uVdcerq0tkNi57sU/vIWQNm56Eaqa8SZzvM0tXKbx+MzNnOc
ipeDDpiSv82VSj6bksuIezsAuC92DMOD9s7dvZuSMNIbwnxb+zQmuL3XtRftMjvtH6RHWEdaxOZt
SQpT1k54wURucPRo84iwgHt4ZfSze/SXQsiCC7aOLFe+9BC110NUVJ9RTxb+w/v75OSJH5JuOWSe
vmvrLrS5MdZS85SfOzxnDCxVefOcUuaH3Bm58SYHOKstvlc4u66JAAVpXfp5//6Sfy8auDI5y1xh
CFqIZN5+SGouNh2dhue5oasTO/QakHcNiTQur6OlY/Tv6/3NueF6cImJZWSZwuTl7fVGU6BHGArz
ZNURsTqyeqEdU+3qJrPhF/vOxVgE7WEkyZYmDEXBv6/+ASmOhBuuDdFqSVdy3z1uSrb0XFRMtSky
uuuxc0G0letf90EBiN0NRzoM+aVfInidJgjGuSPELQkUyGKrUnuZ6ubeJ6r7FjbSZ2/mgy9hQE3h
Iyy8Pczm3r6Ztk6wdhyle0oL+HBnBuWZKkvDuHmWViQ/4eh88CVYc8jAPO8X0DveXk9R+NqwxR3c
gvVsT6gE+QlGWn8pi5o2Ton+jjR1e0MUU3B0bOfTWLK/KULApgYuXMsqsiyBb6+vtQauDo3vnHKs
oQ7ExMZ7HEKqFxEpfP8xGcfFF3IgLd7HYfarK1P59xIv6FWWj+4+bofhE1HGR4ODGwJkxWUwMJEc
vr0j0qn0xmpc9wRm5z60WR3DQ7ayeNtAKALIcL1ftk0/IWmZIJHC0Vrk3Y6QDCxbJhOXDoN8kh+j
Ho8v07zQHf49eD/4YLwlXjV0SRaN95tbQ9i8Fluef7KNfMG8seckQbHktLw0aUnomV7OxfJ5vZqm
mdbEv2/gAy0Emys8X2LVmEJg6m9fUDfVdpAmvXPycb2+k7Gygfpzkn0VoTBO113ggTdvDWuK9uk0
FbvcBbYN/30TH+zxaFcMVhB7keX+xZGCy1y7M4v6TeD0R8iiFf24qdsNc0Q7VJvnr/5ErIlogX1o
RtrT1iSH0cXYwqqxv14XSBY30pTf+5hUdqLY09cMvtEJLXwdimgewzTHDeSTu/5gX6IiW7glTBc4
NO+GVuGgbJ+aLruRyxoHYuXd9siYLuzGXU4lS9uvdz7dps9/9t02Q1PEBW5e1D6wHN9+sCTj9DtL
M7mZOF/uXKdvHrBx4lSscfSSlcEhEZajfxujiBAr9vM8XkmMgkMKjvpGJQl+OsSCejLM4+JR2fYX
QqinsHESKbBCAsg/kwqqWoL/jaAltGSI0WLh3ap8uhdTD4Bv1Z69Qq/V76NMXIw6XLU1YSsEK49x
VT5W5z6DWgQ+ug6gIPD3ugCV6EJ6tv1dMgf1829E5Hf/ucmUsSajwdy3dapOQVyNL/8eYh9MtICS
yvUcePSLecfbt1YOhKfYCKZv7HR0L51Kz/cJ9IGviW2SFlfkw3VSJ8YWF+gSZa2sPiHBfnR5agII
XYvXgPOe8hUHBeDTOKY3Uku0oy6M/DfOg7qp3TdjTdBQnBRiCy//pckt8+bfT2//fX08tFgAIUVD
xUWL/vbx1RAFAx6ZxQ1rL6PijCgKEjBZDB3wC3TdzfMZaZqwZLrG7Kn6ZZAhCw1DFJzB64VD00BI
3dWR74zrjigviD69NEiPnwH8FPEPRUjQ3VmYXIuDlk4gxEJPd3Gf8iOjBlBfWfBPZlyGg/ZLpE3q
aQZG6UPs/3xj7Ts4ea9TZ+KmcBuh2VsnXBpa/+JqNHekp58h+r6N9GlVEU39cEbzz1qYfIHVESuX
XxN9EA9dMEdHF+zk4jeL0F2oDrUp4bilC2/232/375dLW27RvuPH+8EhbXCkVY2tk9+QA9X1IXo4
qFeGFR9okBl7I5rVj0r3U/ZflWw0Fdu/B9d/JUG+/zxA/H+nUt7934kZp6z640P9JVC++D5/zxPZ
fX+TTX7+P/3WJ/vef9AZsJJSoZEQiKDi/+uTbfc/EAZNGJKuzwqL4ud/9MmO8x+O42gMOJPgg4lj
4//ok239P4srJvJLixUakZj93+iT320vi+IHW2LOvcuxn7TX5ed/UJurxC77jripbR23iUu+WJT/
NBqHrJTG1syLjjSxaxazNP1kNL8Dh35fd7l5nMIp6N97fKYIOKIx0iH6udEQ6lCZtq09g9aOhfuJ
ecK78vh8KaxLEfnQNUYh8G4rK2f4OH2nq+3QYHlQWP1j0M0d2eAzEhFT+2QRfAcs/b4aqscAZIc5
+P4cOQrwjqybECt5AydVvCDWAwjpWoDGbZsRC4c4FWwGbv3lj2F383tv/lMz/cFjcijkIACkwp74
PrM2HQ3SSGqNL+l7hMlIV//Vu6XapNls4DcnP4uO/+h6wVJQLiu9iWD77chpoTslUQ7/oUyKcgo5
FGTeOm7n4dbFPDnYknjSlZ+MmmX//KMq4eWCGCC3wAqDt0vr4O01pUtgjD867XbIu2wHXTEN/dr4
jLb8/iouhymMMznXMnGx23g3YAABJtduvXHr+MXidNwle5Fl7idF+fsZwFU8kwdCRISMiSP022dJ
bILkQQEndIolmaVWgTNN1jQEvVN5fRZ58dHFUNODFQE6/o1udCRpWJGLOkmPwPbcZHqIzdnbWqn5
/O9R+MG7Q5Jt0xmz0C7ik/z2qRorq6rUIylQC7wTKqB2J5Jg+qTO+fAiGNSxboGdsmy9vQgjGtgZ
l8JtZNkvlp1PF/Ec+Z8sGx+9MoAq3harIpTudxexkqhwY58nMXx32GFqdJeaQX1ZwM3e/vudLaP2
j1EN4Ww5M4KKYd3K/743CXRNNWI/UtBJ2UDq+GTKvPvjCNWWnYWEVoPjF9/+3QI/gssoA5fLLSJm
iVIv1aP2znIzo7slDU6m+4lgEgR0c5Q5KOjroXlcvO+mu38/47t9ZrkNTiVnXSFPCP3y7SfTNGn5
82Tk204fc05adSRwTUgxW1ilU+43e2KqrW/TgPvE4d9Xfvcdz1dm2Tex3zCw4XiPVjizsop27ost
NINip2D9bFXmq1XL4Lr/96U+ekiWDXb5RW9vnOvjPzZTeDaVBUMs34pE8x60WLYvnEf7A/yQeTeb
ZX9Hilb/Cfjw0UWXKY1JOlAMO9zbN0uoFrGnQ1ts69Soqk3vdd3TEOTNoXK7qV1Psdk3BJ/V1s//
8mFZfzEY9mjx8D0pIt5d19TrKtebchsHi9us69HXSqrqWRajwAW9hy9tFvbTvy/6buZbDrQ3ADhw
FlzUAH+Wn//5hkcSvEiiIIRQGfRhO38s1taYWsMns+avQbNchyoLRQczn1Lr7XWSNApGKbUSf9c4
unLywb5pTM+hzanqT2b/+++HBQ3REHh6YOuEtPK9MTQdfhcGYG8ckm7VfUs/kREvcCz3+sfygo0l
53cWYwizLnKcYHnWP96Z1dtGyoHN3g1dQrtSV3N1HJJ8ceZG6I2dbD6Q3EsbMRBrr85MuDqVD12O
BdaowtGIXWh/UqMkhB+hPXiNSoNwyuLgq905NvyXRM5pCLdqyWjzCdRYl04bs9TUwnvGf6I/FjlJ
bSuL6LCfxmzhAtdbQ/rYIB/2Vo1WlftsrDzwg7y1jv3cSucKCYgGuABZDJJ8Sguz1NzxyYs98qnS
xkzuqhxT3Fw62nM0KfvayDrnxVOO96qTmHeL6URvrT34Bs+kFcUdjEVLBKs8np0WbkkTIBSQMT5W
DVqJdO12tdp3+NM5+DqgjNiU4O5fmMTRdU+mu1xLx+8GCIN5ddu6M2m1QzXYwUpaQ3xwOulAocVn
D1MaI8qnvZs2OF5peeChUsTpYjPh20mqkxHz+jkjTPa+YoLigBFo6gdsDPMrXmWY+ihciImgLPMU
577YFMeMpV1tAJwdBKU9OapbrYox9PPAP77GaSTLTaTpxa3w3AY6pTCsi9gRcJiKzJmjJRwmJoTU
H4nDaYXE9SMGQe/3YNNVHFLn1O16GD15H+VYhJDFZVjrQKEqCgmVgNzi5G427SN+AN4edLg4WrPA
T5vS7uDFWmKuhdtp+XbExP41wmXhRPtdN7eWaq3uoOVNcdWkWmTd5G083kClGzGjjCGSXPbpXE2s
/DCYQqxlq2qPPb/xOqduLTdWVRXPkyIQwzTSsQt9XFjLVcwY9BAXYB28inF8aNYiig2ILlNRlFe5
U+Kd3XkDtmdIzYZ669Lov8POtiV4eJ6qX/gmND78VR/f7IT68Tny0to8eHXcZDfQq6cLYReBtoPT
QK1nOlP5TNFnWLvaSDO5haCvyX0RkwW9UiOG0TTUJHc4WWO7UVYPwafEWczblRY2cAcS+rTQ6ubE
2dS5WwgSj4Wmb7R08ejLStG/WNhP66uRvkK1mqzBvGjInvK2jdHnBsBDr99yOxl8F132+JVEPbj6
KIVBJCgpzHrYCvgFq3hsAEonzx1PcwW6uwIYUt+C2GxAWGNvkhs7qjp5mUeqI8ouFZmz0SZN3yE1
W2KBDUfWm5hebLnFCLSLDh40UDKGjVnGt1qP9/hagU4eeRMq2+RUqRfR1AY1CYA9pnF+4hQPRhQ4
eEFVUq+OkaEYcguT2lnNNd2xjWcFI0uKlXhqhygC/+pknAmm16BD4PnR4ZyGB3YVY04a2xYGF7aE
d4Hspomb1ax38Y+2HUZnXYrCsbcgNzhCCwKok105uV11HxB4Cqu6yTt/Y88DBEW9841xnbQtCSVJ
4Y1fsdPw5pVjJf0TfqKt8wB9xntMU/Rf29zK1asWdI4Zzrbe2QcJiiixL5lqGc5WKo+T8BxnRUyA
+xyVU9QdyF6Dc1N7bvtUsL7l6wHng9c0ciprrZzC1aCh5m7PygVpfeWJ3sY1uW9oJPvFPD/ZVP6X
ldBbtXEqM/E3CDTiOqToj+3tqJdEZ1WuKHatwsB1Qzicggzsana8DZqk/zUOk2asDLjT15HpoAlx
ZDH/bETFr9lm7zw2Rmn0K7+uGAKNtLRu7Xld8n0grPFu8Ij3XRlFRPpxQSqQeZG7i7NDXXqpgm7v
tmPYNejBd2hjBoewkUAbYKineCyS8soa5RpR24dzg1nOURZYTpX+RAI78DkkdfgoerHKTbc6dGSc
M9Qw94d0MkOSwyF6MNdmFtnmyphqBEZ44Ubmxkzs6Ma1ZfEy5FNy1SmPXyM7ij6mmHNk3agxOotd
qnN+9rqreZcx0c7xKo2TINhoAhluWAAdDBu+RcK/qypNVoTBWC5svN5NN+gOJ4dA6Lhz94YIcmcH
HdtAcljDk0RQJ1stnBXrUdmZDEWpKQR7WRSa3uREiGqq6mvTOi12H8h5Vk7faQCIAd2DoUt/lLb1
ylmBpFIv0k/l4plYoQnbWXOB33xNhbEB0byDAZQ167rQk35N6QLdYwFZVlURaVHocajlzWI4dCUp
FbgnNaHZU+nQ7IJS9ovJz3CMoMNe9pRjLAz1pneC75WG3NQpgw3RoK9I2VAL1hCo+eSvTi/nL6OZ
/8K9cpvo2Eyl/pdC9DXNc/0r0qo1OuyvXZntYXfcOXFNRKqQkgSILLuyoDyF8MQebL/AZwdqMmub
uMRvX12o3NL2RLTooWKXW3mOhi/I2B3ts+Nj7u1gAmFgPpTtZTt47SOcvWRt5+UN+sB4A7ExCnPZ
IjEbUhgTDhQtBCyY3sUVmb+K79RX8RYndnUwIDadktIbLkfVzHIjExY+wofbql3rDnO+8mvx0xJG
8+pK0hU2md/W9y3I7LH0lI/TPac7OPaF2knXQPiC/8GLnGtz5tkZayGuk+aXOY26O7u0qGPTQBFX
j50FwxvAK+NBdig69Z0RVNnJFogpbWl8C/LIu6QJPZwmZlC8Al9Jv8ZNDNnXoA95En4Ua9RTI1Gz
Y9fZr8ItAUhwvIn0+xY1KrZMdo52YBzU94hg+kg5d26PlVOOXg4rFRkmCZ7Lvl6vcjmZd/jiOLjO
REoc3MHy7rx0tCAik8dMr11tdJlQfqT6esZUGGf+tAYCN4zU2NCfb39ElLJEIJsyUuTGLaKAeWj1
jZNbiCkJRbDw4I9G85slLf0SQUJmh0D85V54ktlQj/IGzoy59gijuIbIav3IaLGMj12pRmuDGVKL
WXdfF9mq0RG+zqacjmqaf9aO12/qUeuuIhAAVC+l8zQQB/OKEMH5Kcn4XgsCmvSwT+rHiZbq7eQD
hyxThOGW6bhNDDFOd/TjLDQw+tAfgtHWf5FG/G0KKuvWnK0KMyy1pzwqNoZmaL+0vOwv6yASK5Ub
XxNftE/4TCz5ud3REHRXQ8IeUFuQD9Nej3l1yETgr5DFiFvRjelMj4Ak4jEOyj20rV8DESohwR4o
TdEtbPLOmzewfOUabubchIi9odsFdrPOUYdtSH4eCbzuspUOlesnXk3+jd/MWmjowuTCRnXnpuM+
0OeTr80FzrRwUY7CIeJoHUeu+1MmqmIbxfyIpgeGKd/xEcTK12rrJYxS10O3LbutcodgM446pBTT
2o4R7XXbTM0NLa5io6LWSdc+9jcHbOGsZIVFV3OM5pIpazTTVvQWcGTvBuu8jxwEKFI3EfZELmkv
02PUu/mXppaoHOMmUEehQ38PIh3ZxhhVz1beG/cdtK5LPyN5gjade5P16GcrL0rv4PEOkp3Cj1BT
dgYJxlS3p3SWGbqnjkFV+mN+abOnhV7b9MeG5uKupV21dmcCeSZlsaQ4HVMO6ytnr2nRRa6hSvYJ
fF7xzMl2mnEaSgspqVe6fBVIr1xBvVdp2Jd9dcQ7RZ4oAtuVU5bEgDSOy4cr8aakuNbkSvWFc5Oh
hni0GzlZJEHhzbyK3AJD5gYRELRkbALUoJpNWbChb4leiE+guXOwGixVEn2RDehyzFqxalDjHUe+
0jYJjERbUQQuWRbK23YD4GzYVgVZG+NsJsXKcbVo3nhw1DmHjBCJMoeCfI/U3XkpjXpIL8oyQvBo
uWynV6jIuo7cbzGMl1bpuyhd8GejYjEqawP8K+TGFzX1h5+z5aW1ZtzbiVbtSp/CNhReEscrJBN4
9uN+MJfbmSgZ/l7pmKphYcNZk2foMzfrTj2rPrVr6Vb6YYQfsQhRcoaC3yb3Ljz5/lbodoMLlPaz
aXSslJQwNhZJ1SvZO9rWsuqS24i7h4Aa56eog77cCURZdzFV3aZOpX4a7ey5twx73cJeT1GJos1J
DDZpyjLSofzWW42py2Gz9ZtptzD0e5Q9CXrIuKfgClUcTM9z3sOghilW7TBxz7cTm2yxgohfcd7E
xLoUnF+rVNOQZC8LrQvgkcSGd6gS44rItKdYg+ebxCh1KivbuBQ/xyJpvCtPF/HloFX9F+ScfrWz
8benTVsm+ziCKj7kLRmpqdukK/jDqbzBXKK5THs73zB5zBtsCHx34zbo0ratHsPEh5ZymdrSvaa/
2Kw1p92T/VPD/I/1edWncXzDiQpj9LqVIfCM2GsTnyXUxyI7ZaX21Day3lmeMv4fdWe2HDeSZdsv
Ql1M7g68BhADg6NISaT0ApMo0TE55vnr74qsrmuZzDSpu9+upVlZlZVSEYHB/fg5e6/92jpm/Sy8
IuVU4nI6EhgfCKtpMIGyPqmYPlBz4Ap8ZtZgt7FHSKLaVUw46sMWFgSFzwBKvJ0uoYTteReqK0pD
dfS61s8B9dfM9PMUEHvw6hJ+ezW44a1frcbdLeWki11VZ9NJZdZztWL+yRxruguSgAg401f7Hjk8
Cv7lu1xac984wtyja1l+8GR9ptOGZ4lMdjLNEWzegOyWZ4gEgHDS6ZHpyJWaM4jSa625tkTJ2FdO
pdcoq+ov6C4u+6a9HJ0ywCuaOs72IVG0l5h2QlDPEYOePD3KCBdbHVWVcZ8pHrKPQzlW1q5D87/s
UmvQzT7vknI+hv2iPwZGhkx/10nflTpBpnCp7L+yM6Z8KKaigLWUSspQYKipIQ5K3y92lVwFnWxf
5qa1UyK7huoTXB9SgGZ3cCOmwsmTTvwJI7RMEKYro+S+cbLlJvXEuMe5Y31yqtVedphggiyajOni
ebRfLqaYp7KWHbTucvq29thDR8p+XSSEXSV1jsEMrkVWQWVgKD03hwCVZDYRtgDtkbzHqlZLe3FD
s/9IY38EeDH/zKYsO2HTeu4vVOEosBIrZ6Y2sZEWCrV7Rc3xswm7i309Ldb+tjNLs3yyu678kQrY
AfSBqy9aQRcYdIgnzsMYh94yDb6rZU32ZGx2/DXbYDsDgCixHvRko2RSlbHvE481OQ6y+qfMSZ5v
HG3dSmUF5oxD1vrQlpezAyaa9UsgXEM1ThFxl5gwmY701SqzN/MqPmWp1XOsoLr7agfaj3OirX66
PY7mNgnWzzPxQE+e06jdSMNo3qMZCssd1uKSWGy3no5Ey+HK3vIquO/WvEp3zeBdJ6k3Joc03bqQ
7+qqajcGSF2bfCPwq7IgKoRbqig+uRz4WfphhWGw9G6IL427H5ETG1yjwneXgy82z42LaQJvu45y
+DwGmlIfWZ88972Sz35aKPwfYysnVuxg7PYgCuDPC71UVTxtMEoUzjV94AEpCVQvjbl1ZYFdFPxk
VUQdyJtvo0dFGWVNVz8ka0CAnle6pF4BGnby2GzrSsaZs9mvWc+iHqMal6j+0S7M2DtHQ36UXVKE
NrY74sa3Zwg6GDv0ntUD9oNqg/5xXnK4qC6GrCpSzYTWHQWQ82YFNhFlWz+AShC9auUOhG+qsWaX
Nq69Zcp76jvqr7ht/fpIS6Fo2Apyae9LpZq3hDnxHCeTKZtI02+6xWgQ3OTryjE4zxWregAN4iH0
tsKJkek5DxZuuAUN0QiobybVw4mo5ZbhJlz00p0qDkdbRK+XUyFJcjUhWJP/cSoLjihYfzYvIsCe
dW/1x+2Fhs00xP3cD9jrvLGK8Vkv00EVqJL4c0Lft2zg27Fe0KVwkllSKveOLKs8n7eU0QeGHdpL
qmSaiPOInE0Yy+C7htZjVfFXXV1hRQUgteW0YageHXFT41sI6UOp8YNmqyJygCvbxD5L7bKrlCoL
atBSWddtuap8r7qhaXZdWncfy7KXZP4uFp0q4kDC79OF2bYb/YyDB62/iY42BHkRh7Vs7u3cZtNE
5MqKJL2QNLs2o1sRF6irU0qsyXzFVtqygC6TISJ3GsWb12jxQhKzxjXehLm1d0oxKZAF9Sgiz7PX
Wx+buIMCyWtBJarNRIUz6u/8jfKtTl1KzWTq9RfhDsFb7y0b+AVTLQfPMi3AKrhb63ENi5SD39pL
H6whA0GMgG7b7Gs507PFWzh4UQ8BLDtAY/BeIAnho26kZYuTbCvC6DKU/3AcbJ++Q2GP640YWme4
NMHobiTNpqc9na3pXq/rQgZoEC4Gq65lBXELJZ9+tTALTlaqIl77CibCEZ1Q2F5VY6sFHb/S/5AW
MvOukGyWGzm5aXUUCIfhYywtciCntgr1oETuEUdIc6vc4+BiJgV7gTeBVpy0d6Un169KZeITvzl8
yoIV8l3relpGSxZ23bkaJ34WWvWVjVM1hX/dzqaABFcM/ovdppzqB46xL/DgLJyniXRl7C6jfApy
l+i8ViOtwKnnDCvAspzwmTJ0x8+Z3WF2k+FQ+d/XAAHFXWDBQLil6vXaXY646OfijE4WNduEzGiG
4ezfDA0tchAUog5IOaX15cdtn9o9aSOtew2YweMjAJYD7tkAuL9RpVp9ENmQT/otksminPZBFxJw
1nWIwcmwZyLEnuu9PWEQLXeTYIw4nLKCyyojqFa1pU91LUqsBhPMnJXgOpTIDwGbMfpJ2u6cppuC
I7tro++Ky4t4dr+GW4GjcQxQfVQetX1c2R6yvqazPXzKdW/MMx5q7Pi1w/n8qIt2UtEYLmUSMzLs
nUjS12t2c2kH5LYV7UjFzWLNLx+wwcPJKDN17tEjE8pRVPrSCt8wPFwbTAPtnrwJvbxMTetsV+5A
ohedR46aMWZQOtSuNecpuULbBMWoS5oujH1/IgLWm736efDzmfoDn0TG459XLrAAu06/dGJON6x+
2Mb3beM09Tf2kdG7htRa/5gc3eZ0VTLOaetsMXShJYyAwes1x/uloapF7NoHsKm7wtPP9A665K4Y
A0OxW6/hsq88u4UdwLnnkmfIHJ82waTbn4XfQ5hQXVCJfbMYL/wCDolBatE6PfWV8Ks0LvhF6VlW
+fic57RHIszSPjJLtsUstqx8AJWzrpt3nkziA5FSl9PW/ZZeOMqBToKB3pXwP3qiweRbAFT6OUzC
fmwwHtak+K1Qqci5XJ5d9H4+cU4jSrzEWarwxs9p3LCopepsCW9R+2yaFJHaE6LTh7Go9SN9XxyP
u3TpLetgNwl5l0IHOuSZQvu512kduujKkcy8JJhq9I0vJn98IITbKo5SJRbYIMsXBRHgcv0GTwft
G4+SLWmZoRDY+zpXb/k8XhIT6W2EkJcCtosdNkbpxxPPiX1G5ddCCJOqaNn+C0rs2ZFMw+0hB7VV
e1UAr0J7WRWViV7MqeGVHA5EgDTVCf/W8kbZnfnsMckYfiAvxVu+ZpVukr1uHHuJ0XVU9b6An+KB
7sADDoiQ9Ojyhws1d6XQWb1wTy/T6llgL5AGzP9zBfvJSZ+C7QIYwfcCpAFQctdhjW2b9Cf6Imxq
+Dn6J/jT6Kj9VTlPmw/2badqKEKbxsB/rCuJp3wQWvVHdzNqiFqFMDV2agACu020eXYl56Eg/hXi
0TXBtJu/6+3NezB+4z+V0ldF5Nhm/BFqREzXG5MzgqTy1npovGlm/4U1+0RI6fqNcJg6v13TjbRU
G67fDi1wYz0mQSAfrapw+NeGPgy/rB7CzAfaqfPTGrqtPDeBbLfrEEyePk0rZ8ibkcSy4kB4TB0e
yTQba7aVcpvzfYcRTtwTNVg+LVpNzqH3Vhtkh4vGP7y0hDhMwysK82T8QY+ME/jWpVtwXEi8USC3
Rqe6S9JRc5TnSZsiUW4+AQHVJvyo5+m+3/qku6MOw/sMJKmrjm1TBbiS7FXON2OTs8OjFRJfMi+z
Gk6uHGX3RKBx+gw4yvJOtnnySukyXhsoeA04n1Kv56Dr0umwaD990m3IzhwSorlbrcHQJW8tv477
jep0X7W6+NT2hLsfITZ2FCmjbdH1rdKSbo4DApAoc/9Ho5d+jXRqJ0TyIAHL6tiXiVVds6YW7h2n
YqYiNq3agRfd8Q5gas2brUmeioMhFCWPJZFsh861JxMDcDXOVbHmZXlA3m2aSGLAbvSOP26mEwRR
vqpstNrEDcGPFP2XyKwF0wUu1WipW3B4KiPQ6qkanXLed+DpmH+siTfii527jSS1Sr+YKsDvGRqG
1GTlKGe6xg/DMVvRgfBBs4mi5Fg+EjgM1iMnapiMoLgDnvbVmJHaxSbuJN3DubJ5/mDTm5KXLsnm
O411nxoYs7d9PeCZgM3hb/Kn2GzRRDX/O48TuxuH22IYF7UDmtDaeztV5jyszExjz/aW777Z8msG
eQUztL6wrw24GF75eWm/YHVXHKAn+taUhXP6ycHYXN2FKXNr5gPFeuSWML1JeGjl3qFzqOLQ6rdT
NpRklw9JLVZwdFto7UdjlL7p+CFU157f5zuK4Q4dvEib9NwuwjPHrSaIGYoQRI7jAocEGt7m0PWf
SfDliMGeiNAfPMpXdzZMgJl90Gan20MfhRGnhQVnLLdPhB+39jnM/WA++wkH0KstUFSHGhNpt8dE
Pwb7PsCXeL7MvxF95rRHfcKEoSDYCuCA3UMr26cD2R574c+9s5uARJzmcq5+2r2LmjFFzrlRJqWk
m4VNQ9IH3Kv6NAtNhdw163KTcH7WFHgjd2yCZ1OfCMLwaaUKiuxDzeyWfHNarwo0lb8W+7IMQ4uY
99l+SdrkIt0uqk2fDaPu72uol2KPz7qmodUPl/qLLozZI7CWzm3G5tgcULACSevYex9dSTw1rC0q
t9ha20piVifubZeFLObs/o03P5RTwxOJQ711vvRUbh87vJCPnp1Y4UluIiiiHpW8xY61iToe8sIM
jx0VDnOzxFg/t1VW/gl3srgij9T9TFFSiLhkWzcxAQXJJ7921yLmWl8OpFvB4nBhhY/R4CX+ug8K
d01O4zIBmCiRr5sruvQ1zcIAT0V/KnjenhXT93WX9zSR9og6oHkNdgn6wJROWjxlWLMY8cvKnaHX
SLF1h22WovyGKS0ZPgjk8DdJxknkZsRFpyNoIYLznOVmy4WDKb5WxeIM8aWYTK7axmeE0FJDTmQw
1kI+ibwL70dXTPO+dP3+ETrXCk2jKUnRQpEPtoh5Y+MxuZbzx8Kx1/mY2oMQ587yg+RkoQ4M8TfN
fEXKmxV0pwf654C33sM762zkRBctrI7DpjnJ302lWZcYZC7WeQYkXh5lCRzE/WgtDi3Xldht6A8V
KQ9l0qmjGpO+/dq0BakrkanoSMA0oqHzgiSg/7qkkxojriMD+1wRTLzfxlbdFknuvxKMkX/cuHvE
4hSra/k3QvLO7sElqru11FApQrnWdHSJD0EsIxIzHjPA7d5VXXDCJ65Z0AHae+tMdgUFtvreBn6R
My+F4gbDyMDYEWVef9OWj9q2QvETRmvZjPlxYidtz25p0RbfWmSR502nvv01cdLeubFSMQpi14nb
u6BbIUF+VptLk/gGgfGyxH5DAsVnlRoqERKs9TIQyBtMvR/NynD+ctzMzNfptl7Cm4E2jgcogbBG
m6V2p/NScMzbq3FL55NkT5sMQhvf/ZnAQwCpk3pFsxMwefOrfqAdF2EJyl+9cmZAivVHIFVeZCev
Z4q1H4WYyy7OWmi3uxJrvvowbtkmniAVzuVulRdEGWOB4ueERMJjHME57Azp0/05dJb3gwEnPZgO
Yll7QqUyNkeaWd0IwXBTMsqEmM/d0rnj4+xOyxdGf2m5BzSXgI2bppYWvp36b31RWNYdr1T5qV8m
+1Mq5PxVDZl4GDh7UdbCTvqOmAkA2uwpWDyzEObDhMX8AhRuZ+YD4EjSWGEHWkEoMToje85Z3mSX
X1Cita36q1wLd95XC3PxWwIRIZQmdYlrmsmG/5UyjH5DDWjS3NDqpHBCbgNKhJfZvGBR4b9anPqQ
XneBxyyKTJSUUUTXjnZUAAnP9g4XXN6sysqDA/xJp7tFHonXBa0YID+QG/RGvSUD2IAgutdRa0bC
iIO22IDGu2M+YugVfrknqS4gj8tzkSjhixqiYPZ0HknL9SpqasUyjBVLq5OtdcF5VsBJ22Vpu4Q3
qLalE+sCZviJojl5odHQUxUUkB73EkHhDynwrfYsLTVHY+wweyB+PQgMZF3feuO0pJlh32t3FlDY
DqzrLNr1VIaju133aV0MF5gQ5YQlu5oh6TqRorK6JC4xrVczafZl4tOxn5v6WtNiN7HtT/4jmcAM
bY0fVtfc/TwksFSzbxfg4n5kRQ88sHaoaWGJVlsTlVkIdEjRrbaiKqM9GGUTVXi0la3hW1PN0cLa
uE/Xue9Q91ZuliDFJ/i1ukphZYqjVTHMjEp3bO7lYG8yUugPA/76onRiJ4e2BxG3aFVkdcElP94O
2puZrJg2toMyfQ1UvxjK6bF4Vv1Kld+VfTIwpGaqGeVd7t5CFLNeiUlrP6GNgAGY+EX55vioZQ5D
G9ComxfBLevFut7hBw3deyS49KH5WiTeQLoqdigC+mznCks+LBMVYFxV9fx1pB3hRgGV0+PQzKXY
1QS2axrrntsQrWMElDAOPA+TruTdwOzyM48xupg5n2sOgnpp9a5lNEsDwXTeR9/vaocxMY8kS/sw
c8SWdfXghcNC46oMLiVNiWhw10p7ekk4/dcgjBrdX+al/X0KfnNBH1bwgLnkPh0y6a+vBECLD8or
vC+tKBnX5IRq57uQHut9sS2Nv9e6+kZHU10V84hTa0oD8W2Wvv6p6IFWO1EP/k0y2qQONGXpPtqL
KtP7qmktWocjL1ec03B7xY5ceHEHXoQjpzbyVcCXtR660BucXeGghjr5eSLfAqDFROCC5z1g6G8Q
QW0T2dNmdbNbuWQ06nuWhpADJPHG5zEbi/ar7L2OZnqSY9XVTYHdMq97JuemSPp557QA9j60m2Wr
+wWKIX+m5zvuEpHg/DZQIt0bBidqi52iBxzc4L/lXfWBhVPHN+I2KIRvo1CBPLZDVUyR0W1D9uby
Ck87VkAoAqhkhuaAriuwrrraldzjPqM9Y7Q/BTF4J/uUc/yeosbQ2boV4KzwFFRZGLm5cm/SnNSW
A6mc7kNtHPstdIohZEFdc+6U7utbjLsgdjRUizdhiuITSGSWd/B6/Q+2sxE1hYWFYTfgLNz2g9ic
CrnBkHcfIWL6NbAgob0fnV/m7c126UC/ZVluZ69t0GbF3pi06KLBr5ciKk2YfWc8agyz85HAhFpT
Ae9UOSG+SsNlvb30aIbYjHN+2yJ+ypGZ2nX2yR1lSnXQp2I7qibV7ivqgmncZ/Tntmf+xhWAvL1w
zElqRdeTwQjM/22ukOXUdWDQqwAQOsB7DURsleWwmmgw/eqf+B30AifRBNBMQ7XQ+e+hhp6N0Bw1
4N92rQerLuSfXe8nOYCkLuWFoL/H/I2pTTpGwqZ3j0whkc94co34grmkDW6sqmQUa7cFlSSIrXDn
up3YIuOsBsyjRsb4MWCMeLukQ1fHEIvKNCp7FsJT35YBFdTUuYdB67COSaJBklDQ6anvYFqVQ5yI
DDiQL6H07fImSa1d4FYosoBoZO1z2rmk5EbzSnu6oeNLJw1ykqbe+9qWattOU6jt7vNkA6C8p8DB
hpWzkZnXfINtejadw/eyCNVOs9u1zGoGoE5RL03CwawOtljoSTPeLMrG3Qcc2YMbAypdn9Dp1dWN
BaqbToro1zoBgWENBA+MA6pBKiVyxU+NtC0ogmFga6Bh1H3QALGCavbIQkwsewfGdLkfTcO8ZoIi
wqpqNBaSO/aa+m0+nKFh9T3U1mWGBae7pXqlFJm6Q7eI/EtL8EJxGKGBd6eF5wPoLkqReGACRcPe
Wrpv9lbhUXW4J2o/o9Ux12SIQwQv63mm+S/9BbZLPXfzSwbPc7xdK7ceT8j9gEhV85YgNF2y2naP
a2GLl1xr763nITZRC4ZwiXXtlpeZ5EQ2J/esZ8Rjsx12rFVWWz6Sge6CeERUO8fLhov3xmbPfubp
XbpjwozlZylNllyTrTIhzVz7is5vyXnvKsklsDB+owx4o1DURDmUctI0fA6Z38yiAz+G56KCKEX/
nNrsITYzf8s0bB8kPAt950POyznUJsMzOjZ0b15eMA3HnpzpEwS1gK6sxd1l68jN+F2MQO9RLm2N
REqRAhmlz1FNZ/CfMtARxjbVnza3ERYF8JRV6gOiFENXYvO914S2b763c9+3ae9UXGA6GTrbJ2nV
I4K1q0KgIC0RdTUxdONmO/hqUi9p5qFQyA1agENbQA+jDy2b6SzKsFoPUteqPgx0SswZtHNenRKf
nxM3pijZ660in2NnWfuQ/tyYk8CjlzXs96FYrfGoBvwC16gKGztKtwHQuZFrhT7IHZlcDrqbwyNB
5rP3BTAABQzHn7U7uaux02u02ZUbp6CJSVDus03vGS8F2x6xo6E0Wml47kzKOf1+tAfpESvY2DY6
r6Hrb31XIIvkVtv59eLO5Nm1KGRZZbB5zk+8DYXz0XaXy3wS2J1NrUHyauI2jbxxrMQGE9VtLTbU
gL3sqrW6kcRnNnSC77cAIxTE64BXL6OfZbzqJZGdbq9rDqf0bwBUFh8aN1kzDnIeLaDabSzz3Pcb
bXrk77r/ZuUMCR+KJqn7zxjjtXMTuvmKdzFsFoiGTg3U+EcGDWkkMyilH+5Qjhm61O7sL4z75qqq
PvRz7YzPo/aUW+H+8AHC7lBDD9veISK0/yLpKlLjMbOH74UptiSOYqPG4emfsTu/zIhOJDVgUyd9
DHW6GT/y/NsTHES7DIcJYtvimjsf80IJ7rpED2Sl46rRDNF9nOIws7ruKodBqc9rqRBzrE3T0aJg
jB/8qDMYxc8kIdjW1Sg5hn3A6b2iXmmTInXut5kcIQQi/TZ+qYfCcW8bOwuCONkyBZcYtTgi+Uuu
BCPgssi3Yb2utdRFce0TYk/azETm+oaL3LeSLibZIS2OjQ/y/o4mW1ffMLEU2bNUqGiuszrt1/u5
rxHsVSasw8vO596YzQYt3oOhvcpgtrU7SY+UtT3Mc3ho0N5OnH+ZG2YUcQhBOrSKmBoQC+5sDkWv
5dAgGwQd19Jro/ULA93nDDxM/B/Xo835ylInKkOtEDAJlAHJcQAt6i/HZKZYbZ7CPKPzdJWPeSWq
E3MQ13TfAjureSOLEtHieh00Ds6ATUzd+GGy7dGllSRMqYbPE60WjwmRKfJmfTV9zeHvwNIm7eEM
/iBtg8O8DHTJFgsNt449ZwMafgDmkzqoHrK1L/eTWSU60IZEdarYtBXIAfo+0C2rp8s4kM1Yd+Cj
yzw1ax/XCzkm6zEdJh1m+9n2evmYJEmadzsmnIHXX6EPE8tD6bk2W8XEdwufPJkl86ljrkKcimo1
bVHwvh0M7T44DrWXf26LkSlwZmv7w+xt5i3DFENYVz6Ln2xrk09F2gbPCkT+1xCN7rhrUBV/zMcg
PC62s3Un41rFV6drxTNpL+ELQcLphB/GkEF66CAN0BEbyIDeYyRyMLFkNdjxiuH2v82l/yOz/n/P
if//W164wt70f/4TyP03N/6+H+oq+/bnqPDLv/BvJ74b/Au1hM38WgKcVNgB/+PEd51/KYXVi+hn
uGQ49zDR/VdSuAj/BXUKHxh99j9c+u7/c+IL9S9x8aBhSXbxJdsYN//zxR7+bcD6ZVL4O2+bjR0Y
LzWfL6jlfYh8f/VpsY26QweKPa5G273GrfnSaNkfOY+Lm2Fbw3PmmOo6BKh3JF3nouWikuTQwE6D
WFuFsaiT8VxVOv/0p0v4X9/0F87yyxcLoBHwxcDhhjAJ/vrFqBjYIsqL9mNp2utqGBmSuP3MFy26
JBLQjH/jvvv7lfD4UCyxipGKUO/j9Xx77rJ+KREdN6gx7C7ozh2i9s+//lnvnPo2bU+MvThjxb/h
edzYP/vi/JGuWtCgvkVAYbNGbx76zBYiMvha91PluvoTLh73oaGX9Rvvt3PxD/77kbik1ys+W0Jp
8QX2ZWx/znv8JHJPHJkXQby3yeKrJr7u3INupzJbZM9xG6mjGeCqh5Kygjl9hTgnHd2jIXyKpAZY
XwPDyd94t99jrP74VrSYhOeASYD68871qOgFh16imbQvnnUQ3JoTqGjEFngL1h0peOljvsz3WTv2
181KZ4LAh/Qk5WQ/FxjyYuGEeIZMksadp1hXf32/LqCMv1007JgBRnbXc7Cf/vWGBVS2m+6qJF50
GByGIvRiqsvu21KPYOmRfD+z59YZMVc1mn0sgVHYCdS9i6yvm14PvwHSvQMgXK6WwPsdOryrAjLL
u6slN7bitO+Yk+QBLyL70rhv0MztVWNbL6kI1994Of/pqYH4ByokUGRPwrP96wVwVVtS+LbZPmzp
U2/kAiMsJ070qetWmOMX3wtMo/mt5Rbs0rwf7laSayj5nOZscUj8ZM/s4L++K+/sq5erwKPsQjAR
rAye++47LX0vWrfEZZMo6D0d57x9Z7sgwTF0naps6iNFM/Y3l/79AoH390K8pDMB1QNs77sngW6d
N4ZJlu/BNOojuz2xZoIMl1//tH/4FP+y7jlgIdFwissD8CfjbCWtLsyKpEDV3nNB5YAvsBw98/jr
j/nbFXRcmE2IaTjFh6F879CvMpaJAqshR9y1vK3xQ2HdTspxV3BqPm5jJo+5ZeTDrz/1j+y9vyxB
fCz7HT+NUbDn+e9+3eBX4WVU5Me12SzmNqmw3nxnSatDvbbpwcwOjWe884KzutWtHezQGl19t80u
rejAomlhsTdOtKu74amAO5oea48EYAZ+uaCh6ZKFhnqueexUpdC64cJ8zHOhb3iUvPsc7PuHVng9
6pVBodzBaNHf6M0jIipnHHJBo9vJbRqQrHkcWQ6OPRaD+o7LKAAVEKSzHyqvOTDXuqTdLC7aWRqR
CHdk6gyf02aRd7ZlCByfgNydeU5yju0Imnrk8SlteTx6F3ArWXxPSEdKBvm0Sdy4msdmuirdSVYf
lqnStCvqMjh6ziqyqMDk9nUQeGv3obeWnxdq9AQlvkVrz8lTJ2PkPGAP9qxZfbfcvOtiyyCglGN7
hRQveZqzpP1cXlCAmemqPv71Pf2nJ4nlyHNYJBVyhHcogBKvhYvGTMTKNVaMODY5QlFEot6OwNMx
Xd6lJUqjX3/o5QX/23PkQqXyqauB3rxbBuck0bhKGgyaXif3UA7CfVs1xFcQ4v0/XWtY+8Cr8UkO
/8DM+OsL2fea0zZ+d6SwY3btrB2anpS8sMZr/DPPOe0BaZXRr3/fP1xUmMAepBvWeiAL7y+qpr0A
lFEinQkRE6zLfZKq8mL1xoamqE/kgJ3q15/5D9dUOqzv+PZJAQ//CJv808pT+15qwUjkh2aZfwi5
4VGTBdXBa5nl/Pqj/raLOazeHiWIxIYB9Oby8//0UT2OGE7utYiZcpmYXasj/4HAh9wOt1sGWr9j
t/zxEL57XgL4ZZIt3KeuFu+el1IBiR2LVMVGDhQ4Jgjfgm0uvxP4mX0cC+O++EE1zke77pwtNl27
PVppXzwDbmP9tQvBkHSjX3uUczHVGEo7+6GlFYTLsOrXq76ysJb9+hr9w+0IWCBDKkXJpXrPz0z6
sMHIVqu4QpdyM44Zrb4msSOJkeh/8VEUpUHokNHMfvruEZ+mCVJpRSqYc7GYw4XJrnJEr1HJ0vyb
O/8PD3agxOW1JRiUDeBdWb+mbh/kE9AmUo2Tm3FL8Duz3TeEX2RyNw8l8S2+N/3mU//hWkIr8QFy
2cBq+Y+/Pm91GDINtTYVj4Q600ODl9u5PQmQenGPv75tf3+0OUZ4CsoYQdLQCC9onD892nAMVLn2
k4xh4OMo8EnioO/WHf28tJnHDOVvMo8vX/2vT7ZH/rjyPekI9lT73ZON26AwoTSkmslWHLARo2Zn
m/3NE/JPv4pwZZ9PYomHK/fXX9Vmg9WEPqiKjBZRZDkkpnqG8AVP4sqXBfE+v76K/JV//10sD6AO
LvcLAuG7Z5IUEOS3LjLfQU6WF+ekX2JRd3wgX86AFxNTCg7ouF/T5twv7UYCBlIURp29s9KAC5r8
USVBiCMikAivFuJJPuIvyqt4tbykwAkjkLj3C7XE1A7eKdyG7SOle1tdsk3K1yyp6fRk3vzWEx90
r8ehdA8t6kBsD146j4d6ZoPd9Rf2yB4pZ3a3QIv8yuyI2sVSvnmokfJigxF9+aXNl0XufLJW6Gai
D/uZ1nXWQT5C+IxgwJ2/JzU1WBQySho4VwMe5aRmv/pdQ7wot9586sex/VRwt98AAxIj6S4hbR0w
siSndYONZawFaoLATzHsRrKM40rYS/1d1P6QnENVistFTNYHTF0Kuacsy+SA+nSllY/x5M63OjQq
uTUq4k+KDUSLNWTq2kM2S3cPkeFPd7i0oVMtzTfAH63ZL2PjfuTEMD2XzNBwAKLf0Ddj6eFRCVHQ
f0+mTl7sAIEPq1Zuhb+b5mp4Ri9TNYdh8zjMoRYx5QFXJHpwHKwb6sdFCeqnBTvQji/FgrR0pXnd
1t56bApak3HdJnyRWRRcwrFbpX9IEMPQIQ8nzI1dkr5Jd5r5XRilx0OXzfqxXMukQTOGDoh+XvOZ
+g3ghJVkDMeRXCHfghngbjs61z1u/MLCeQSoI18i7ROfiSyuHyy6aAtAGulVtrrBipaM9HUDsjFq
I1NcOJIJpteu1Xlwsfztii0IH0OvasMjJBYSGR1M/Tvj+OkaNSgsuKxZfxmSYLO45g4uTkQJOte7
dbuE3a/aUvPl3vIHFTavLcpROd6NAXFN5DF26mNuV1YTZxiag9s5MIQdiyr94dZuWBzz2kuutmGW
6/7/sndevbEjWbb+K4N+Z4PeANMPN72Xty+EjqRDF/QRDJK//n5Z1bhdZqbm9vsAhQJ0lFKmMsmI
HXuv9a0iR3iQwTcBjuqYyR1YU/uRJ2I6QGRA/azJ0Lznus6gRKfNgKeyi9SW0Ruv1i7Z5BZeGLc3
6GxIBPrr2/wPnDDzWlKBcyI2jBYC7sE/LJbZ6FkC6jbohdT0tijnmOKElX1WAE7X1B6IqE2tVwSH
Q9AR7v6vn/3PR1uePoLaBknKjDjf/oEmVdlW2xJ4Zl99WRhLGDmBTIECtArJFwXM4DUbBRGEKsWo
Vk2PRA3uR3Bj84GvQlxvp8Yypv+h3PzzVsXt7HO2pVShHPP+sFVJA8uyUVoIRkKOGKiyYa+G5MMh
mhB3/8Pf/1/sHdRe1z8+Qj8Z/LHEiIoaTlOAgJYepN6PNcYIBvTVCXaoe0Sz1n/AbsJHltODtq4h
n5xCyCYOg5jbOcYJpCYWqtCtNn/9wv58WbhgEX45A5uUQPZ1b/jNHpoRvdJbJMauGHLLk6l0RPqW
3xhQJjHdpgV2uCGLLdhDSBcMiWjwr5//z00ftAVcG1ReHMVDuo+/fwFzzijGS7VPTiIOzoYY2w1d
QehmChWsH/uKQQO7jP+LmyeTAcl16JgWsZn172Akyte/fj3OL1yz3+3y9I+J+gvIX4C+FP7xuG51
I6loA4b/FpvIAXzX7G0K5qGsqw5wxaU54oTadoFSlyTJOZ1cB25k9VFbHRKu5i9moddlY66CPX4O
k6tbwA9GoHxVgrQdleYy9oqu2XOCZtWriNM+JA0R4LidWvx1TeJ4z4UyzR3+QW2zE7dDhGrdYlSJ
dbqBFFGLGo+3xYYa2yyXKAE8/yX1UAItTQJ7+5VX2A4aFqmyi7DtlNGRbUEOKcPC7Jd00fxPIiJZ
bmTZ6vHqTO/8ReB1+ql2EUSQ3drg4W1cnewZ7WevTuMIiQk+qXskAmU48eCsLz/bBCbLupyUGR7E
NAp2uMwIrX5cBqMFOwcAZWDfeE7TP/kzpvgNeLD2RrECO0vgVVaycfPJnMnb9rvHHtg53BN7LK2d
Dm1jXknPPJd151e3A6uLRIMZONayTk3x3DKKJI3LDX0GXRX9r7SBt71qDfSEizqTzJjGaSrxw6lW
3o619L7ymsDoLTukKL/LAXvBYzbTyX2ao9Szdy2J1ah7JkhRAKqaQB3Ywvv9rOP2MvaNP5zaII/c
ZeHEc7GaBMT7fa5l222nVBbZJmBuZt3ZJNMxuHRRLqkuJM8K1VGHmJ/QUkTrok9vsqGNfNyruX40
k9ELaWcwf+DTTHzsjqozcEYhfm5XNgk99qZzTFQRcazv2LITQrQ8l8FrkXk/KH99ZxExNLchaxvN
K3hitswKT9gbx0tc1AKXdL5M6wwdMBx5NBt+rwdad2ibttDdM9JrUC25a92m8rHv/esmME5iK6c6
7Ne6KoPHutVBs+o7MW5gptQ5WCQHnIOJ969YS2NU5mauuEwXWV9gXWJ8HNzkU0awXuHh8cVlJVON
Lk/2z9QPPZqFPEIWUndZOa2Q6wQWkdBZ+SSd2gB2phEZcvUNzbeeohotidsojQ7YspH9EuMqFkJ1
AuioSL0TwcqYhM0sCe1TVF2fJ5hgeFWjmzLTA+NAKA5m/W0TS3Srcsa/tOIiHJvTSIrmU2pVXICM
RYwf5EsHwaKCxROsurn3ih05NulrgtZqZ5QYUNYAA0cSzyzhvBKX7r8pqSBdSBUTym5j7sYZQSZQ
sZBjlpnX86uBMHQyiZBJIA+9a4O+4soZxfjKVNzGQRlxpS2AhtbbthuvNU4SvsIGGaFd9EVELlXk
Mn4cmt58Ugh3wSRxUR3G2c2/vaA37hLiH+nZi2z4YfkpogIdCPOtID3ucRgzKLPUl8ZdKR306Rld
mwdu9VgS7jmItyIP/VdkVerRs/IC4pQ/nLukyUGm9wj8F6Xbz0/kJic/hAwCY4FATyFGQRQ1Lj3i
4REWGiHsjqnStViL1grZKpoRHwJHbEm0LvHTEMTiiWm0vnpgYTZEkKBcRuorOxZYGx0lrBtBeY07
BI9Jua04ALwPqMmCpSharDUoR7kt0E7ae8NoB8iX2HcYTIVZ+NmjqdRkVkrQsIEI3GEDl2a6jcdW
vwLJQTMNoip8KlTiHfq2BXtni2HM2dnn5GwNMXmZFq6nCdCYDsWq0b3tIoEqg/aAHMfxcMeU8ANI
frKrfSJGM9s3KmiNNerq7FJWHZC4TnIWBHoIdX7d+cmM+MHy47umqetnkj9MH1MCnI61DTflyzEM
1rMwyY2bgVUyocOPt3QpeWPVEnd0zlBqLEgEkwa0eoe7sttGgBv42G03fTZj2xFsKV0VLdFpTVvU
BXW70uZVsJkQX1jcBK6s/FWInHPazlGEV2tqC3+na2W88El3LWMCB2MlplUKbpwa/oDwgSiyxQBW
9hVLHtZ/JPQFmKWcJoFAS5muiYv2nxAbsmclQIC+MtzpFe3PoHiRZtICEGHusLJUVaGUzrBtNzES
s0WvXHwjkrC1DNkvhpA1qcNgArqwHn8kcJfIc6SCfo3Btf3o4DAOuxTbULiQg1NUKz5MdSIwombk
FHi0bmVtTMEaY9dKBx0i+VBe6zQFou617HC+7FJswsnKJFg3RoaVaXdpALmlIVwyS/i1Yfi/s/e/
0UT5TbX0p+H76aPufzt5/+Xhv47eyQv6Oz0mYM0+VmnH8agz9Xcv//E3Ju5/NzlvBMjcXUa+16bu
P0fvts18nUEPvaKIcR8r2v8bvVvO3+mQuUzfKcWuXP3w3xq906z+XY/DYOR/pfC7f6TnFikDs04Z
Yt/OcCF9J02QW2I9fq/cdN5mM0OLBYJAY5+xRJ8dbCNilVdzO3CiG0uWuxHaBnEkU/7T693MXkD6
aM/DFAFxcsVcpssSSejdiH9yZaCe2qcjlvfFkHTytZmE9eSza+KAJxeXE2vRsicl5SiqJSmngujQ
Lngxm04fzIIBkYPM6NLmrb+rY+RY+MfUlRfacPviT/DDdmlFs/Xc1AYCZ2++ntfdMf+MaSgCsqWV
skssbf808fkV8BQ1JtYZ/xhOW3kWFKn38whNb9lGuT6DOca1m1a6ujNKw+4X1CjuQ1QUVXksB+EZ
i9wmh35B1Fx/YvbR7THeI0pgwIGsJkfz55fYDDDZhS9TqEd0TqFv0FdEBXkLfk89CKfPnsFMtO8o
7PVRRG1/HNDXodWf1csYXlOKB1pbNcYHRbfGIGt236bI45eDUftr3gy75Q6e0zPIs/qHU/h2vNZ+
J7cufiYBZrP3N5gSXBCc2JpZx0oaUTP6bg/XmLjG29ACyv12V/Q00DKsJ/dU2wOS5KRhnJSVOe0T
E3IB2cY2Ga4znSMdZMeG5hVuSXxlKLXMIx4CBZJ+GJoH3F2szxZQyfdWzeVZJcLYpnHmv6NhzTdR
KnN0bT1VV14ZS1eId2R6mkz4qKEWTqoTwm7ChUgyQ7HrZ0Cnxii2l7BzmpU3FNm9QtxWLENp+QXK
txEpKrBLa6NM4kd7rZgRKPeR8fHZZhy8At5znV5O0W2Z4SNOqGRXHALUwtdhby4pKeWjU8+A4YSO
TnCqwh0kAPeZtLPkNvT78SOH13uOmBDc2lpxTkiInpaIQE9h3+3R84ZHvyrmc4vV4rlnn/psUXVh
nW6seOX0bXnCNmN8BTAX1obr6glmC2KHjeMAD0tMIzpMEp963mbhD5GirKeLVGU3TVoS6SKDcVUj
Vx5AiDTx0hoV/J0gKc90+8LNNKc42UXJx2VHRpQjigP2MrdeupfZaPzMkft8ef1Y7xUt2xmR99Xl
qUclX3AKt9FL2p9QGoA4xqE13+VktnM1Y5gXWyAWoPciojC5v/LVNGf6nd0reTWheJ4AJ5o3dPCN
B3wCDh5rJ7tNaGGuHdUUL7HltI9zESAYJAQ8NHdVYjursY6q+y515d0cVOGDMTXmR8iVzLZpmj3R
Ui2250ZEhxhP9Kksy4RgVOC2ZW36Nyx/niKLW8ldGY36MGNyXM59mD7VumFsTP7zBX7peBWyQ4jF
sCWg0VqQfCmkrUqvMqkDUtB6fZ5M21lWkkPWlbR+N4UC6Fmmo+bDKhkaQg11a8SJdsQl1heQ1rC3
7Hl29yKFa39YQ+0/qxz1YNS7831cWMbag9/KYQS/+sKs52odRmmyg/8GhyixulsahMP66hO9opq8
N3yGmvc37Gjk4cw/RABPNtrF6j4EZX/MEjN8IEqs3eByjdaE5YbPfdO7MGvJ7oWeG/o0Q4fiONu5
/p7GPC4fcLAHe6d05kdqzvAJfNBTGwTrKJfEZZ3agZJuNjtOKakeDdR2PIsc8W8pfKoLkRKMsuC4
P95KiQVnGkJAR77xlQbyNi6n9AGMKQ3M3iZ/VfewhFYgzijsYhvGQBFo6z6QPaiiykFtq91jMyT2
xVbSXQVU95shyfubHNTGXWX3w6FvgmAL8i37JgBluAUW25wxKdk78oim11yCgMn8wW4eO9OJANKW
KZM4Sp6ZzsDYWZvJnmW/DGFGL1NQGvWi0a2FaToti6Vsq3Qvso4OY8d+CxehbeBtz2/zGASPRJBK
FwpXNexzK4zX2K9goeAVNx+Jn+32Q2DJTZ8Y9Tqld7JTojBOnSmmW1KrSdTygfcTcJr0J+ge46Mp
4uxY5Yn6gPrdbCp2rEuRZMnabntucj0k86myLPPeaYFOQXQ8iMGlys7qSwbc5gFrmrWo8ry7cWxF
rmoWwKgLaj3/rBp7OMHnZ+WVxHKvW5vusO0a7bnl6Jc5dFOWkUKjOpu59QG4KtpXzVxv7WZw31KE
wU+29vtDIrjQMM+a4WNaFPo2bdN+j5xUAuRRxpaV19x0sjAvjV8kWwvkBDxQHHQOeKE+OTLr9bZD
IeRONd60c2F/QmsZO9KWw+zFQjSyHtqufcB84326KrWuMojMfizdwl4RlIaR7KoMPjnz4J7Ntpy/
B7cPItLGo/qCWUKuyAQ0VqaOh7casdUWmKT9Hgg5A+rWmbuQdum+8pASVyopzWKhCm+6qU3Y4UVB
oA0ECNHvptql415ispSut6xnoHNmJ9Q6n5Nip8cmvbWkIb5lDaEPA2KAmw2ubwCUxoF9qK8jTyTG
ZXFvhnV0xCjJK87VvNfT3N1aqWUeQt3Ze8foxINuRufsu7V7wFUcAFmcWvr8Tl5vi0hOTCqc1No2
JlPcpY98994Ey/yjH7rpHlEIV+qUqxo03GBYd/AQ0HAw0U6fcyzUB5JrcGUM8dXdA3t2Obolyz2G
02YFtiu5Ouk6hwC+NrYPJJu1l7wNvKPKQ8wWZYydchQO70vvd7dBPrUD3ac6vvE48h/yvpM/aieb
90JRxKAxFt+Va6I0l7nxkvScBLBix5dWFd1q9qLsnlCK4ifIuBwoIWlI09LuDHVQ9h6bPdS7L0EM
bHKcMbPQ7WinwMUoHjH9gu7D2MQ1npMyDz5TwtfqRWdG5UcHV24dGBMpPHGN3Rtcws0UmMZBysK/
G8EbY+FnzLB3kSOeWmicO+znMCQUZBZrXTM0O1qqjfaC6g0qJZHyBnDmLfhEZz0UTrg3Ojv9wcnc
gAZmlsDYwtI8NuWUv6Xsb1jFy9J5TnH8b4E91Os6mZKzEEG8CwQudNx4znm0on4v06EnXy0J8iWx
xprWpS/wx8V+w/3recaKuA58amWaT48qrtrDhCz25HTWeN8IKo2GzRgIGJTgaxfgxumn8Y6trdpP
7Dh3KUiwhMZsGJDCXsLYzgtlHXpvBqVQuZ3eosUMHixP589lJIpNIWsuat0Y/UHbDMLXdEfYuSsv
F6u4cWW7sqAVL+B843Qs+vdUxMNKzkVyGBX12sKuBraRvg73LgDDx4kT+nvqWsHjXEv50KNY3zl+
JT/dkUQX3LTjvplyg1tcOB+z14oN3Se9aEO9nnFYLQraGyujdVJY4GNXPriy1zsT2s0hJZcAf1zg
jBsZGXAt8QbtwUno8xhOjDYh1Q47jvyw2Mk6WUNnlN5yTM38S0zWcFcYcfw2lWW0qm03PENgaAFj
zEV8qtkNbwxDWvhIYvc28zu0RFmeDbARGWl2C2Rl8UNhA+K3ZijBS0pEZ4twhE5lOzO7WwxGlucL
u1XBFqBL34CIhIePx8OEoDBQWstWxfs0T/UFB2d92wwD+ARPmUxpW+scwdCBFuOO48D/44nzg29f
hiBh/mpSjqEDcxxg8dBkV7VWXDYoRXe49T2y7K+UkqpyQDAnNDR6bNCvRqHTjaMm/xZOPDpOui67
eVLZsPRhKa99jM/4zR1neh68IjgaEUsEnTqhIW1N0crPRQKMMK+PZKsKoDA2q70YJoZ4SKGf58Zu
N2nh1WvYmuwnkhrVWKeFZd2VkSZ7VHXuEhGbvYOkFdyZnZvQxM5g1VhhArreGdKjEKH3DlKzXroz
+kL0evkZVF+0YYyb7VVp55s8DusbjAFiX1cmvyEj1X43BB53eqvoOmWAsVhhjfHLK/wYFzLe7QVs
jXxtKxWdQtGb2xBK5cHvZhrGpB6esVbppTF74w+va2KAULZ8RGCyq1M93GIYCC4Gtkv6Ghjq10nh
+ZuOlAAGjkZZHEzd+z8cXBdQGuza2HncXI+SBvLXGNLTvSKC7xizC/q9bvQdqKzfSqX857F2qICL
sVlJgDefoTkW9zFAlBuIlHzepitOfgeACsKEqBYBW/6mjK3kSRiJ/B6SOrljH4DTo+f+jFKu/+F6
hnvgrvB+ipEUkZDa/Y7eX/tJgywA4UiaBYqpa2wpfc3gOaKJRRoa7moA6Dgjr7bhHkMab7HQXnVh
oE4nKjFm92jQu78BXcDpRhvcf3BQqmU/R8lGUZ1BE9FECWDW9D8HL6vePCfpAFz73nrowURMZWic
J0sOl5zk7GeCSjCtA+K1FpYLY1b5tskRTHEDmnPn4Wq7lgqcVW/bsOaXV4gLj200ED4RGAZgIC8s
YUjW85PBBlqsiQXRO7du0q/Q4wJf8KFlC4g5ET6RBqqVY9RyI2pZPuF+1nuEq9FTXNvobpAoT/ir
cjBxTTj5S1q2Kcc+6amfHFtHuSDnQN24RVZ98Vj6pgIqzwI+QXyM6U6Cuk1q82TP3vXECNwYpB6k
PKv3F+BqqQDDsZTPTsnZKlFG3h3HMYWz403jMa2vEoCiodHZdE5fLYw20fegIzCodKbRrKMqoLWQ
0NkEBpraF4Sk1tkuOFvXphH8nFzln4EHjAcYceFRtkZxaFJ6nJyG9K3A4f/RJiFcWnBOSRN2R9vP
3TWA8JZ10yfCYmSVXXlzXx/qxh1uZFa2O2X77YftqWADFll5WL5Y7YsqWs9z7b3z3I5apEQ5YPW3
46eoTtqzP7vBGSwOdRz+m01PP+MGo7yUQHEi92ZyFBrWjtyQuTatJ8Kgu+1I45JEFtU/+LlhnoBo
jaDd6rxdkiYanbXdVQc7gPXl0oQUlP6EyRCuxNUi8r3HwXbhdSP3EdCgd2D40MXmfk42nT04j3HU
93szKYsHEksA8HkRAEnPov2MA/TZYR75k+wZ7r8kSC+TJuCC2CRu0dAr37ULDWjRguq8dtnLI0qT
fBViQVuCQhUnnKQ58QLXayuaI+9oDuVMoE0UfIzmHA5L1UxYwuB3Fkc6ys7WHU21ibLIeebo3y3w
dxq70Rwf8frND2HVuqTDqH5TDVV7rgrIBb6HkqbrctzZ19PSfojmCX8+6GrKkGGZQBm5wEtTmm9P
wCLz7g0pn+ev3c5Wbynup6vuxXy1RQ9FtZIe87hwJO2gDapX1ccPtbrWQa01nVHx4FHNepvdG0La
jpsNbK1RBX2BmnJiUJNYxvwjCIqn3izqteGMVrqRPgML0lGMc133zQsjv/47Nyr3Ky2uL7odesCm
tRlvzEpP6wlO7BKh3bBoGgaLUzPNi7KKDqPVp8CWSvCL+S9/N0Tw5nj1ge5G1vQdyFLjzKgd9HlC
M4iNGM7SZNf+Ow7I+GYswO9q9IiLcujKLQOZbpOMRk0KrS+2ea7Uuac9dhnwjY0rR5uAkGPOxTQm
WrenpYTEaBmabXPbM9lnBlSGPSu2bx0Gz6nrBThyRjFOkbylRS0PYyuHFXdEdS+GIPrC0+TjHYYa
dYJQiU23a8gND7LCGYHQiZCfb23KgpgpGz5ce1uUHDDZStu12VgvyRXHE7uV+BHaegdoM+ZNQHiV
bMZpiKGWp6ZzaibWg51ZUffnBCbp5Xhd5jZUqOFeopbWa3t02i+VlhIRX6I1zjwX0fSKJkO+m8c+
WRmWlWSATToDkVJsRruSAyGAEWO8v6qL6LplDh91bICCzEmtXHQFg24CoiEUujm14zpQFmlFdEjY
abukew14XyzaWUqszFilDh1Ap/QXYZMR7OZUo18eSD+wfjZZIV60GQfLGuJHuM6SgoFpx6T228du
g7ZINO1ZjyK8dVSfWavCyNQxuoYhv9IaBGnihySRTrmt+SsKPyDYu4Ti242pc8mttofNjEXoKElP
3E9Zl+FiZX2lfmnj4RYaKhdCN1iPzLU5TVeD/5TEOHiswAiOHgOkQ0MBudFJSuHasKdcmhYuaZS5
xsAAMvOGTQU5zl64da1fbNrN8wKY3SQAmgXZtmpjj01LO/mjGKsYng0dt2Gt/B52eWHbJzuxBOEk
oBvXJeSpu2LAaK183X/hDKaRlYczXDEgTj+B/PjrgYnUo0b0x4gpVTeDF7HRD3Ea7vDKWSefDhTS
LTmoR+0wJ7WHLr2UOhIfUBwz3poiQic3lfNdgxjwbkzbgU+6bqslXJNqkw89ER/tMMo7mcyoz3B9
zox7ooCxdNaNW8yt5qo2SCo54KRmRCzpXfaGxwVR4kGn8gvZgaEo1lCTY66NxArmBwb5Eqd/lgKS
qQzjJ7qp6MaUyvxpxjxQ2Kb8Kgv6z7FjTFB4FXc6L4fOjNmEF2C/zh4Sfw0jqUd2NSXe/B6OaXOL
34rIl1IZX5r+7ro3VYon3GlGFn0t7sEr+W9zZgDerOP0DfZ9iqG2IAMe7eMZewDSQlqXV5vUaKFy
iGW0tPQUHpOmoXuIPOZWwaABw6xK5zCLVD3n6H22fAbDKk7B75lwnIGjkEeEr9/vqMMl8ehMjAn2
wYvt7ZyU5B02iekHhz7aMWkjylv0/sUnfjGXxQDawTtSPg63MTFbi3lAPO4qYhkmXYxPvksDJcks
fZN4yMcSl65M4WQ/gYduZl8+qlNoLBUzNWvyt85gHRKDA06Zv9syy76iGGIkYXjhOffjhL6AyVmk
UG3pLFQcADfggHuFKOcvPZRcEos4dIHdVSCCuFAK77ntfI8ej2yqpx7LxiHKApDRo9GWRGaV7tXm
37f7KWl5KxDZ+G8dhAPWgFiYN2yVDJ+ZpaO+LiOwO1iGUQ2EvbOakxy9FDDek7LCdM8Jzi62dDDV
xGfbAt3N+Q1oLIF9e4EDs9kwiexZ0JEWBD1MMjwaiaDKI+ZCbhrXFq956mXvXZDMD0FSJQ9qAr4O
xd06Ta1v7G1JChuCFpLqcrsaF2Y0krZT2Ah/2okoIpWOqaCDGKhHzGkBkVSiPDL6p0GkOkssgmKe
DnbYSVD5IaB9T0r4/DY9KFxvax//+m0RN8YtsLxqh/0o+sot0VycDPgK5Vy914nrbEB0EL4SI0Ci
cVBfanBSz1ZYRNYyd2W083ofSGU1iOcms6unFNbXzdjM7IgQ76OND3yFTrsyrI8QsNvOdaIYmWdl
vk4exxRp5z3cxV/guZV1VeOlvg3hJ3/w2RUYubr9Q9nk6sKRAJ5QouDTYRC5eLr0OAgxIk7JDDqT
yFB+YB/K1mqmnbWwu9zdMNApD4Pf1ndUxHAF0yI5+WHGCbYPaqidsL3vGxOU4BLXTk0KDZ5EQrUa
cohanC0XtE86Xc2GOWiG2X31Qb3A4Fhq5rkrYQ3hozCheu5Cv6F/2hkGKK68tnbgZH2TMYeXtUtH
Rv3zFAT6xHyRYYXRu4JhjAcQ5rXHP5etOu3WYltwCM+3qcWCu29YX6n0GgfgWznigwOZ3A8baaXA
DLvcsT4AWqvnkdYAMo7AOaaqqj/BC6mNDbgOSpwqW6pzdHLQmdyB8iJw0AYvpzQPMDOGhrgysREN
rPy+1Ev4b5RBKXQStYIBVzxEskugw1ky5u+sKwJYst6IP7zRN3lr5GxyUGtdHa1yMGxUMR1rL3yx
5FI7nBUJA7F5RFW4Wu6Hrq+dpeE1xWPtdoj3XCOKPmU8DUzSobelx27oa28HjYVwCsROjb7GEWKt
imCSl8vRv07O4skJX4YcePNa9G017pijxtsatXhyhG4Ze6+RTFmUG7S3D05uktTTX5sAGCWNGZem
ytuoHzg9F2ZK8hhZFms8VrOxrvKw/C66NM3vmXnUN7Irhf504fbBDjeTiiGQyMdvc6w7sVKR7Ju1
KDpkqfmV8sBctuNVp7UVfI6moaG8jrTaVzILS2fZ1mDdCqOuBBxmHdwbhjKJTqGqXcvAqttt4wYu
iLow6axtzZCByRqy+CWgNXfH28vo0mSQVkV9k+zxMcQwSnxln+Y2Sz+1nHoXA9lgY+Br8Sy3U4ni
q6OH7kNWWVKm1y9VEObzkekGvrhG5F8z9MktjOruNpwBHy6SeUeN0I0L9D8SgVJMkqImKmRDT4Lt
LGSaly0Q4SD4b1zx6ppzLnd96OhypaTB3AdSMTm/fVg2YKiYo80bFErNuAC5ywmy8Aea6HjBFgwz
6alBnMhP2vF7pIIAr45VWuX3nOtbMrI6f191hF1t3NgGoIoZ5INGhbNSYpzWTstLSAAEHgMzVy8z
zGtODz6N8HY0hoOLPvxnpXCXyGTMzrK5hosFoZ1vCU0JXhLaE6wIRSh+KrMs3wioDhB754p/Fe7o
rFUR9S3LSmufzTrk/CxqgH4wGoaCZp9go6RVYR8BDjn3jIqDh+v861bT7kR9IhCIW/U0voRl5l5G
P5y58ZLqjvZbftB1Y2/j1FaHTKT2zgsRbgtamE8T7ViYfFN3sIuAqW1QmRu0+TH83oKqywkLzjWJ
LW6ipJpWUT8744LiJgjXrTdFDwQzFcxwWxoy1WAxlae6Bx2GOM5ySDJIjJvIKBz46ZV+5riLJAqp
X773ZW8vjdaTT6EPuJ/Y0Fbu6RFZm4hugb8MU+caKGxH+gB5l3w0YQq1YdKl19CDJrqkjv8Uz95U
rwpTlhcES/GTKl3aPbwgBgnGmA8wyAThJZkV2ysJThL+lHbPNpppGCQF6bl0C+RtiqZ+WgUjuURw
7ghTijXlopX04cFq04QbrFSIbfCEVc2NCkfXW9to5NDEJ2IwfhX+/lsqmscaI0j5n9ef+awbliyC
g34hLPzrq+13ffkov/s/Puh3PwOG4Z/Pe9Ws/O6LdQWLarpT38whvnslfv39yXd9feT/7zf/4/uX
30IL+fsff/usVcUSc/+dZHX1OznMVUr836Mrzh+fH/V/PPyf+z/9zD8lNGhefCKeTSzwFnyIa1Dw
PyU0fMcDh+2joTEtDPw8z78kNEhb0CtHqJXRibrot2kEyvQff0NdY5lIXkzcv7h74AX/WxKaq7np
X7LoXwU0wTVpgH//jUA8KcaQg0w7HIPBXcfRBSH7E4MinVxbj7cxl4iOXxQz3qOsTlj2337zHt3+
+gS/ZVP8Et/9Xz3vH8xWQG96yThiQDKymYkYth5MXV+q5Mni+GK29vIGpeFHLJqVn/gUFxAC6gMJ
rMq9b+VO8ABCdJb+/H2tY5Wo1tGEAte/0aQYazfcMajbhsUbWyeF0PEa4YmL5q9fO/74/+ZN+4Oq
PojUUOZJOhyLbD+a37n3Q2TvVHQuJ72c/iVJbc1nZf0MxsvwaTEPSlazvjXzaRGNl2i61VG3DMTF
eMt+8NW1l1HPcLhOln06S+PQlg+0Tgrk3125saH7XxVKy6onyO1Qv7c/C6Y+KArTPa2XXXWu3nuO
5At3A+Fjg155F6+9FevWWq3H1bwC6H6it7NI1uQ3rrKlscxXxbq6MRY/gkW56NfIWtNTfrInFH3r
On7x6GoHNnXPo60vY7rL231svfnNRYgnOobgsgLnqWjnhTbXWrxEaFoLaD9hBUIWkrIiJeAGgU6Y
UC2ipD6809CsD7SJvQxlyKK9R3UBd8yn3VXz38br8QHHF8mEgFRH9CCtc1dMN2RO1PEy8Heie+QJ
h2ohO5iePV7aeJMDPYPkCVFKPrfVoZh2qDqtZuenO8vdjcNtq27ChHVvaw57Z/jy6wlH80JxwiVC
85qiiRdnuk91DMp6iS+r3MEGbn6kK/VEpINXcGA8e2dBFAly2bVAqXgPwpUwsGYNNEs+G+75uunK
aeV2N9F1sLyxDjVaSeixLT2m7E37/sLWi+HD/TQ/lbMgWbACEeaT79HnbHDEPzJVBdB1PwaIaa/y
zKX/yeAz/IEr4a3a9ryxvb83KM0estfRlps2sl7+L3XntSO71l7XFzIF5nBLFlm5ulLHG6Ijc1zM
T+9Rvy3b+iFIlu8MHBycuHt3NbnWF+YcczTRNEUnEa5ncWfX5LFZIJ6wWYUEymT82KVj0mN23qMC
h137aT6uAK9d58aKzyn2J4s8AsIxXc1axazQrD35RtrLwp8cn4KpoFzfJvNLT52iZSfT3HXOC6Vy
E6gBbfVW8/Nd/uxs1J0ROIERyD4lLyFa+jr7KpPTf/yK/cMS/u8dD//kJ5qYnsYdnom9dMvP4a7Z
KZv4STsZR21XnqZTuSuPyrn4T7AU/+Rt/t+H4D9ZaSn6sddmfLXy0L80p/Y83aoPmP9rw09P7al4
n2+l3x7tU/X/+BWth2/n/zh2CW8mFyG2+73yJO/CnfmybJt1/JQdzYP9ZOzyk3wwN+qrfdLu/8kn
ipLp3z+1rH+y4gyk6SqTghRJe0I9gP0GpS1VnfLqnJLdtDV3+X1iMzm4xcu8U7bNBhxAkG14BXZt
0O/4ZwHN0VbsyoPzTbzeoT13T3WAkOSc4IHIiSHbMEuBTsoERSIphaS8VUNO0Rio4FJVNl8Mib1E
ht/tPRItCp++kY1Jlbvq0WFh/kX5N16SacUIjdC3Zl6xk0x9xYfEbrHY8Q6nKrgQiTFBiJy3pKob
b/VBXYORa6ZDN7ATpI0P6m5tEBWMiuTkjHuwFFhDGVqxNpr/5hIZkiteALTPf1PhLT0jVNf8M8mo
il1mGRf5SEfG7tX+bK7NydnfBQZdFhcuLG1mydmReh1lI5KOtxY+8xmfAJs1yU0Mr+dLbvkCT+gl
KCF9lhL2qjZwLDONJBcEAvzKQpMSBba6bopd3/w6nL5V/ee8ZeI7r9877UUt/yJ521obO91M3+px
3EvvqLEMwj9wQa8LgjeiTU+A+K/8RdbvNvkTJEfnq/Y7+lreR8sdUsYybvE1neULUkAOrf2UfQy9
FxWrlsbRJGuOJgDvhhvmG4Ts/EXd+TwQ4s8ixO07OcG+3kSb5oW1v6M/7hENd4vrbMR+3mOoHF/N
q3yVL/k2vmtvvY8tKIh5JcGfbHqPUc5Lt/phmr8yA0j6T86ZT18ZOR4DB8Uc5kmeFayCnL2M6Lba
CtvqutwYx9ZfXN1bAvXyECF5tq+5jZ+dgKzJXn0giSNgVPgXn/fRipmul6z4Qbk0hG7qYRx7a3zI
9y9MKh9CihW7MawvRy69LdrygO3rjm+x3qJkhcDLw7/i5iZN7nV+Uk7Rh8jWnXOJyC2cX1AdutG9
jMnPxYkls4Isv+RfZ99c6/f2nYeg4Y/M19N1u6xasQF5rfs8nobfFq7hRX9yUJII9JzvTcJx7GEL
z7C7G6R+xk9KM7vVM3FC/K/8AmbpsZJRrvJ8sxmFX+SzjVW1vBp2oF3lrXRpP9OTcWnelMv8BJXW
54T2tYPqQ0Dx5lXnpqvFvZseWU5X6c0KjMPjw5S82At3H93W4b+mx/XKVRnEQXa0vNp9J4Qp6O9m
0K1jf940wfvkfU8+ksxD9pOy5HjvPpNzfgpv/dvQehPfEhqUc7aDOP341XAw7pYdd9YKC4Vw9U9E
C12CrBrs34qBtUC49UXSICYXP8Orbe4Hh5gfdLxc/HLDZp7ywjXnK8/dxB0MlVWnmnMd1wmwK+95
2/Qf1qXVm/zI/dvbLNepFD2FSDmaYjMQt/powqad1yC9i5W0rg68icu6gIru1zGpiQeiy0/RJZFe
qg8yXQ8DdHeiQYvV+Dc2WIa3Mw++SgL4WmiBPHmJFkxOABHRAC/zAdd6g0wqSKmWzK3yqrxqG93v
tjgf7HUutuh1T8u2PzUnGKAv0n45j5fhWzVckLUiRgG24o2EiRDzJLOWBMb8TR/JLMF0AZoD3i7j
NT7/KN/iJWImnLCVQFiQ7Xt2U/1KTBdD27Riv3RnVQPqQBILc2QD0vJKXUgWPNG/L+tJ8cdpV7+W
t2wf7buDyNjFvqjKe219OdmHKb1ab9GSvQvZ2rCkDBOSMMkmF/do/iNfskz99Dm/oMm5CzZKQNj9
LvKQk6qoKvl9bNIjjhoK1NilA/dnJhMk/eVu/CO9DXeyAF+HvC68qmk+KlUcLMaStQpUWH3kvPGD
Z6r1W/za79ZVPcvn+alAid9T7zHV+O4+o/fuOlyit4Zt89itZXNgLdUQqEU+CTWh6vdNs8GTGCYf
Ub42UBsyMiAXtos9gNJ6u40z4jtWCSVUewV563U3+7f7gXNN1Zy0XjYc+lP3pL+bN4qcfn7TJXNr
ddCuJ3WLAZcQHx4JMr0+k+RpGNbRsHXUTY5h8Vr9EDc2lBuTFc/NfpGHr0z8zMpWeiteujf9gvhM
GlAgM9unuIXl63yBgdcsFwfAyCsO17eOvXp4WfogLIOkdum+3YnqEwCzNUyHmlI4MqOjg2/I8YyM
gAgsSpCrvUbbxs9kdfkVEqLuFQ3qkRn7MjPy8SQOWQMz1dp0roUSYHTXunOjBDXEWmlNZ9TuqZ5Z
bJoHtHRPzS0EruPGL0Te9y3aO6/ovfKhtFkNBeI3Sj3WCuggGAeu4C7ow545BXGeo+5Pw/NS8IQx
E3/nduNbCw/6yrmE39EPGnKD1K+XujzPxTvzPDfug3z2pHk76AGROXiNqTLHaC0zNlFcjQNCc3Fk
0mSItaFcF+didHvk1Zxz/EzTP2xu2Vk9dKiZXbXexO2npu3z8FDoX47uhjSABsrPHb2d0j4jj2WY
R3zguMk6L5/cAvgwu8cKeB2qov2UfykxxjuV69ksXAyzcfZSMC03p58kvHNtWhQwXSA9zS+cjRcY
EYK3XoLOcDL6U3ZBDnjNPo2n+k2rPnKi5tzqNblVTxpDmsiFTMU6sNqK1XRVPs6cSX7n1c8JIAW/
BnVqkBcdw0YmPgQ5HbdT5AFdhndKpoo9dl6lkZkzrmblFVDrPlIUcmwGT97O3Hpr9MhnptH5vJm/
ouqi3gxw5iSOEMbgjuW9v8X8ap1rvypH+d6cVS6zxWPJT9cxEXI7u9Nl/Nbw7uYuDx2YuSHfIj9o
vT7ggcy+Kx9PZe/pr9bdDsQ5R4izBvEd0iZ0bnbrPuzQTeRAUtdOvbf0e1vvEx0Gn2sVfr/KxCbd
FKvmS2fE94ztxN73t/KS/0rk4B15wh+2T+qw2K2+kr/0QAAI6xHC6J/jA7L6E3EAEupcw1OiDWr/
5ad5dajJ0HfUj8JGxaJrwQPBsucCRm4D+cqP2SbPRPb+WzLbZBSF2bBPwnR0ybxz5V7bmHZ6kd6I
E35GKc8NkBFhu3J6cs9OqTgisnTDHdY9itwXdVoZVDnBKD1scaX/CICQH5JFydWld6X57PPcH/vi
iKLSp512lDcy2/yp+vtH+f1fGov934FdT58At/+q/y8GYwyN/oPBWFXidfq3UFflAWP417mY8y+s
aVRonv9r+vU/5mK29S+Wjkmff6uADpAfYJt/pboy/NIdA3uHaQH1skA//M+xmK78iwGFVbWZqAHe
Mv5rUFdV+WeoJl9dNoHEmga0SNXGNvVvO7Wwk9AOyVZxjPWYKAF8mDyUWI2IgGvkDE+GyAr0ECuz
boqRDZLq8KwtxGxWnMa2KtXPKXFq8i9YO9t+AjQwzKz05/FLbfBsfGaAauQNChjd/MxqqKxu1WgD
QH9o1svDrVr3Z+JpshKet96uhNqynpQ60HByk8og+rCnw3Ot61ZRzuiZsKQgajIFsmgpuefC0LzU
INUU/3dXj2cToEpxkBw9vw7dYMpbK17A4kdlJi6k2ukvBMqkEsJgI61e9SXVCkIMp15sJCk09JTd
S0HJxxIXp75bjgB9jkrUstgxs38kKzpkTTX5ZGLNaCdM77dFMDuPwVE19g/cCfugpgrJhiR8MRJh
ATpw1Mcj1vBBAZnYlmVXHgVCNnqWwWD3xWpQnrPNMjI/3RdI2hcfAWnRvRVjplqnKHaSeKu2RiUQ
t9aq+GFGyW4Hgj72Oakf849oqR/88UQanxSU5GwRq9hKnkl0RpsgG6TNqTbYa5O0tHWP4WitFN3D
oJOq+n2UO6sJ7CJC64/nAPtaZNgYY4wa51Y8ZaUKSmaUSOo0WPX9JohyqZNKvZyA6z4kVFEhyDZL
gC7WjH4SCGU8FG3jBERlL6cIgzmyJmbG2sEcxhRc+gSFUPZrgcqPsdrM3jv0ktlMQ9IAWjISqpKk
OeIm+J1eCkge4U6HEk66Z6NKG2tK6ZnGipqLJ4/mPY9wiKnWlOkNbm5F6m8FjIh53dtWQk1OvHTV
ng27jtC9GIX+eFi6oTZIidMK5A6uExULJZawxdidcrtQstdG00sDS19IirENccTe2DGMA/Qaem/b
PwRuZfp2JBx6Nuh8snp2hxEMZaCkStgHplQY1mpw5m7kfLe7w6KwS31XeBK017GWKR2Gsi16Zk3T
Y+PqEu9klH45ALx4RqYkU+SKDkaXE1oUs8ZQhsUWAdcYn0kn0Bae/qyFeFMNhYG/oYyU6QMaHzLk
pZ7G/sYal8t5Lm1UFY4ZhRF6dx0WxijjstnAJGU/DGCAOOHJUBOq7gdMbxP2gh3qwCYGWYbGWlp5
a+2+RHWA3oJ+VuE7n1dTLmqHH7kKIPIoWy2KJnxPMEOKFUxYkgJNEgixUHZ1qufg7gx9ai38fOSZ
V5jie4HDhjUpRwHrT2E4r84gO/haiMlI5l8rnirjq7P0seWMqIxMVtwU4VUEQr4ZjM5P0qo2Xmp7
0RwCl2fHzmimUTBbQDgRMMGgw4pYBTW7pa7bJf0j33bXS5ZZsMzNp8K4mUtiT+tpHlvto9ZmuhnN
EZ3tWbLQzHtYKA2tiAIazOsKZ8ifB2xAhHaWGEH9HI09+VVLF15DmSBYV1fZ8G0SG02uG2pQCvcO
ocL0iIA4aSXxmDvnqCIKxxtTu/4hGtP2WTLr0sPNKRUIIlOJcE9o/A1zYF2/F1Jp8/aUQJ4CIAwG
K1ZLJNqbaVczB6ORtM26n7GCvY0OWdmEvcs6fUxYz29mIvXJupkSubk31TxToiKZxBzQV/pbgfoC
NLYybWFCOO0+zIr+ICZBJioqt+WAwAoJWtrQ+5RYpIy1WQ1Kl7m6IksNhUIyXAkuqt6aKFpOWoWk
jBxrZ2/k6GKFU7UkdrEjf9JZ5dL/M1rwkhIgitcrFNYxPIGAdbr0Hi1S955ha9iSWoJ5rMpbS9uM
I/EHMmmVtMP8v1ix7JRiUpQ7c1SYK9SAsmylDp+aBTaDi3YxerFnK6Jcy1k8ENXeEF+zZJdRGdnK
o0fFlA8wG5OAPsNkkqrJ2PZLC8o65CHWnkSj1vgyY0JP3RmylU3f0BpHPY2rrwzB31s2oahj0tVE
RxIJs/mmgow+wnrBfdk1c72dS5QBSG91eT6Goic2F1brYLMVxX/HCLoOJfMYSjLSALNL+lulOCpa
/FHI/FKGdp018LWhiga0J3uIuQTBOMRBoPsnjYRQxrO85Pcs6/lIZsmCstIptkuihczjF0dIelJS
q3BFt5J4jlS8NYgqk7R7nZsxe4kM4g98vgfZCx2ipr0o0utjUyvze1HOzXaEP/eEbYNzIRoNdGxK
fCWvT9rlSR8dkB9w/hDdsm/0sg1vANuk/RwtvJEmCuxjRMju6DUISLdjqKhiLaSUZg89FQHTsya9
o8phOtbrDgaK3tyJvIM3Nsbzrs2Q7qHuRiOs8EzanRWSRzI37R6j78J3IMTzMKPUMdtZOtpkh3jq
aKh7U8cKg4KXh0zNSCqYbWSW5EhDM+IS85O+lXmW2f2OapH8wGvbJCmqzgUU66W1RHrLxhSfQp0y
3dDwa+DfZQKECtd+QxeUv6uIpnz8/zw7RF7s4PlF7/Ii6DL6ZTypIIH24Yiju8B3u9Uh43k4fJOd
jfONplV5rN1UmIGylffVCsEls61ksK7msuA+aUyEHZjLTFe0gGZCq+fcyLC8f+qpreNOI6TWlYtW
QixT9zyhuezcEOOmT/JUQ/uYNHs/pgvK83JmMIp36DmRBsgkRcjgEZzPyRxzHsteVT6Rv3EYIKK4
hY4pj242ZM6bij+GjiVSTpaaZtsmo3rSoemtnEpzTjjh7c/InH/h0jBXCjsLIaSur4lu77Fnqawk
2KheMIlhvABy5YHGYIw1qJL2NCAwPOUJXvq6zM9NouOcptSk8yO5O6SYcmtlKHd9aTmbIYvLPYex
tNKiOV4PlS4HQAAJSCIgep8qBtiftGjsPcScZDNZg3UXSgSgUBYmGI3Cukj4aF/B1JQ7uAVYeULG
4DgEzjrkJFxdxhKYOA1fo6Ujo1bGsOoJ5isesMh7VS2necI9BZhPY+NG3O8REqW86fplnSo1QbuN
/m50A5SiWV5HphYGVp6mG6Ewo2geWTaZHH13A854u0Uqn3CtbtIizTlvZ9UXOAKJSmt2eZfIh7pj
k+BoxXkmJ2orLDqtOklPlkYyfSOxkVrssF4La6wOel8+FOnxY5bbNFFy5pnQWBYmUBTWVqiY2rlK
s/ZEDkD0C+I9/dCgCFwtIC++qDosPWY8H9JwqmnLuS0mDjsbZ1wBB+qnXJT2pdFz1oOG7vDhy2cc
ShHf8SRutvqII+SkWREXHqA+ifGJ0VFnBROnYgGRjRC9+NAWDaxZJSE+IldST8+RjSzFnTpc4vBm
44MWmsa+Wvo54LKOWFmSFI0vDYuKFMeDzZSodfZaHi/b0hmxtpfmM3Vveu4E2TLZ0OfxRpvCxxKw
0WeiX3sQO91QHQnRWZBh8cSilUFs4IbNoBEROIXoWZLQJWKpxJcT/0mS2a0X0loi/nY2bl0q8Nwb
gyR99ugK9mEu+lOrkchEoFHdB9yvjGbJmPyOZxbnui0XHjGhzTOPte21E+Zt1EsMdmfFWRVdHNIO
CdbAk6WehInocJkYqHdTVB0rg9rNoBxaI+SOftWYHgAxJAzvVmVbqNG1rOOasox+iKrQKCaX0F7+
bdyjr44Tey/qLHkdCCalwkbeWJlaeZx453DzMBcrdbHFShoGDglbKAA1xjIyBqyV6FjpNjmNhSup
pvERDU0YjGrW7/G8yME0DOo7Cu1hK4uSuwMm1ipSrfKPyOQTqWUz4sq5PRYlIW2xhRNS1fsisBsx
7ZWleep0RbnWRp9u9DyztoWz2G9mLJ7LGKIBMjRnceOcAfRiy+EKiuihovTaRlqZB7LslGuyxaGU
SKF+I908XjuskG+K3rzBTTZcnArhqofCgOKr58CZSgCdZVuuRDxpLr1We4VIl2+MJm5RA2Q0C3kq
Tg3ANj6kMZxXLTnLHqyOcqsS3uOrkfOwrLOb6sJieuvH7qNx4nwP7tMkLqkwecnLd5BWMVXhIq+d
vGJ5YuMIGx8iSICx2lIHqTnYB2Apyj5Okms3KA/kQhUyGM94iNVUvWWOXd/h4JckLOrZG8fvR4m3
BFs4hBXdpLaRFHvVwMZjfmVrAYL3Tx6weSNTHfrmrFfXuaqtVZXzWbcaQ9PJDLOz4oBf6YeyOOLQ
1lcUA+ReTvVNtwyG55o+74yuYHrWPvpfFMh/ucYicFGmGLgEA0Z5ZvxUDGRgo5SNr9bE4Jp62AW+
ngObb4x0X+a5tOlSbdnMC0N1Qd4CLYeKgDOri/A0jmhwPYw8YWATErpTiIli8bTUxOeS9G25vdVi
yOqiTwAE9dGux2xbCnP0NWgoN7p8JNWUGY/HeixojVguTfF80dI6ukSVLd0QxOnrBfkm1FKsXWT5
lb0rcZZ6iE6fhRQ7n04/1pcEYAwcm5EW2VkKiCqzIb0DuMyCNEd4J+QuxpMPi3cq8v5G7Nm30J0I
PH6dDYwSGryFVUI+F1gt/MQ1+dRPBFsx7XSi6UocNPFUtpZul7gon2l2h/fZnuVzSO7VPtNrzWfC
XjyJ2Ex3M2EdLikKjAUQ/q1FiYzQGsuK4ev0qtMXvDpVEn/YKopfts2Wz6vJ6pYrxo9Mke8IuNMv
VdXfK6W7KG2GGnRIp70jT80n4sZlxzXTb8Aq6u8J2Cn/ERH7FA3V9FLzsrzWA/x4F7k4iZNx3+8p
Dl6aSlH8BDjwsUg5dlv66E8zpiCwZ6zeOeiBwdKHdQX+YA8HgdmsTKNd2nG20ywLqxGAn2JC3Dw5
XRZMhTqTYIjyQ2iV+UaHMmGPVOBDakJr1x3n8K6W7fnYxS3oBXYmi6FydgJs89AnVh6y2T3aTP3Q
hW20xcrMtAMv/SrMw34F/DFcOaVyglYS+rG1PNdgbf0OyginFOOEpO2eOLDH36U1O1qJqC7XSYRJ
XMMr49U6RDxdN5StNXVnPe+VNSzS4SUh/9BX6selYjoTiKxOAH3tm3WI++JeOeYl1TocB7jxtyrA
OlzXwgZuphXsJ4Ah1FmIW1gh074a6eslWe7PrWWRRkbiA8t9aH2FFyutiaYzatqtzbh0PTvayaqM
xyuLiNhU5M9GDqNNhLrfDflJuGo6mJu0TdrNYhHwmjfostDXl1vu836Phn2+LI6VXEKkmXugC/Se
itZSaMTGjm++3BWitl3wkg2FJ6DdWmi+IyP8BO7mikru705X5iwSEum+CFFcZRnDGjm/IYP3Rv8Y
s3nxyjpvVkkZSntJVwWmStlMNo0dRU8Cwzmgz/oHZ1i8J6ZyJti5tliACe03szRtFSpVhqGTAeEu
L9oRySdFG0ybGMCbpjoBnOpqry9ipNrs9TfVXurPfGnYhdlMGlfMbcR6BlB0btuaLS5tEPmMVvbY
viV6tLGiDB8Hg88vGfAj2wzJ8IlvMylvsI2ZCYRGNBDtsJMpor2OoLyVjEfBo3Utd7ks+tcibR8B
oaN5FhAL1rmCQVK2jPCFKzlk3Wpmn6kWIvFaEOZW6A+p5at0L2M/2QwyDiQpQcja2FrJmrtHAEEF
TMNolPkhTuRhr4+mvGaapaCTWKTdqKRH9rgDwkszRPWE6YdI5rJGkJQvv6RTy9ipQz5fsUzYJ/vo
nVlKFIgFl1OuMLFDZ+AU52RKFLZ5cY+8RrTzytSMzzaulYM9OklAShU9dLVotq84vLcJ0OW3OcV3
KNd9tlHxt3pDCvXTmMrkOM8lb+pUIrkv5zLQ6xjxdGgMH7joEdkrlcVWqbPnp4lM9tcOH0ZQqnF1
1xPaRBdCSnvM0fN5YZ4YT82sQddTJiRTKPx+TNLnQhiqhbbC9pa9lzYOOJHaP6GlLodiWsatGjOW
cWsMU2uLOKogyWdWa3ZiuI/2/mi27HmhLAwBRPHRNyPJbpnnjKDR9bC0/RRw4IWZKXMw1RwvRjon
t3hg5sPU2VjLnb6curg0E1hYYFRrEw4SBj3C7dql20vQUa5xv0wHJ8MvkgMwcEfcmliYBsyvUpSx
+i65DeGB4VSlbw+meiCd26weqrcUS+QDpCNSq0Wgs2ReHzYaN5+qsUsxEQbTn8LbYzoPw9ruxmdo
gtwekaZJmHlsmAFtH4cXzJ+zL3XxgpDFeYw5M3JruJM0ieBGifPvMdtlNsFAx9zi/tPjFZ72GmdX
1bceGH55NZAj5mMQ6G+M4admI+wJERCvL/nxqZyv1Yi2dlGLbguRN6I5ilsfqxfa+NkaxBfM/kf9
PPXKpyS6+G7OGcx2bprxORa0s7pa2WsTfu2+UZADysaDDqa3E1V0Ay+TuCwDdXWBJwZxyvw5Rrl6
6iEawlzSqSgle7rZvZz7BWag3wp+0Y+cKDq/DUv5QCcrPd6a4aJjWTkMvMQKjTv2A9uMjZeoolOH
G6c9yY01sFGfoi0hJ4zHe52BsSILyXvgRddpH+NEBYECjV9c4Doh2+fppE81JlczKwy+ofpRmEAZ
6oSiY4jk8lUME5GSoicItZkIlW2WA845+hMN4kxXaz/kEo0bSttfO+kPUipqj6nRt91CS+MHjonA
apXzghMBQaDSIOgflyBOMxm5ExRcps7qLjOXNjB5HrHyD4ilZsizZHoyWrBf9IkDfeJypWapkedX
uzp5XBS5dFFr1pAUr3eCeFYl2tsokt7xrVA5wdJ7L9LmJ4Lsw7DCVqhAUhKydbV4ghbOWljnE6eM
aFydYSa7eq27SQKnt+tUdu6NYYYqCm9MgDOfltfM6KvMov7rciV/XdJkoxocmqbGWDyGq70FO4rs
tUoS2v5Sa9n6G8rnDF4+oDE31hzbt0lnHqHhx1wxTDsuXUMdKAviRuGAXJIBWluG14wnWX5ry2h6
aWKtW7WyaT4G5rFntkw6WmlJzu0Y14fIMMKjaWum3yj6lRn6c8OuN6gl6dmYDeMU2g2L/XpZ8T4l
ZJ9O9pnc9j0Wp+nE2MbmSaMXnfrhmEE7+O50DsTeqiffSpko4CyjDcLusSX0oFypsyS7+jQOfjfl
xdVOM/tDUcjdHVWHyg2zNZzqSXxog4o2OlRVWm0jArklypuWteZ+mTNc720zBjrN3iZcKokRyqwG
rEycs4kndW9aRYiNLLOeSsN5ZNAP4iobPcq3Oh2vlc5LOS624sZ61L2EKeIPWiGcvNnjkNUzUDSF
MjJdMwrMFAQwk5WaSLzEjaqKjTwTHEo69bhOa4HNu8c86iax/mErDFirGQkEaSYMG5RS+hKMBC6m
JbWrkchgvgxjtEquxTkCfbEWgByPxHKP90hxoDJh/kEpqyVM0WZTC6Sl+cd5Hm8iIInn0Y57HydP
u0lpj+8soqp1zcBu12lWsoH/SkCFMIxtoTAMDqvsMJoweCabibReLQV75iI8tPm47PqBYrLk2/pd
bAs9Hj5t8l4t4bJpwgOpRI4/SVJ6naqYcy3tzUBKxvAZ5TeT2hRw4jLHqF2UpR3vFuJQRFLEj+5F
rnX0EgNvwjATrCX+geULdeMIwXGWuehGJEPFks4opxUCbcQAM1pPa5PaTmpdlWXNkSUYQ5eitE95
ZqiRXydIqKNKvFtAmS9cJJC2JzvHjc2t4gN2LXfQCBlzi946y5rN4YANgSyPyEkJAK6PZYsSPZT7
k65mtxBU09kQobJnIBFaTM46os6zKjkx14Vr3/TJvatnLL8kl3OISYTKa3YDSaBnuo47LbknQ3fr
w7x4qhKnO/GNUB8J4pnWXT4NMBIMppswFCpu/blaDwkYQafLq+NQY6pFb0QHz57qaA9FeXY6W/9U
SV9qXUYe0zUF0UvYhA2jBGPXRsLremDrgjHR7jUms078Jc39Z5k1GZgyHLovDKbSiIhjM37qTJRZ
xoP7VtdchXiCDHZyFaiBDH4wB1ntrBYZPGCrGug2GP66uTKmF9yiSDYiKqGN3agXmBPjd1OUI3Q6
R2J61r45Ks2IKxtNw9hdfC2xNW5p72aGkRRJlpNfsKWd89qojqpBtQ+QEMUV0ce9R7M6T76K/Q3R
GV+I4U3bEiiMU3ZckGKXjwhbLr+wri8slYtr2kTU/06ma3cae1M/lEVlvs6pFUIub6KhrDzBtamg
LZrISFNB1HXfoOWZqEjqyA7GNlILBIbldMZb2fSQUTGL6c0GrFlNg6W3ivCNPlG/sZs7LGk7FS+9
PijUhXGoXoHZqe2qL6wxCqZKGetgMgaUt05idLLLKoOgcDXH3xuNqnYVXZNXgSCu6blqueGZVEJC
nqa5PLOJI9xuMqOdxBos2iZNmXTIbYRJ2EIc2x+9jlUOYeHI3xNBxQNjUkw/ftCvfRchL10ke8d0
rL9wZDJfeATGEq+uNih2mvwmzSL+tgznMtSL9TWzHPLVeFS8trTPeF+ZQ5YJNGnBruOaFKY28hKE
80GpFqAipSK0u6SqpQiWkGVHnbd6fzDysPqtSn28yIPBWz/QsY1bKbSMS5tF+lsCrVne9mmdXlIa
WDRD04jQ1sxtcigXpxpO+jjEC5a0uHHumW4TVaYCKTM+NV1CADX2oRC+7mCL9yC0OGfOX9rXfNL4
EMFZMtkxOz2rTyLuJCZSOMBuRGIDIEotXR6eY0e00jbv9Cj+7iS9p0mTeHoM+Bq0KKL6U4dITzem
zue6aOrwNMxRss5CSrONMojyfebyCswsQ0xWdAZKvQraHcKAngiULEkGJqfScE9MyQj4wNR9J8kt
+jBQJWau/ugjB/rjSDRaZwzo+5qNjZfuZNAqbKdu7L8oeTNv0drHllmQ2gYTHAphjFyKiAV4MUyL
q2WE0tnoy7FKUt1rVb3w5EGb/xwugluhOi0ZCzQsz/DA9AsmO/wYcGfuyzjar3ITVr5Djg9k2IxN
bgg3+ADIBtID++rvyqhhj6QlphSz18b13LCqZfVuFC4LtuZg4qhi6tUw+cXpzgjIGkbtZxBNsRka
llPZKF71oecwBe5uVA2GeFGI5g6kvnZxsE9/TD3llRCP8gqE4HtVTZ9RLap9YioKMk2jQ+log6Yg
tI5LMaLa5YSWvSym2FTTjpFwO5o7ORxsQl94ZceBqrfgKfLIlK8uZAep/52989iRHMu27L+8ORNU
l6KBnpjRpGsdHhPCQzi11vz6XvTMrnSjC3vhwBs00KhCVGWhwmikXcVz9l5760tGdgb+kCEs9YMC
kaFOHUNBtqByMjgLmJW7xFQe4t5Xv2PTVn6EgOPW+Gz9274djHO7RL+W2/RSitQ1nFYfYM+NYXRr
Ru24ozdzw7FbRQwfm90GTQI/cTBaZ/iS6WI1LRQFLdCsLaPfvMF9J9/BU4+urKwxHrBCs80G8JOd
RsoxUXstGoaggDDDEiWfo5rRsEFl7YOVV9GtV/r9maz2pBxMpXDN0O5YkdTbCZ65J9g4QE9W886q
kt5Ez1BLiQYKbZWmTI0deypPj4bI8FY1e7kzzRspbsRyaGGhFvKvfvA60F8BRQeFaus+lUdYjJqw
aS8GykpkMM/gaGpL5m6KKoRCXEHXbSEr8klFWdSJLNPaVrLh7yKM87xxa4WxHlm8lj2L7n3UueO6
NvGVe3g3p8XRW1itoV4HtUL2l06pZjA1EyBNiy2Bo8006aL4vMgQAxiGn8Mm0pheHlBmVkvNoP/i
+2elUqgrCks/Ss0jtgt5jLKMrZLApbqluTvgDcgSUW2ZXuqWVrWASDTFRzAQLxp1tK4Hy7VXcDkA
OxpYr7SmuffjOHius16xEKW25S+77dXJBZz9ICBMu+lYApDz2cptm9btMzqF/rmwM3ObSIAeaPFd
61pTgOxw+1NJZZrZnnrtqcplaDbiLrDdFbsCTFRVi3eRayN3RNtoqQWKQ74DpBT4iRe0ogpHEuhP
NEmLFpOb9ToMB9w5cf9ziPyn1tQoukGRgyYaR7eGbmRYzqrikrpl263zksOFWymnnoVLe6Xnhnti
9z0q4kLPtPVUhV1IJi3WgP1zW6opUKPWrOgG9/QC+h4SoKyDToq0zD+JvPCb5fs+UTlRWN9HWUzl
WY/ELUMDOWKhR2BoDWMbeawYQFP5Su1onjboxyj6CXVtpSMC+ARNpyyPkDTbRANYXNiw9WCf2me2
bmuXRRJuIPeWzqDJ3ROjXnJGTmg3YdYSx2GjOPE7/q7lu90WlhWsj6bWn3p6BltDm8g8LSBafNpp
fuNJkX9Dq6i7FdTod0HlIrivW04IRYTjRYDMwpwWpOpDRithG8b2N1I/DJJWbf2kzFodK7Pn/6b6
QT3WT6RIWbIJpTRXsk74vzI9wRrhBsmYnloQODd1VO4yhTmLmV6PLnrJG6tTVDjGGqPtEK2rAOt3
GgUhbmlsaowy2lXVWNwwWtzHugZ6vvBrX7soG6OmnKerNO4lzQfwRvOYUDnV3CkTxzWSdGMrGWO4
zLWwPjWMoAnuE7BTe3n08NdYpdhEuVetKlvFL1bX5RmMFuFuStotA/wfOVX2kfkSXYisxysAWepY
LGmYhrrTqmCO9mOBcmNNhwQZuGGOp7EaonSGCVjCjCCXJXgMZarZuAVJ9Og2dRoo9XNiNVj+XAV1
06Ib4iK8MoAJ1/gEC3FrZqjyHKD0DWCklpca+V7H6m1dKebgaacS2Abe1GnutsRDJ0DLR8pWNoiX
jBQZ6bbTYCefNcTPpCd6okHKxCaPX6GM/KT+UQ+qLl2gJYu9K1q5HTSEQtfrnwM5bhEysECSkm+j
VLi4KhQLyCPKburyMrSgEjSg/2TnshI9+2C8AB4qtGKYT+NWcILdN6IYk8WQU9bQ2yJxDKkaz1O1
H5eyhfI6oLh8Qz0GyreCtPAkLtOB4F5kYb5FuPZucBO7cGoF9Uxv595KKRJz7Tao3ttAtp1G1t2b
GvFvapA5yAmlB7N0GtIqf6aWVH43jUF7EpKITYpn5CU5aTj0v6lQDL/GvFP2NXbrp1bRanPfJVke
X2YDL1vrVGpDfd9nBWNuIMr4Vx740jLPMCaYKKNo2bg1Yk43ksBHiG54Nnxel3pdh0DeD0mpgVFq
bbHqaR9h67CEsq4t3okSr8m3gr2kXxFcJNgKG9oN1zUBHs9Wb7S7EkjUNurJPQBnUQ4uJQqEmBn0
TcpsVyIf+/qEgAzTaJY0JUACiyDPPKdOwhD+E6iLQP3WFAr05mWvRD3cHr30qabB3yub9laKSDO+
SFoFjsYq1QazKS7hwgwSNrkYmDovIMD2zXMI6ma0t2w7suH3dQFHbMuqm2tdzWUtRF4oCzT76EQ8
Sv5+A7iCB+MH2Wbw+vjBJNHTcuq86SvHJDHunJJ2V0m8QiU5fh2trKGneN9pJLSPaTaaIRAZF2WB
ZlNFGhzFdGk0r7JBT7wHFsc4eqgqXr5kWa/ird0P5cQZzNxs27W2Ql0hlWBwL+QYXirvHJrm1avW
ysr2IuziMrpFQ6TVOAVyt5X+TtH+H5BjX+S/05u6/P27PnvK/18QZRtooj8RZT8R5tL+Psz7mP7K
36JsE1aBMNFVy7RtNKqv/4EVmOpfsAYMFNYT0Ihy7L+ibPMvdKpEhvMHAR2qYfKX/lFlS/JfsA0E
QSCG0PmLxAHZf4IrmKyq/9qCTR0qpc5V7CnXnWBYnS/+2j4bDIS0GVUtO5w0bOM64zy2RH0GoyzG
QmCWJfHS9umrB/QOqmAiIRxc0yLHTrUod1u8/ZNbf3hNAqL8FLUnXfEijRwlpmkwEHy1+vwq5ruX
0YWQFZOTtvGStPjKGay4OTitzpediZWvmtpKc7cQGXvs/OBkgscseojibY40Mt4X46qwlwHssYie
HTmXu+IOo6lk7o34PJccF0BwvaxxVCm0aJaWTruG8CpWWV6rHd4ROMGS+xcrKzQC1qlyjhPdzFZd
ezLJdsuFgX/Hxza6DJ+iX9oTSAU4r5K0ksE9IVHHKv5z+Fl0aLQdqrE61mFDdYLxxLRPIW+NoDD7
jnOXk0crs6Vo4rjLz5/Wm3HAb8JiCQcDeoYuVEbc63HQlezmSss4IHEUsGU0rvwOfhFUvetIxOFS
jF6/HEbjSNzje7+Rbio2ykTTMHRtdtk4zeG1eFwWPGS/5i2B93+7yo+Y37VDozajnLszVZUbg/Ax
mQ8O766t1KGHJz6iRAH65BSmo6cbvzrr7AyzGUilRQ6C0yifkvS+is8VcZFkE9p2bU3p6ijYl/2i
1HcKmlfAQ5el/UDgwTKVL0x1r5gce0mro2U0uru+exy0OyOhTNY+es15H/1o0yPz593bsWTL0Hl0
6jSLDm+nHHyzT0yYgZ61VIwL1B5AMMK17512g4ytD291ODm34yUuOafP7IXoLkPBPzKSESlamya/
SOS1X5zE45MIniV/1xa6E5vQMyveKU/jslrl3S4qVn7jmOG5rTtCg75XTs2kK7ImA4CuZrP7fBDO
grhffibLMGXWQgahYs0WBowaLhJtY3RiHAsLrRjXFPR7XgZdKEdNy2wp9CPjXpn4B/PFiJxVYQsW
aeBss2epCaKJUlWMlN+wzgdPcRC5577QUSvn7KFkivKe0mwzML0oqTV/YxHZ/fltT4N89hV0QpcM
QwjA3gRmH/6cpOLmZpkavQPelHqMeqpV5Qq20M9uqOU/iwKfHjGRF1TrMQEx3e3Z7eqS2cgonohY
I3fZISlFtkwTwVWGTKqT2/XndzZ92vzObNrubFRg1RR5mv6vluAhJ1NHFVxIrbVTyMJor1GGLRJV
QBCIy3vSYUjLq+hNWkem/DsLC/unqduKIdhkxWxf6/u+gB9FVAqVCmz2eh1uhtbwjuwx71yFjd02
mIeKTDTrbMCig1NTnXt0/Jo6eZMWlPN1bTgyPpTpY2aPUcimbbOX4eKSX3a6V48xCrQs1Rr61ngF
VhZNJnRD/kprFFzdlOThMV+kUoQasqffLNXdkUX6nb1BYMyaYmfZrFlvDn/F0e6oa6IocnhHndrI
T0WNNEYeWiTl1TDsPRE4jOAjV31nMZhS3VkGdJmrzk8m1MiQp8XeiHKvjza+qlDBthGuA2KhDU6R
1s0Xn4/Wd6/Iqkr6MA1/WZ6WitePWSkij6yQ0QkzOiM6fTbe6Fw8u2OiLHOJVttIJueRH/edyf+C
rBKTO45/TV/q1UVzN8GG0/aDkygXogR34Rmwf1o7ex5Itfj8Bt+9Fgread4zGSdw1utruXrnS1HE
tWhprLuB8OSshxxkhABGBkk5MgXfuxpXkgkRk1VWm9njJEs09mIGiBM1d+2gdvSgM7oiAz3JEZ/q
57f23kw0BNY11eDfLKSHt0aGeE+3j3cmNUDoquJjgqOCguXzq7y9JVXWTEXDDKmDtrRnK3XjjZ1H
ajcPMALyJeLvbRv9GEi20FUtOLIzvVk7wZsJXbd1S+iGzu50eEdBYWtNV6EdtXW2P6w93ZbwN0AR
kXw/VPZCLpVxV0Uo0A1///ltKtN56GDB4doGdUPVBKTNwj1bPf0BsyRNhumAEfwkTPOuCnFp9sgm
nSpD2CIXGCRACyDGJNiJKhtZsHdIAI5Njjczku9hy8JUBfB8TqazX9XtkRVXXSlPabS/VGbHKpf1
zeBGm0hFUhdIdGu+cOscRzkIkM+I63X2E4eFNSZ9S+6HRpbHYtLmdIV9RT4cJidbJxEvUK+CJusW
tigsSsv6c9raVIlAUh75JtOVZj8C2nHB2x+MaYi+s81FJsBAMU0U7ChMmlWQ1JMjTtrLYYFS0xIX
U4WBKoVmrW0Z4FDfSauWeGlh++eS3vpHDp1vNgFeOHlJpEmqyTrr8WwTALlGD1EJR0RYuUfXxJ9W
42UBALLoyMQeVH+f5P7z589AfzOtbSrDtsqRhZcD3nZnA1H1DKJRAmtwZDIQm+S55QXB875l+W/m
DOwCscBF4eJC91dEHNrjfWKc69G5XH2P2/um2anSdx8o0xTQlC+uggkI1W094LDEhJnpBm17JH4j
g4eYoUO3iW8IaSWfKFd3mXcfDo+tTzHyqovO+uri81tTXta/w9+Xk+508MOzzeFZzEbaKBlKiPuG
7abc6vJe4u3TFL8G6zKhv1tWj0WK3Ne4cIfbLD5xLd5abyGb0PVNfF5hxHnZ3Ssok73iSke7ENTf
jGZTm9+sfJvyWpttsO0O9rooNugucPW3Th4vsQMSG0ZkO6GD3aqsd1m1Ft3aDXexdsrITpsryful
xmeteqLlT1l6BnPqsY+2GmUtw2mMK02BkeBo3/pHAuiJEGz9mzg+RwojmlNoBIaAWiD8b33wrR0R
6NOWuxn1nQbsJiCuDLccRsLVcD0JuseF3CEhrlERXdYkY0CGLu4yoM10g9Lb7meIxyS4Tl3g9RtS
W9zQUe/Ia07lS3885ziOl4iuUDWSquegFOU1W2gnCMItgdsRbhB15u7OdG+KZmmZp2a74fgiWbvp
KIrAoDBPkBCSS9g+Yu3rcWSgiqpByTmQBk+FuzSaC3LFkwimxCLHwSbt8UGF+JuVS9+N1kG9G9sf
if+jT1cDmdj5mTxu9XJtkh2cweMgyRkHwJNsnBW7COkk7s925fYnQBcVAWNu10/S6SM7/NsFkzFl
MucpLckyr7yHm4bF7pSkELsdP9PovSlwPEovXHlSAqE4JnCBdf3InvjeFDU4/wqLko5uKbM3CvTO
WUk+GDsv/2WZtPQ7rBi/y5Hp8lIVmk8XTmYy5AB2JkWeLQWTpqLApjg4XXuB/Ao/paES5zORMcaf
gBEt+Xte3g7Nda//0vTfFY63FqAU9jZV3vmVg9kipfmMZa91GmuFga8OVsLedJPy218qlWNY30L8
0mmzattv/tXUKbuWTpIK3MyCNMArXlp0krY5BgIJ8vbmWYJ23lj7J/VZLRyMrBkfXiztDQKJ8+JG
hUwVLw1ALoFDREN2RUkhI1RW2XjnbXyaN9tEW9vJYgemKU0X8c+2vrWCmxSYx/A8rj15RdcOIA4O
XCY9JffFUNCWDuKlLB7y8SfOLOGeVHBAWscazgN8PBUunm9leZ77W1VBWe307Q0VActcEEpW95tm
dNrujACEkdQgbJLFWrf2VfVI57a+cseHLL5L9H6hM8ta5buFf7pOun0Nv76FxmhIT+jO9Zw8M8ph
qBHL4rJN9lmzNWl2Dr8+/8XfnLV4Z6SQTY2DJXL6z8OhXGd1bBb4tZzOCAtHBO1PUYLPkoR+Mrr0
j//8aorCHgMew+KdYza6SEHX2wrdENRqrPs6VbyuAH1DwpDipDiFP7/a2zc6Sr7UoiwbDAYz1p6d
jUtyy6nODwM2PYtGe4IY3tNQD6MlxaPDyDMis8ctRTZIpdygGhBHtp/p6c1mE8dkzrJCsXi+L2WR
V68doZlnfhNxvz3hUcsoDlCkqaSof36f7/yGKgAL1UAqPz3U2Rankj2p6UgJncQU5AyX5uRCwvmg
kDhuEsFx5LG+PaNM16KOgz1UUHOYnZjCIrOTpgV2WGYGqippb8tUuHgRgfmVOm6KVtq0/PzImju/
SYjxOsVsKvIU5BFRzNdcktwLgR3O0dLuMc86LKPWmTr+KKpAOnKD83cCLsVlVI7EGidiDDqHcyIk
msBDoU3FWbGbM3a+PELUYRT23dTeVd19G5SOqQXD+vPfcb6tTAV7i1ujbK9x9Ht5X3g1Wsgg0lR0
pRV+GBbBImlg/xMKQx8Lf7jZERcmmUcu+WaKWAobmS14EeEEzFv5bIpovgwMoiWtNhc5zVOpPMNs
5JgdcRaNFK2Ir11EtPo2TVOADh6VPxy6XN7m7cei5MLBk3eww0cdEO6WSZGdOTauF8I0kd1nnGjK
gTJAPdrXnz/gt2NI0O1h/6SOxDF3vm+rmjDQesO2I9CtWcmIREn9RvoKLmdFO3c8sme/+T35QOYI
wQrUj2kmzW4Oq2g9cryEK2j1JdIbeIQm+lOnwH2wLPPmOUqy4MjYfSnYvF5yLHWqwVMK4GgObkjM
5gm+MkkhazhxMutyDNZ0VFeye2qVd2YBea2UFnLOOQ7dUIkkyAawhkonOeUfaFaO3fcoWo8SUDMw
ft/99o7mOi3hdYCaQOSnTXbGn0MWrjqbF1GCT6EB8v+188tGueMzMHPwAQIzPSdeMjX5qxJZWYp7
OmZ3f/hbcp+mRXmAY9hUUJ7dJ9kGtKOtKCWlqbxxu1JaFrmO46wHayeMXDsyUN+sCVRWGDRTc8O2
qRdMv/Wrudl3+WD0xBsgDeDlDOUW27qNGDNXV3EcP48a4ZaVHFy2qX75+Y2+e2WFy3Pk1KYi1uGV
RwVpXZ0VpKuH0W+/V7qVSXIuQUe+tAHDviYZgIQvFLb2kQu/mS3TLVOmo47Nlq2rs6WhUYOo0oow
oHcobwbZw6oWmLwCDUQN5cmxIu+bFoHFs+W5KvpUEaESOpstsQCFLuqRDHaQlW1ZOcQ7GNukIhCp
M4ZzcsPWqd2m57SvPMeIq8zBFHdk9rwUrA9nD20supTUgPkutEgOH7aWm6JPyp4oNUQMCQAlWULh
d6e0nBFVeNx6sJLRK25lxbttJXqa9D2DnQ4qMI13DPiRABZXjtCNroYIQRToKhVzH4YTBGNMkPTG
p19EwIRsXNrFjtdt3g6xxTaKi9wD4Um4dosnWiIQNJlM/MkkJAZ9SbJoCydqjO+7YF1j0OIcstBy
Lnbq8tFAtQB9HBnz7/0kYvr1WUdoHVLhP3wabahYBB6LluLweaD0qP9EUp/EvB7g1lGWXSovYBgI
p/TEVVZXGHKE7x/5Seanjel9hzMUrX0ZqhnMscPvILsiwCfEAV1pY2kxApvqLdCU7b3Zmx72U9Ci
nrT+fMq9HflswsIS6ku3lnX08JqxhRiqJl3VGevRaRowoLh0gBLoFCt0+cguQWuBjzsYdBoFKEq4
CBe4LBvU4eW6tMGZKHW1I19pP7Nr1hb5HjKJMawi7wqPgjus+EfpZ4qFgyZjSZb8aUspplr0ZCYT
Fq8v5LvxhISY1FESJ4GuI37xZ9M/NPYFwpmw2FgKoMSaBRuvnvY0maAZQtJSFRQ+d1DucQDG5SpV
r7PhsQfISbILJpCMTqW0TOQlryv8iQgUBxGm2rBZEDdSJU7oO8ilCkFNYCXUJTkuVuqYzXby6YHH
17ZSsKkoMPhrjOuF2LjhEhvDdBZ2cUos0kvtYrysMUOGi/jWfIDCiy7AhxQsbZV0C2/Y1je69yu1
sAJuqAiP5zYvWu2SrgSlJvXG8JzM2GIqje3zXKxLQmHCZU10iLzLq3WtbFIZq/w54EnCbQobw82G
/xFsAnCDUd0M9Q5S3US97Nbh9yq80Lw9QNpgAXvWP1XP+2/dM9GY39WNdJr+BoPWRmLliQu4L91w
mmk1auF1BGtz+Al2Io9+BslVgt0T5PAl4jFP2aMZAy1OFpT9yz8bj6zQb7aGaeBMND9b5sRKb+xw
4EixgmbJHRk4FbFnlZ3jkTYptWjEaiu95u9HEHnLwFQ9B/aTsft8lrw9O75cHtXH1HpA4jKN61d7
YiCyHiOpUjtCTlcZoVO48J1uaDcSplN+LUGHpcWch/iWtn2bJH/6SsD1DRr0VGJM3aKEfnh9hRsO
jdJjqJHZnfh+jVa0ucHQTK0i7Y9c7M06xJGc8otgb5Kn5Wi2JpAZZtZmhYsu1EtvWw3uGXXzdY41
b6EN8ZNXMxhewuA/f8jq9PI2Wxy4LhIei33RokB/eJNJFBQlkvnaSUI0oUpLkK+eojWFe6hvWLWT
k0BokzJBWdLV7y/qmBxiqQ2UJZ3L0Uk4pq2y2D8B3185aaP+RgFr7Tm3qcDkRUvOaSBR9Qtqd1lP
rNfPv/7bp8YRgsE5He51GenT4bfHbaS2kk3aQysVJ6VosFqhwew4MzZVPFmLs4cuPPLSPf0Sh0+M
a6pAsyaBg7Ct2a6Fs9Kq4MAVHNMKKLWi3xhGs28L9YT2isSymhwTQb3ZLzSUDVSYbVUxVV5QZ3fZ
Er5IYQOhEuWIeh9LP2KYVVbXSOfdUNz+6ROdOjQIDKZhqNjybBwGWdZWZlBmjsRetClkamSQQlhn
QK2bjZN6tr3nWJwe2RLfPlTGnqywA6uWQQFy9k5sB5O9MM2wb6ptgd2tWiGCkTexqw5Y5cGshYSJ
fX6nb48fGgNmqkTSoKYhaE1T49X6kopKgR0TZY7StzCZa2p/XUul0RgJkU9VVMG1QVY76BOCTRrC
2FOr85etEv3xMguZddJO8Zpq6+r8PQ5fEmCCQiPnMlLhJWERJbkXWGGQLN2CAIOCIdwbUI3FePX5
I3g7sA6vPHvqOOQaEwINVzYds7fcVUvEMrZJYa688MjjfruZHF5rNm1yqsImy1niVIX0fbB41fcb
DXGit9Dq87E+1dWwWAPK9Y9cV38zXbkuyypLAe1edJiHv3ISYNHNG5/SHEDUZTNUeAal1Dtyln3v
SXKs5xWDjQKt4myKeqMgjN1XUwdL75TpYWBZ6OC4eQF+Qf+YBOCdoWvraH8YuJr5QuI9vKkQEbc9
Zridwz7+GRjRM3YBfDuKe9axc2Rusco4U/uxae7oB3pbGpS7z4eO+vZUOX0FwQKogR5Gb3j4FbyS
FiKbI/yP9nvuT0Xu1PTppofpKS5o+BllG5xkcPAWta486YOEO5ryPHwvUqgRwJ/Cc7SWXKJcNY2A
dRty5rSm5FhfQjwNG/GPd1i+MPgXBhqvXjy2wy/caCLUFMSqjh9KF3kLptTT87VRRk5sDGsqVR2J
TEQqff6c3gwMna4v1SAkshTChTE7Q1mSiy+qCiNncs+uIQt+l7p+aevmg0YE9VcuBiICdjRv8tRo
Dm8xcy1sYJUf4aEvpwjWiE5DpDw2ORA5uql/emeoFoFO8/IGCvqNABg1kdyVPm0IeIo/yoKU7dyy
NxhbnVSBkvjnF5t0YJxFtanePrszt2pwbGIDdShdkoZqbISrtwuAFMmiD4znzy/2ZjPCTGNS2+c8
xn6rzw9+g9QjNcPd6oCupOgUQs4vbOtpsj0qidnuEr8zjqxSyrFrzjYjCWCX2QZUQywXRQKEhU2W
Q7eP0kYmbh6u/tjTXCbgIFKMfklOKxmwqr2POLovUzAPIy9nBtnmJ6ZrQZrQzCNqkjcnLZ4JLXzq
NLRxDHkuH+sHrOKUI8Ez5JZEXI4WX6j1jyJz4b825EdG/qUVd/mRVWb6WQ/OWkhuCOfWOXAxynCP
Hg7opDcw8akx4Dcm0i6Wxh+46I+V/l+am/9exaIapBnwiyaJ/zSQ5xonC0WQp6qQKKPYz9dykCG3
9alMy0l3hasp/4Fd9gpnmrIdJBhaja38qqLm26CPJ74PU0nqxnxC3zyx8Oa7jijXRa5oN1WJt+Tz
kXm4if79TXFhc0igXMcwn60m8HnLzpV8ss9z40yzk/O6IPS+qbxwl/OOa2uPfuCdBsagH/n5lcNf
giurVM8ppk8geWyb80q6n3p6QyeIORHU2xDXOQGCw7Ys4ngNNFvdyGiVK4HO11W8YDX0/ioA0pjt
UlGW371uvP/8QcxeDl++j2FTP5m2dRSNYrbh9qHUmTK8ZwdkieFoBekaliN5ZrmyK6rtXpZtxtr+
hh6GiE94k0fm6+F0/efyFI10PBeckue6xsBtSKoIuXxboTXAVnwrgcocJfkSqxyu5lbqj1zxcAL+
3yvyliZopWpvXtTyHn4eLYUQv4XqLfPU7i+IQRkzC4ydP2jbooVhgpP+7xH3/y1B/wWQ8NWYmwJS
/wk+nRJY//d/nT3FT+C2nw7yS6e/8m9OAwVsjeMEsj6CQpkwf+c02PZf7PgI4Gk8sa68lBT/yWkw
/3rp1VLOgB1tK8okEv/HEiT/ZQlqLZOXiHiH6XzyRwGm6uF8/Tu7z7BYJw5XzLQ1/XiMXG0HMiKA
7A48ZQFgN7k2h4bQUhvcOGILVXow+pYQphJCDK2XItqNnqVc9aOUQQGsS+hIQPbiDiok+KQElqpf
1+qZmyvWU95U3c6X4aysXCtJl4My4X70LqgDgNHgC1499su/1+HXmagvorR/l+d/b2VW/7GTykZa
2VA/jDnvLga46L8rEzb+whWS3lMQnPSaBjQF4li0Spx6ZU4QKtn2nIB6v8l/wziy7seEss2iKfrQ
At9X07ROIWyfge1WHzvJss6x4Fnf+a3jjR9oRORoeZ88WUBlibVpk+Jx6Gpr3Ziy9NC0ln46wv05
sroeLuv/ucN5+aLramjWIhQ7SOuxudDhxf9U9ZRSKP5H6UeoZfGDGEeTMr5nW0ju8Rh0R9YVcbDF
/nvt2dbai7QuOisbd8RnS5ccnZVHEszdb21fkNzz+U94eAj+9xrTKvrqDduV8l4YVTcyuLT+p6mR
GxeUknxjDsIH3xz08ZHXsJem0TtjZV6USUP65WGrQ4vn6T2bRBwQp1bKd3WpWtObkTls87DhTdeQ
O4mUL9u8iOzexfhdevKdZRcybZDG+gFepIVSE1GytmodbWSZq1QeJLkaVjr02l8KpKJTt4+j7Mgz
+mDCzisfmez7ugfzZzMGYpPa4x6Q/pFYzY8+evrfXz3+puxK1R3GejNQRfD8dKtE+ZGR+9FHz46r
UV1CcemaeuOqxYUi+9dyc2yL/eij1cNvbfuFFvpawbeuIgTKhaNlLNL/8Xa+s6J89MmztdHUBw9o
K5+MUmbtj8DY0/LIAe2jj56vVUaM9inJ6o1K9JiqgZOQG+dL33peWojUXh1N0rJI4ZUJ6g0xbwxH
ps0H33oegZqkSZBQPak2dqFd+Wr4u3T1rz0Qczb1IZXWY5qBtc4s+0fGCd4zirPPH8gHK9fkq309
rNO+s3SwTwwQYj0gM44mtEI1rm77IvWOvAp+9GSma7+aOn1D1dBNuEbtt3AkhF7YT5rdJV/8TafL
vvr4OISg29mMxGSwCRyFo4BSDejJ5w/ooy8/m5ypbcW6EkU19DZwvBb4A7JAvvbRs8lZxXpSARrj
rN/jK/DIfxn14uZrnz2bnoCiSyXueY8w1eomyYUTHrWyffREZtPTorLcteCxNnC8nQzvbyWVRx72
NKDf2Xnm1sNRCuiH1QmLCkK8BzeJlK1bRvZ93EJvNj0RXnuAq47o+D+4D2O2aZcQ3yJ/ZFZ1SUnS
tQdT91hX/qOPnk1YHRKXp3oej4iXpbSj+eMfFQ998IhmExbwC6AFu6w2PmG5FkGSpBR+acjMnQVJ
7upqUFbVhvr+fS233/AVHWn3fHB2mdfSBl93TavOq43ph2Kt6SIiiNNNd4FNhrAJtXj7tVuYTdZQ
bUmDyVzWYNAQgCRgaTWm1B8ZnR/9qrP56qedkUA1Z18qAMG6v7v0H2bEz/5/eb+z//5mOi9FuDYY
oQGx6aZQSwDXbv+QkMjytUORMZuveRrESVHzUGKVfPsw38T6MWniB09kXjggIC31lbyoNqWQS4JU
dBtqApEQX/o1xWyCKo2vDUgDq40xWiewzjcxaS1f++jZBO0zYBMA9BgogrRww8j2ZYaf6WsfPpui
ftfEQ4bGZiPb7dIyGmcASf61j55tpZXne13bNlPaaXJvF/qPHDD/1z56+o1fbaNFJdQUnli1UXGa
R5a1LNVjHeaPhslsWkI7zEBS80NGAB5yQjIGY/21Lz2bklksUt+vWLOsVNuhP1hVw/WRT55G2Tt7
kZjtoFJiaX2aMbZbzdSombocjDjnLrvOj6/kQbNPsRlOiIy2oO8W+aF+oWCx2Jq1J5OvM7RRA7nR
E98aq7ce/cQg+xiyoxPZinmZAb0lNzXIzSdCCaTrALrlVuqN8E4mYAZ+5cT8hAXbK3a7GzVAXx4C
6HVZRDEWrcLf5n7QyYtAVpJfE5VwXUXDsO1UzCC9BD5WorxsLYjrI0qjCpvfQSyACXZWhU45zFXz
tjcIZSY/Qr6WBiOrMY9I9bUKmZPQ2szovnbCEbOlR24JF7PRB25AZIJBJ26kNL42XOd9/CpRQCkB
ON3ktnVNzuU1nKQvfvRs3YHtLdE/Z7i6wS5SYwcuknNkUL0/puZiNSP23DqH7rUZcwzGImh+EPP0
tWetz1YdJc8SLBJxtQmjFDh9FVUL221uvvbFZ+uOCet9BOxUbbTMPcn0YJ+p7tf27LmrZczhjCZp
yhhpaOZVOtaSSIFc97UvPlt6fAQ0aeMzi0H0r0JjOBmrY6CYD1Y1fbb2VOxKNnU/fswGASBsHNXr
v7aszZX+vhb1UAAJeSO1bNWTot3FxzanWdH/P3WkOWtIau220GS52vT24D/BdSP3RR/IwBld+zZm
LcDiNFrtuUIA0J4QiHahyW7xtan1wnF5tclMNMGxaUPWa1/pTmRtxHZGgufXdse5OBMGfaqb1Dc5
dtuO6E87Isa+NIzmwm72XH/IaoUfBMxYhlfM9rSv/dZz4E/QdERXJgwjRQ9u4QeSsB10X3wgs2lL
cGHUxADa+WzpgmDLTYIU+2tPZJoVr37JaDDKPnQzxNRqeRln7Uoq2Vu+9tmzSYuOvFTE9LV79EsF
Ms/i99c+eDZlLVMZx1oQxquA66jVhJCCY/Pqg9VAmx0X8jZNaazz0fDcC4/wiaI6soRNC/g7BxFt
tokqiiR1DOx66kgB4jdoGYuhSta+qfUXuRZ7X3sfhqJ28IvSpx6FX/CLgkPWEIK2V1ZIH/TzJ//S
73/nLuZueVVK8yYuPObmOBorvHzjitqKS30vIF4tr5Olmg/yvkxLc9+3PVh5ocf4oA35WbcL42ub
jTo79+c9abGDlrxMiDNfTmMwo0fv8YMhMFdHBVqedxksoc1Ikmif1Je54h95gX6xPb33+GYz2Yua
EnEF+1jdRZCeKQLG5xlM5SV0T3cd0D0jnoyc8BVCBzpHHUxXwm6knRVU9k1htOUjVLt0X+R25YAn
si9NaRCcZXkU/4ezM2uOU+e+/ieiikFMt9Bze4xjJ8c3VAYHJARCQgKJT/9ffarep5I+aXe9vk2l
uk0DW3tYe/3g3gxeI1y91wupwxvhxfOxS1V15c7//VcJzhcTlt6bWW8mtQ2Gzj/ES1Ct4nxMV+8/
V5c+/ex3UcAggcoMGhVswMtqast49q8E5tNH/PcnhwHGn+9DMJswd0MGjqMnsidiR30ALyf6Bl/7
a1uMf//rIZf48ysA3A1l2uGuYrN2hVQf5NNrL9yljz6LoVwwOCLBMmgbgS3i8leMAT50Q8PzzTxH
m1YnAGaBigoq0ORgfB1qfaUffenPPgujQe3hZ0hblIpjAvuA/olksKr+yLMS/qvC++3IgocHh00A
3k/lAOnLdA8ORfLzQ599vvMPGHoIHy+8TTgCDlM1a+xR2P8/+eX/UrZzvRCJmxj7tAMsYKUQMHif
wHLD7O1KTPz3Y/77oEMX/edTKAFgY5jHmb3MDVlnvIVBo/HA6fPzzRgaeggsemhAr/hH04UjpBLw
o/BheFuasHdHzJfMXjOa7QIL8ucEm5wVrNzZzkEj+LG8MTidjb/dOtTJcyZjZ/bYIIy2Ph7B0uHA
uvJgnC70bz/AWRCpoANKkuG0Y7Kk9jCpuNszTw/3Os4odDChWMDihh/++4/KpW87e+k7gBNHx/xw
q3IwUsENTm5yS8mtC7Lxtkmi04h0Tu0V76kLL9S5lZ5r6OAphvkFSUV2CA1cuk2FO/T+tfw9RkJs
8ed9qTBwTSZIwvY858NJ4e7v6wkYBjc18/f3v+LSBZxFhMYHbLufsmCrFmxa666F+Wz/sWjzb430
22OFZUXDvQZlLVQ/v2o6fAWJ52NDXf8sm/Lguw7WHEo4j28y/y10H/s5/LPmRJw72KOLDM9q370i
A2zvMjpkH/s9zhcW9KJtD1F3tO3x5mrdz7B7cx/MkP3zd7ibYwzoUJ3BTPuIlndx2jz60DNy7oTC
ll4NE6The6/XYVP4aPo/TTT+4KDuXDCbh7ZKtFvwmNTh3YyiaiWxYnzlFTpTBf4vuvtnJ7Xiuho8
n0VbkF3ZPk1QbGeQUa6NCGEmzwkoTI2mPxiy4icpTwQDlXnHvB+8DezYvfU4pxX86Xt4on3s1zx7
qQE+6GEIxaOtppAKJdMIom2j9+9/+IWIcb4HV3chTo6QjftGCdUUTT2Zx9Qs/ktGKH9+/zsuRFj/
rGKKatANrJcrLJ6A8CdjyT+d8luAIxw8g0+ml0SE6un9L/t7fILo7M8QGAeuj4BqjbZO1c9smbeV
bq989N8rv+BcsdvD3weD3CTc4g3PtwMoPEXos7tgofW6zxDJP3YFp5/xtygYhUus4C0ZbnlEfvlx
t8No8UNRMDi3B6xCvTgJmu02hwnAHiDeZT0HaXvlQY1Or8h/D26s/fz5l7ew31uAl5RbYaFIvmFT
4j13gmNrG/xuUTQsVC95RaMHlHz0xpuWrC4YlLDFUpPoQS0p74uYL+4WdpPjr6Ay/cZVtbozTeff
4wzuN+gddkDSev+wJm82XTZgFxaLYiVnGmA6Q/pms4AjcGNY6m570O03pLPiywnTVjIoH774beBv
UlA05ZWLvvS8nZ2HQ9x50rFagckz0m2Yt0eg4T+mNIEY988ftFcxXZrGyi3kJrBYbOjJQyW9Nt4/
E+j/v1D3H5tmM+dN5lQj9pgFJ4cWitA1I7I9OsWbLYf/LQzHmqBfsIa/gEqdLVUI97V+WY89QHaV
qL1lFSK17G8gB62KsAHnpMwXbNCxpPc/puQJzvXIjFBqo9jXW89Pp5u8OWkXAQ+8clb9PQDCQuHP
n5jMYPoCETZvZeAFW6MmgKj7UGzEBMOPD73Q53v4y8xDxxYqtxJftQbpD9s446A++Oln4UJTNsyg
qYTbk+HEp8bLzTEAz+VKF+rvsTs4Fx82WTBqr6vDbUpzu1nGIXpoRoTyRFagp1mZPkd27L+8/0Nd
uBfnekGCPng+zfmy53iovkx5NB+5k/YBtJfoyu0+5WV/CVHZ2e32QSwfKIcxKQNc5qjnlLx0oWWf
R5/w/TBbFOdTqADArln5/kVd+gVPwfK3cJ6yLpw0Dfz9qICdKSRAYfDHsECtnzSpB9eJ5TN8aeTV
6vQUHP52iWdRmJnRz82ULPs4Bn2mqHoFw7vZp3sJCAfWTRL4GwY8rA80wgjQTKDIDmaCiQb4C1uA
b7Fn02qxBroJNKmZ9/gx2NssBzCjOZ26td923T+gyweF8BZ9Bwck8EQB/BhvLG3sC6nm5D7Epu1c
jh1XD7mq6nvwpXipKp5tkFy1t07X2EFZVAUUIKBgJaCzWPOHX+i6ofRVGzjKRbOJb0HWzK+0jy6U
1XCL+vM+gM5b+QTCpT3P8PaVC5ZefoHjih0K0jXeK96iet+rAFauFKveJGrpbQJX16dmyNsXb06G
hwb9JrB5CWB8FiBkuMnmwKfCafSXNt21nYgL58m5YzcbBMqrBKV1cip+Mfy87bugvpLtXchgzvWW
DcArKN0mszeydrdgi0W3dUT060BgYhmGbbx6/5m/cBHn4kvlJt9jlTX72SpwmmRlVw79niu38tKn
n960396oWDMxGiCk93VAnCqqaAEDOVaOfSxGnIsw57ANc2FGA8iVFzrwOIh/pwfVPmIhypZcRGIN
UzqHllLorqURp/T0Ly9tegqJv13TMOtI1j0MYUHIab9HQQOkJljWbWlFDTPYjuc/2nH2WyC1uuro
+qG+Zi5+6dc8/ftv31xBXloJnNb7wc9frUxAkZXuytl0ttT7vwwjPQt+eQdata0bA3/LrjJl7rPp
qCvJf5DBdKBu1QZQAT+v4POFyXvbJTGIzMP8TYPa9LGuLmwG/rxA4FBnklG/3+JN/TohRK0w1tPX
rvD0KX+7cWdhJa+yKaplqvezjNDYjdojS2sVroYswCRFjYTvEkXVsZqYWmHWhTXqSED01fcAx04S
Bi7vv3KXkrlzb0FkvE1jeNBvuw4WStg/CHaZkg5pN7QkWKqT7a4XbFj7mJHf2LgBky1y4K82Itxi
PYCv4OrbgfyNPxNDf5hmjA2gyECWXRl+Xjjcz8WkEUSH/UDnfltngADUkQbhCxxWsKv5Na/1f7to
f7kZ5xpSPeoBqCo67ecKuX5WjaFe8R4ElyLuZYyBypQdIgedB4Pfil3PE0OJ0QC7uhZjg5tipuhJ
WSiErm1AXHoBzlfJeTvM8dhgWgh/0uVNJXnzgj2qgBVG2XlFavGpQecI25l4O/qQDbAMmLtYFV5F
/WsbJBdynnOTctA00I1Rjdsr/TWYx01buZIMbpWl30Odbmd9jf9yIdU5l6yOUzVaBwtB8H+8LczG
zIYPrb8PmqQuxdLQdSrglPz+837pcToLW/WSNgncSoJdCFz7Bqbo84FjR3GFxY1p9f5XXDgtk7Pg
tSwd+m9E+TsLCAQQcnCZ1WH20sVQYmBCWq3f/5oLAfiE2fo9AC8pOi96Ed2WOXhGWBjx1dfi76WP
PgtO4E/bxJvw0ROcPvNgb7MPFmXnKtbMGAfnLcK3BPi2vRwtKH/5cs068MKDdC5khVIY6+nU8S2W
moe5aJPTChlVityhIe92NQfUYd2lw8/378CluHEubW2IGqKOSb7F9DnZju2U/gToR70kCTIXy9oK
doEjh/sOhR4E/1PtwV1mWA+Px9UEa0PYPuTyWsy48GSf2yUtRGV1nKh564Him8JGjYB1aatr844L
iqN/gW+/P2/z6LqlqUa+9f3I2zTzKe2OMjXlhe1qgMIHS4etb/rqwUMV324GraZfjYzBx37/576w
yAlnqD+feO4gokDDdN7yWcDVlweFcVMBlASya7fOk3twOdZK9vfR7PYQSa4xuoId5wKhRbUK0/oX
2qGlYt5Rw/QdSBveY/2zGm/hI7wKWXKIZXulA3/pQTy9WL8lR3A9rXkSCL6dsMK/amO4DjpG4x5z
bQovbX9xd1lSXx3OXzouzv2IqR9N7bAoDvM2kElWMA/xf4RzJH54S61RQWLZoIRlUvwD6+zLz2AO
AFUcGmbHAxjd6krN/6/84i/HKNZ1/7hqnpGmY348bV2C5fkizmp24Bz72dUUs+8oe+pt0rJgD73d
asnhnJQu2znH9BleKfUubc3QrzQfbeHB+WYt5xl8OUNdXZAaRjh9NETPgK+fNuBQirbWAKkt80G+
aM9WT8z56AX6NniLhbZy9f4zd+EMPKdmKDzPma0atHnqsbtn3ZBuIiOh6x2XZbmZYNNyAJ+0K3ky
z1dGfRfe43NBoueN0aATDwstSwYQcZ0AAgyGsjzWPZWf3r+sC99xrooGUFR4YnBmCyi6hXe0kmsG
gtUqcKPevf8VF07Bc9Gw9GAhq7RvtomEvXETh2a/xLy9SW3j33nZQK8E4dMr9ZeH7lxBDKKa37dV
Y7ZtHX/TjtT/UCuz5w9dBDk9Fr+9x+2i2RApEBb8LqIHWPsssohTYbZYnOIPZHT6yk2/dBWnQPLb
F9muGqMG09dtno4bmDevxvaaUcaljz7doN8+Ou87tVSs7rYnC6Z2wikYXwnIF27xub4VURgEK6/S
W76kFQDbPL6FQ2HtFz6AxLu2A4OneP8+XDp8zuWuY1BX9WiwEqymUYRl5JllDaayPRLUJWtXqXRl
erHDjOKQDV+aRX6wJXEuda1g9lPlqeqgVrD+nrp+3MElbVm/f10X7s251BXgqlGiX9PjtkswdPk3
5rtvH/vosyeq92KaJP3Ub+d6jHBiWv9gmLp2Qy794WcPVS0HkYjcQ3Ecw0JMcUogbm6+vP+nX4hO
0enff3tiBfOrmTYo+Wg9pbcLoX5ZjyR+km0UvL7/Fcm/td1f4kZ0urLfviSF+2tXJah7WdBhPrJE
zDRATAZuA4vLdt/kQf1S8baF+zDp74ZgYCC8G1kY6L+6VTDr+QucI0xBn6MDS9GUjLx70QKiIapG
vPpZqzdpm4Ok0bdw0Yuol2347Os3tgDy0lUzsurU0G/+cGLZJD7QCGOQL29YtsDIizI8EOsIZXhf
EKzX+0XEjbeSsTf9ZI7ZDYni6UvbRPYxrD0PbdSQrcaGjTutKsfKWkhQm70m2tYmbJ/MmOIoGfmy
G9G5G+UXcCb8wk5zcw+fdINebw9CfatjupNETkGBtiUQ3gtcypj/eVqcD3fTLsRo2s9y9YXmhhpY
jLv2CHtzNRRzzHwfRU4NH3O0f+9QOvRlZZL2mQtR3XkLt0+933sFnQgs4I3vyLqBcBe2u/PkP4Wj
7VYZNI3PGFk321wwD9cKi5qHJAyTeS0awu67pma3MQwwdtU4VlHhjXlfnkriDLNI2F3A1WMMj4uK
1VjEwot2+b/YUpOlqxxQ+V3NGgtkST26N9424YHCqFWUeeOZuPAZnbNycl2ePMYS6JLZ6g4jl6WX
D9w58qMyIM50/imX7LDqcAs3LAFHXTiCP8dRB0Qpgp0FdwQAchypMDSFXbbnMXhQd/lQZgHMQtgo
869eypOjYaQpe2tOXsDxPBQtzHzCYuxSvc7jNlqZuRE7tJraVSaj+TMDvq/f2HhA+73DfhSIIdiT
xppeL49E8WjYgmNoJ8wQh6EvaF8tEWzlNPzVYmNot2GNEPNnowMyF15GEALGwEIzDfdQUUbN6D6f
BoSfQvQJ0+M8msA9priQt2qYsm9drZGw9qkX71ETTnc89Rt8K7xFtl4zAQscQ18CIE2KStdYr5Zl
3cQqKGXaBsEqQzPrlbc1B3Ak5cOzJ734NgsWsutdMnxe7OiXE4yMSthNinLIJr8p0MhONpDSQx4L
E1FNtjMKxm9BWI2ymJiDqXAHc9aVWOBbBwPl9ASDXXo/LmMKevGoRngJT3gnOowMuniXWTmWqPCD
o14iBVPLcKhjGKJq1d3M2JMqxWBRJagBna8VtXmW/hrCrm/QhxhMkdjWNrtmce2qGonZDTqq5pLV
vdrkXlBPmDtPloG5ZOBk57gP+gw7MW2SzN4xw+kuyWUDuLHJN11iQZwxkcv2MC7NshWXXgC6z8Tg
XBrwjN5TgA1ucyKjYsiTEax0bwRCRdDTjhEAmTsb5/xoGrvAg7wNRloq1dIf1NeVuusHbFTfwwJq
+k5ru/TblI29Xs9Z+4NjWffAZRLSW+GmHjyqJJD+y6jzX37Hmm7V45SAL85UgX8FQ/3k3grHdt7s
wjcJo5t7RRJ2H4chK+c46YA6dfXSFVPouQC21BR05xib5C9Mt+oe7TD5iD9f/ZzqTMOXGCP7p9nL
+efYcZh5JBmY0rqDZQNc/eFUlwcu2AuWwPd9nuQhNha4eVQuIFQSgk9eaAAD7glJ403twb0nlC74
jPF9di+GaVzXnbOfJoJyB13JNn2ExFKVNa1Db8Xhv7YSIsnvY9NgQjvKAT6bVh14QFWZUiORv6Xy
FqvSfNVbAIXgdAgKIVn8RzQy0zVF7wuW115vCm/ykpXncA8SCHJ32D2Q97lnmzdfcm+TZSp54yRO
f0AzgjSrbrrvgUgRA3xK4LINBk85NRHqzaCb7mUvyKZKatGtwJFE7E/bDJua9TKte29QBxUIWDvT
xR7zeWgffTL36yRTw0bBCBCGz+DR2KLt1F2Edk8ay5OqMW2HmxmykoT3axiA7TOG0gsb63207hc4
AhemnaobRbLpZz4BsmYEQFOzjOvVXFdAYzOSdjApZ0Cn2Uw0iK1xUta+ne5HX5ldKIb+SbAoRPKL
yK+LxpJoI5jobDlgpWbrJ5rDjVwv7ZdMGP0ZhmiYcOSp8MtIZE1c1EvTPzeD7jEyREQsaF01D5pj
PaqAFhscr14BhTc6tV7Ghd6dKLd1gaZf+hzPqfo1AeuxwpQXUlFvAWFMJ0MM53uKQw6Ceu+JSI4a
o4p5+i00YwQ+3Oi1e9H2S7kkXn4Lq0Kw0fRAX3TWWRxa8EYuDYAzz76qhkPmsnhY+eEyIiwagKJK
IUKg4o2B8gjRksOqHYTK5iEO20SsDIXTWhk3nn0gzYwRFQyPeYHVzW6T1i0p+zkc79RSp7e+wl8M
gEQXljUn/e3SDjjQWTx2D2KJsD9RBfmDDbxp38AkCuyvOGPIAGi09uAkejuij1AQrFoB0j0NfV/2
0m+3XsKyV6hXoBhJY/XDZaS9hU+B/UprZg6eaetveVVF2zxn4HovblrPcT1nWCNk2GVIpQamlM3h
m6/S+gC8YfjWECt2BHnFJz0ndEU4kNk5DwXa+FO0tUk66A3PRP+MEZraJpWOdlXrgbElgmzb9yw7
qhy9+SwdcWxbWLBpJG/oL3C/CEIu5jshe5k95jncr1dEEDwbSdPmHK6VcQu7qjabvZ8JBHQrm9dW
b9lJ91WQWGUrilzs0dZ5+xxl1fDNQut5rJtJP0n0UJ4RUuGwXwVBb1dDngNOjriI8AvW9UMj3to4
krtuwukz+aMGBC9kNwyu4avIqxlM8/M6uWnBl4wKf6jsU9I2Cp55I4I7V0QeqOTzowst34Ssqat1
X9vszQRttDZ+UmWHmc3dsRfIyQCkyyVoE1QYDLsViYYyh2PHo6YuaDG6T/z7lvniuzeM3ldQG9JP
ekzFJrBhslejhwXh3guPpsKePDhoDuM6SB/VC4G/V4YeW44UKwqse4UTE2YSS27TtlRxP72yMK/X
Nm1a+Fu2TAJXmUYDSG0CTyztiXyoudPVWkwm3qohd9iCVvLoz5XbUdW29xYd035TE+LBm99TczFj
nA27WVGBqZYm7SFR04sRWbQ6TUsn9PhScdPHKYvAZezj734ALR42CwX5qWtZgzBWjbBnj2NAOQDs
wGpzMGe3HrJ58NewUnXiSj9L4nVmo0jtDZtWwlCqrsBlo8bBF0A2WGkubDVQOAYO0G8UQzZg3Xoc
4TEGUCsV4aoxFcsOFhQw9tMg294gv0KTSXDhHefEA4kRPgbMFQKL3bxgZNmGkSdAIsDbJcowYqzb
ai+CqzMhQbeGdyVboASjzW2aK7tlGLvgAWVNP8E9cooPEPD1P7wYyIMqGbzvNLJes6oB4e0Lz6um
W9g+eSuvSdupROJJaRF5gSw7WJ6sujjj45pDsjYWtOIoZLAQJ2ecbvEIP2TSTGvs+kKZqRsePNcL
iX/WA0zZcp3pk1xTzg9AqObPTLqwW2krkNtYpOqLIMBLjuiuHohDLF80gSTSQvSX8hRNUD0l/U3o
BdEX32mA7hHroEbX/i3cSW1W+LrJ4fzWRnwoMebEcmgP7RIYZm2bburQQV8XZV29y7s5uO950wKw
l23qbGzfuJrldna2ukP+iTdJMbOOW/cG1z+bf4IAOyG7aIDP526ox+Sbq8xgSjfYINxqRoBPVIMn
s3JZGLiFnk/bO0aHAdupGFLPeCVBR9k0PbbqBUrvXW6xQgbz4xoKEzqMU4E6cAmRrTWBd2eN7uq7
Gjb8fQwXq7VD/jSv81zGUPNhu1lvRqOPYZdKtcXO3fID9vWL3LxfQAYAAqFS/FsFeTbnyawOJV6S
ZuekhwtzcJ8+9pje3lFFzYYGqVsbHZpDHDbZq5nZGJVSmGmPUYSGuTJFzTPitU/TxfqllOMAisNp
sz+IDWYEvOlEIVmAPMGldkK14WqGp7V1wOkFi8dv8YPM/i70qqQro6rGDBAm0hP4i1x7Rcp5h5lD
BDOFsIKNxQYCefZAWzF8b72ous2HmXiFJwQShWYkHiCPVQidUaQX8zkUffvSgLYAI2gvA/0EJ8Dr
MFpwTtH7mPd9KzsoJDPyteqI/4gXz9z0I2qDgmaQAOnAzngJpzC7MTZpF9ghok1Uxoii8JBziWOH
Zl48BPegxcGYoBXcsog/QkCQP3OVzJ89RJjPc1I1u9RLl3ktMwI5KMh68JoNqhgPV5rIfReq5hYD
/1MGOnQyKeelwW/cnv6vQDP/qwSVqi+F7ewvxeP8F5we56rAXl9yE1LwGW8r7FQcxRyMr1iQCV1J
c0H2Lg7dJ9OECD61REJbAGBvq3W0iOlbxJZwxwX1/1GY6XzNYyiq1QzO5magbf9s1Ri8hlOImpWm
dBPFlbwnCHR0NbVYgTpFhrmFOBLQSYiaDgq447qQ48IUhlV6fukzkT/qOHIvKJFfqhl7yqs6bdsf
uZzivcx09Nxlhtyx0fHVQiOHW8hBb0JOThKM7NVQfZ5dArxKhnh8aznzMQWJqwArAMJXSHZnspd1
HvEyhHaDF2IZ0I3tfH3MRGCf/CRSK4tdtluOGgUopDhgcaklyvyVINGpuzH5lsI+tk78zQw41BES
MQxYkBT8E+uGfXFZx4LCr5L0teKRjkoQw/RPNAUEqmGKZt0ezXwoYeDn772kno55gZuWQrE7+KeS
j2SEHUMytdsIjVcHFpBfPXs6RI4E4z5zN2F4NgMYCmJY2cMzBOWy8AOHWMg6A0FYZL9WfswfJW2D
o+CdOtgW/62wwFrfAw2F8jsLULuHdASCLu0MeZWAMbVQzaRDWKS1V9/BV7vFvWe2OsbAye0rsDkf
ImLbuFTtNEOMB1/Pe4h41JPmXrBTQWhv6iBK7+HXRZ+hEs4MDhSBF2zwArefGSiCI+Cjj4oiN1xN
qG5BQa75XZrAy7NF7ofGxZh9T2cmnnw2V2U4Of6a9pE5gXWm/jNWLoY13FXVyTQ9gjU8lG8wjcJs
APbDw8iqopsFMOWBVw+PGVSIP7DOUx0xiAYAU1X9eAOsbnCYQFpFajrwnRpTB5KRy37kVV59juWg
0Q0YlhzwcxftWwpIdwnOQ/DZGmLudUCXF4RUVaQwAf0K04H0K07n8QVm1YtcneYJD3nvVSNmNXN4
5+UMTNqh8QdYRofA5UxpTnYeqjnA1XHs5lh97ZvvnW/kxgWx3CCSBzNQSgTIr67uw19RPU4v0BjG
0UrKIHuxBAKmchywcAz09PQ9Zjz2CoVh+7obmQP+LpXui009r4bACi0aryH5l3yR9g3EQRT4QJ8n
5eLq4E6HOvxp/WksnG6wOc6TDJ7mGtPFCAc2Sv3UVvkzJTT+kRvNj7BsScB4pmA3i7AlzyIyHDmT
VXfpYPInMkwz/pKZ5t/jEaxBpTJ6UItON1juQwrMMoJGl+p59Rb7rVxgUDbrjYCinO8nhjN1PcQ9
aE+YRiafsIeJVAFWePaXbbxkNwSjQa3QkrVEC/zWaxV/ZpamahU6TV8IOu1sjTDogD1zrkKuGaE5
UjGOlXsdnfjgvmdGr5AitDgF/cFqFH6dj83wFvO1DfTu2S1rfEq3A0qvcT2hU/CschvuWHPKQVoF
IkUW9ii14spFFGkEZTdhHSxvWpL4pR1ljEZPn9Mib9n4RMYOEa5ZAof/GlT2uem8+naUerm1pMKS
aWq5208RmOoF5icOS6fIPVb4iYZ7NGzoTTgnMSvgoQNCZjIlPFnDAyX63HGLA27uqMVJFesuWLEZ
SEk0EIDaKQgkYLdhMi0bKprqgPWk/ntq2qQM/N5XRwRDB+CWTgD5rtC+2Lq2F6JsxzraZb2nn3rZ
CgGGN8t2c5LbBWp0ET20hCwbKGrIfd+n3Z4PI/pTQjR+UvhOBV9FCA1MAdcT9LPa3BUOa2gl9hKq
XYol+X3UROGnaWjbm56KEf56frdvO9djvtPQm8XNyc41FXgLfcuhG/cB5J6If1TGH+7V5Ae7Rg9D
i2YmSb9xibE33gHu1ugCOAgONIS0OpMo7u3CF+QPQiDcZJCgU4OcoaZ5elgI6NyzR9RKzT26IbJf
ngLQep5tsODQbOOsKlxCm1eWgD2I4h4PsjFhLe6p6NFeaEznY6k8CehmjGRG9zBK6e9wqGG5MUB+
gwYcJrNsHTcWDt+V4uG3JAcXTwJFfICfkjmkBntQliw1L9FCj772GT5AVN6CMgaZ7CqWgN6WuGm2
28AhAXl0F82relq6u75D5pBCl/dMYV2CBukQBsMKj2K+l3g2v3ZxjixDYN5957XSI8UkZLtpIbF9
45VKPoGfU6/BT10exyZM9yjKKB7nwFnco3hxe6hB7UlXPUGb0c4kheAN630o2+SdGoJ+beal3khv
DH5OcqYPzMvmg0s4WtWDrqf7E3TgH4WWcbnUEPakkF9tlsj0e9Jx4xCpsOsIfCuMnlSG+h2bxaB+
8qiAHZq/0zBYRrHr67WWOkaGO2FRLwKw3jhJt7BMyL8AYkyelMjGpzzsqyKF7fvXHnOXHUxf5Dqx
iBtZq75lrM2eufQF7Kj5IFdQQ5CqZH7jfxqV9O9EfsLKDJk64MTGqTbmIZIPyYkRKzKE87clDrwH
RQdH1xzbPWuR19UKkxFKy8bS/J8phZqlXPyaZEhxSbVO0ATsVuk0y/ATTZg2n92kDMqPyl/StXMA
rFQxAwLaG+IGIHFf1wQU1mxCyiiIZNsstkEK1qKxe6MAZy6CTgTRgcxafRMp8YYngAbptjGq+9H9
e+u7GXjgleWS45zrGzsVDajMNbbWJ+/J1L4eS4wdBXnOQZ82a2swcl5HnKDc8jXdjbE26yyoyJNo
0P0KlkYuhU9yetNmOTCsGeYZRQIsSIb8I0YvYYEsrEAvXvwTiWDaVCBq3SITCJ5snwEpjhbbesyk
XSM9A6ITvYDbLm38GzdQUqI4zL+atE6LAH/ejnboW6eK2R1BMxItAtr9wJJ1WjZ9333iRmb3PNNy
Gyxd+8WhThyRr6nh2Zl2fGhpr7+kIfo9Hvwgtl2YqC9ACz95yOM34djE+yGg0JYEOEsOxMrpm5TI
o1PJ7pomD19DjZCDbpVXsmBqXo0VmOrI2W28ZXJfVYLBNhnQZSxqRM37lGZLWOgxw4jFTOGeqLB+
xmwmfw700G9GLEhtsWCG5S9Qi8gtpgaQMSVwgKUFmTr32MaK/Kw1kV/BaVCiAHN3wekNY+R1F7L/
o+y8diNn0jR9L3seDXoGgcEekEwvpVLenBCytEHvr36fnOlZoGfmYBfo/vFXl6paSgYjvnht+rxO
OPiyOa5+Ad45qyjQsKuNOUAUpO1g3znldV1QouMK31nSpgp7okXuaLeObju9Te1N1Xv1/dL2UoL+
ieboJoYGgoPohE0w1ufjKgzjyLV6OOMMTG68DmEM8qS5BOLxREsmypRf9FSTD9AE0UlhZeLWFOvy
oZon72DZBMAXep68lrMxv69r1G06c22B5/RhO2aGqQIy4+Zn/JsdfX9l8lKJtqHEWR83HEEo/OvO
Oiognh/+ty4EB1GXwlHerdNQBme1SRMSRp/9xLEdAY44WejGEqP9EMeHhHW7680cGwnkKlXpaW0f
zXFITo2mPMa8yC38Yk7X21qxgQQJdUNnF0B69TnmcrBVHsmmhlJTm5lMBGz+q0kVxwgw0Wm1+kyj
RDvWbT/vy9Zzbsql1m+yNsWu0crxIInFfkztlDQVl8qMmfOyzd/rOqYV1cqj+jB0Dp4/6IYJcoKB
4h6ujWTO0qWos2sny69V1nGRgUjYAiW4n3Yrhs06Ve5lRvbnIdmi2Poard9OhClm5U/aCRc+iG09
SaLyfYIk3QuEt2ECcrb6q94QM7K4RUroXTYKHcOf4X2Avzi3sUv5Wz/O0PHRDFOTTU2FDqzTlh3Q
SP5aeV7C9y2bNpxcJyMdVrk7kefmG0l6LIq1yNC8sIT1LWsxRa2mgEEshJsFLUjZ/NLEVw4xiVfa
1hON4cmalu5e8und1bVIN41Ylt1kDcknl+7seTCT/E3OQ/qt2xFbE0D5FJYJFCMg91zeWpnRsHiK
dQy9JbJvHaPM6PpODUJy++hxGWdswTVjtx+DQO76pbY21rLwgqF1CDmQ0r2XC+ePJVgeKBREOTV4
GAdZD6cYWHQzmbIRwZSXRmBFy/LUeEZ/0yV6V3EwwxkE6eq1O8bQD26d4zWsZ02YHF3tuBqpy40N
OCuW1cKwJ7KgA4y8VVnPq0mpfbVPdJXn3FF1eW77SW/8Sg36LVeugk4R5W0RN+pHUmqWj6WzvA/X
mHveJEelpFE3Sa3TRrDM76a3es5G8MPdpS75QVycyo2ZmtO5nQyMmGZnFIec80JuVKz6e+qGF1/T
h2GTxLb3kGGRPEyWyVlBD8KtRTTKieTM9naau/kIU6eeG3vmbpHjKoTjdbaGfj0xSCny2yTRA21O
iK/P04o9vIHoN9ZlZyxTvDNkob3EHLvw+baOzYBQHs/vdeB8H2ph+vBAX35ywjLIXawzKEC3jPdy
0eeDAtVu/JJuwN0gM30LFK9fxqRMfYYn2mE5no5Yi5P9zA9z8YqyZlAc83RHfZB5yrg/omIruCKp
ufCOdsteBhkfHxYAsItA/mb4olnrjzLPtfu4j/Qjecf6odD0/jai9urOtrP2pyirKbvp6mVEleD0
1r43W+clH1T/TjW78TW1GeWsdoyHVvbLa5lB4Z4G3Uv1rVo6LfYROo23bO4gJ5bFwZwhSJh5Hu+z
QbbCrotsnefBd9tubcTyv+PSES43pCVqvoY3p/Dsa2x34U1PSnlU2pWzV+4FUZvAPGp8WBNX6j7Q
XBsm1kgio2PLU58P+qG1KrGJSP0+wkJN76YbFdtaYMHttWwGJ7DENupRKkbkwH1TkwB53upeu4EO
q0KnNqK/2Y68DfES6W+1SkBkKxMVKNsot2OV60Ywd+OwXczR+rbMsdybfTHcWuUYM1vXlflRZbax
KaFZL/rklBi02tY4lwA1e801xE0yjPOZW0FNaJcF2p20Xn+HdJLWDLmI5mUgRYdVvkixb1Ph7AY9
nm60eMwKf9JL+mjSKr/D8hYPm5SiR5YV5Sk1UDoEsU8TWlX7s9aPg9+nLdSYqs3qle0P5zJH2EE5
xdpSvguEQZZg9YjqQg/t1ajpcUgFV+ZGmgHnvPOMbMJy/Jj4SBCtBTpi4bt/jDxLPdjgsedG1dom
X1f73vSyDN6hiI8MgOkRSo6WOg+1hkOEYL+lAPdhsfKOBVCo5YHNrzswh3rAk3r+sw49TcDoLIIB
7hGb01roD1TOFw+5XaU/camsU4Np4Tsfrqi3Pa/2Y1+Sb1sBUW6ltUgfSC/6IaTiK3bbftNoI3Ov
GiDwGCM2fdJFoOvKvL68w07DUwwFB7/fpmO+ZVWDAGaqC1O9Nrbckbm3ZVm5MMqV8Qs2XE8Gs+zh
8qNseiIzeb4QXIv1uLCRvLRDoe1J4DJCQ5LoIXiJUG3A3u9ylzZo2uGKcyuc+CZzZf4wk04KCu9Y
GbzhPJ7GpNcfUwLBoyBRFoXwOvh9msn0KVVqOheac5Xe1uDxM9vHg2PMYDZlvG6SOVdy32oAuFTH
1GycZGn/6o50D6NeinYjVvKYTouXR37F/r9iOq/pjs2BvcIpB3/R9YUQG7K3+j2bXaJxbdMUEZ6R
GG9V6RBg201OrGHzMtxnB7bwGWlJdOZeYIxBk4jXSPTT1oxKsQfsm/ZmlJimP65NdsyAIzk4Km9+
mb0pf00QJhyqWm9vC6IrbvTWtc+yxFgWFEZfbGInjmho52NQuzLv0tyvnTT/YFN1ugdjiFQaTk7m
7TSDwzgkKrc0v8o2bsNCqyBIS3Jx+9XoAMRGUpwCVdSTFrZ99SWzZrRod8NDbptr9ORMSKPueoE5
Qx+ntHsyyQXwtgnjWxZg/srK3Uh7Jn+GTiwnfuT/Y/5zwf1DihDKEVkDP13YSy/mxF3TV4NdON4y
KvffOoKcO104oC4VryeBD+5Etx38dJG89GTm3RKgmfmtJcagxPfoY1Z1/YrDNUBE3Rxm1JonB5aM
J63bJhS/Nd2K1k4CCospA24Mx1P7NcojeumlnPMpIC3DjeLD9YFRqh7xwoawZNygudMQRpA3Euzd
0uPbxnaj8kE30+qZ6rQiCd028Wi1XEzsN0mVtYXvEWfww6w1aEwY7dIejAGgAL4yB2Ie3YjLq6lc
ky9vJ4agJXEWEazM9ANNQLi4jExFz1O5pBM6Hceedo42l9MxbvK48mPS5MRHBT6zbw0obc7h8Qcd
j+W+lxnsgJ94tWDsU6mdceLFQx/wOVnWDgrC/W4WTWob8nFz4AWjKtadbiBzX9tksMJ0bY27FVoI
FCVPtMV36tja9JbVnmY7dz4N6mdLjlJZGr65UmQRoSi6z5fIeepUhcIkQdRk2vocutOwHJXEYGx5
V+1HBXoYSLYwpn2rsxMeHWp7LpakgxWxpu806RSQTElWKkDtaNxqWYxFAQseOptyeueByW07tOZR
Xb1GDbLrr2np8bOZQGbnyJ2saM+4O2sbZY3NO+hp/wvOW76nsWM/2prZGn6GruoEpYMsLu/YtWth
r2E7xAzo6MPt4lyk8/zXWLO3rwBlwMbJu/hKtZVhvzPiZNd2hnaL96kLO0A6DmUZe7uMhf3hkXjZ
BKMnrDCL6uEDy1p+lyDpemQpJ+euyLV3Y6ykX5nzfGtE9nKnm7NDvcC0tCGdVNxFmsV5lKITASeH
81f08bq1sqrh7K20p7Vahy3v/xyYTmbcWIy3v1Z/RZZcqanXWi4DiwrWmo8WdNWNqbSm1Gv8FnkK
Gd0lPSwzEIHb5zDKUVVXe0QzzeeIDOdEO3l/smTyBwcV3SwkP+g+NGf8hj+HdttcZbII+jSnC0HL
XPuzti9WvhclyQEGRfcW5Gnr0zBJr1uj1ycwAu/YGhIrqBonhpdEVhkqITuOT1g/1p9JJgsspI5N
BUj9saO060YhQf+xB6HeLahGgrnTuh2DERm8r8PQnFqWyJYhOt2MQnj3vIDeQ1UX0V0zWF0wMOBt
50Uvw6JdgK/J5S48NB8xt28yGdwnL6uzSy2q8nMSBQjoGlXwP1Ff3RfcT6xgwl9m/oe0/v+riO6p
Uvzn365/5hvFfou6qP/f//Yvv9r9Vtf+tu6/ftG//Jnuf//7b1NwcK19+5dfbMoevc798NsuD78d
7OG///3//Mr/19/8Z5Hc01JTJPddDWV//dticMR/aZO7Wr7/b2/RfyugO//Wn8V/+/r/aJ+T8h9A
YKbrmuTTmDadqP/ZPie1f8BbmaZnXP8hrevv/LN9ztT+QYmoARxJZR0tUtdEun+2zxnOP0xLwo/a
jmmYBl2f/+s/f+7Lf7C/fGR8zv9zJQTfyv/oBbKt/xoMlQm1xP2UtVDzdnvfqWa447arDq2nrxtb
CnGvsVECn/ej0v1U2J63M1CF7LLYHR6qXHgBxzivaauifZqA03mmMfwpVMs4i5b8azIHCrpy2trg
rLLxt+BWu9F6xSg/DQYAQzVtletRSOlYyWMTZd05qcbct7Dd5IGlm4giCO2+lSqKH9eCnJZ41bXf
nJEgJA2xbf1Wy929WaX5vacpUsN56Z5WGo3R/6WRfGC40Q8Av/Jt1GzjQOd78YUmKnunEhRVZSOa
ZutUJvnXvZIngWZX82Mtl7dGE/WB3ZUoXVtRHqcZ7BCajMgJlbgPkYqXs5lMzWtjVOTI9BPZCwGa
jdIN9R4F2gzo/Ztm5XzfGNeb9jAk4t2drm2TI7quc5Muza2jjfYmS5V96UHdJE03J4YWWCBlz/sm
mpaHMauLN2XY8XOaNw7Cssyb9o2noaO2EnP9GKu+Pyl1vahBqqdvkZuD/VEJK2nNsvobmOP6gys4
LDQ5pn/m0IhzZqnhB/uIdpN13twFaWwz92J9QVUG4gyCvcpXuHE9bLvVPC6QG6lvDElMWK6bGVbY
YC58jSw0F6iEpf5dN4v6rlCmHta+q39yuyYqFrknIUhXRrKEzQ073TEB6q12047do15KRWzoUw3d
C2sBCAvJ8Xr1dzsLTdIOfiw/zYHnEbrSyKOV97XlHXT7qUQAH2YI7wBzJ7VzAbZ8QZqAk+fbJk4s
wID+bF69yCskfuwabJQInfYM3GYoqr/YNPVdaqZFMFzPVwEiW2brF6TMXvfUTuh5G6JcQzVM0bxB
G/Y4WA9diWuxUUjUkZZtEqB7CLXPKcso/pMXA077LyuFDiEwYxjTDUv7mZg2w1Lqf+hHphfNkd0G
nQBvSxGD5PBfOeuf5jyBnGBNmBCz3HVmm59axLdz9+UYre9ZnAG98Hbu5AquZFe28gO3Xmjk+bqJ
EnFI82zn4jr8MJbZ3kr1oFtjvS1F/pzjfCy0p4G650olt/UgnUPBAJ+nbtCVEtS3HO91TcJOqeky
mVEOazvsYqLHjaT8bkqwHl1CX+rRK9DngTLuJEjS1QnKhSLnXmqHVmvuOInTY+KmYVzZ7zKNf1w9
uxva1qHr2f5NXQeUOJqgf+s61N0+Cy2k1QBZiYSqjSS2DHESfXyDeZOLVK7zQ08XN/E2HI10jXO+
6i0TqaXS6x39XpET9dx4AhU1B/KONPBdB6N1tsc0mDn+lFMzVK9otFxvCguusJOp2X7vygyykpUI
u4uLL1WvGpqYzlTNFs1L5Be1bR2UVTwaTfk3FM+TXLUA9RlUNvUwvsn7aYAXATrq1oZrWQVvj3mC
WPkDoZ3c3HjrnlwkJZdp1Vgg86/Dneko3as6oCgviM/50WFa6tSViLNRS7HH5u64TdSwoC4zIflE
ULXxvXT7epuKWQNKjt2/sqd+PVmizTCqObQBRs6utX66Uc09A0pSflpL3TM2Vh4u1yyhWzeaLXXv
tO3wOVs8NIDg9m6y7HhH3Gh21owaNjSu1/5U65YWjrUeHfPqKkkT66o/Q/UBeLLFnrh53Vn2VH8v
02p+impKv1eG/V8TgvYSt511QOI6bSOvskPclTW5OtOL3YtuV+F13ttCfykqNG4e7T2+mwnbl3B4
Pph8e0RrivZwmasGgaXl/MnZPLVxZTGrxRYVaFq1QR71USDv6ckFCS2B5Fg3VXwsa83dFDN5NXrf
naWJILBXo/VUe/Vwb1jzCTa0vqTz+Dkg4LmUpqwCF4Ul3G4V3UWuo76jKnK/CwWq40OJWWcv41XN
IwOpOxYtWQZ6So6CFFl1Py8lSEmcUZQUdU9iGpdgjvV79ADfq7X228QGo7ITx3gaSeMMoYoY+MBR
Z7azfL4pDJkQnba6b5g+H2G2Jx0pQB99Ih0AZMkQ+o4Z1GmM9LNKUP9wfLClxrB13So5czy92Kt8
BshQ005GnhnqiMwmvAAoGcMlcZFCR4nTftVO6e5t5KynfrTWQ1nICfRd4H7gcLdYfOuk1xu2sSK0
0oHyjnwazCrMWWdte6unfc9fNB4so9CAx6+30qyhwrUcArRBN6bqnfPQvxV1q74qfOVBllv6RmtQ
Hs1aaQM+ASa6CvF1X+RbHoXiMC5BIvGUMMcLim2xvDv5gl3GEHftzA/qa+YAOeBCc0qz/Ij0fC1D
zdJWpJST95oluSmJZ3M5Grx08kuJ2CsgzxZ8v2yrwOoJJ1zrdhPbySUGPOSKFSN3jII+Lspd0oFM
j73tBnNWBo3TbVfZvrV5H06z9Se1GVS5mfVN4oDoWOv4PFWI/4e1cW9TYSJQ4FXCFOVwHUamU5to
0FKGsZNEj+EvKjcCp1sXhK4cHOv1b2V2z6sm2lbGj3D7EYzY+0SQGlhOaR8qy+EZDtOXypsbWbku
SIvAAF9Mv+MMLeO3Aro47aeNMbH7wbSnkACjsTfFtSlpRofsLkfJVd1DbDe4uggtJGWdY+TbKaq9
wDRj8jVs8PLCC5O0OJT1iExLfMxOU55X3bWDlJnhtIwTjubV/HMNk9vugLvAnI6msADws1tqXXzQ
TOXX6wxs7Gjfbo6vCrqj99HIBKnNv+iT2Wxcs/tbNAcx/J1jt++jMi+zFS+7yoT5Qh7gR9LzE7dR
v30PhBzLkL0ohQhtPhhy+tMA/x0MUAqkNgLAr+Z0O4x2fk+LlbYA4RCxw5U14Tq1PEU5FDNiIhRU
zW0HdPqWjsPenB90QOxgiL6TJjKQODmbfpZ4tPEmocpEK92fS5Fsr1lgcTFuu758TUoQgbRUL7qt
gtXVDotxQbJ2W/TLQesc7Zg1ODp4LKFNPXyqKXm2LCeoUABBEqz3WOdvlrTiSutexh6HDVDbHv0/
12+jeF1F7m1RXh7svLuVqaPDsPaxeyShy28gYw4jbOTMBHB0Iee6QliP5Sr/DALNivYxkUkTlH3+
hoyIHTqJvrHDrxtN3eTTnAVzMX45a3pvTmC7DYKqQABjDJb6kFfRS9PYQa7RCnXVFCSRfXaLXPdR
64elNr8tCgtPPaC1uH5MtpEVW0fZzS3aauucO49Nkb3IuTzYAjljkxYP5oDGx4l0H2IYCKMT64EW
z/ZHpPaJ9nqUAlH5PKbaE2FzWGpVd8OazRm61Jv00owtAM/aUkiobHQPVl5NHHmURjn2egFZQ4Vd
IS7si6z0PZFTBKaKd5cCmm7EIuNYHTjvZPj6wpsGqS6ina0SK1iypt7kZXaeyupG1Qy1w1w+DDFS
pD6B3JZP5jAxaehO8ogWfp9NBCOR9hZ2acUbDX80pD+ZtC+DqWE9dXB+c8EGU/LRMHs3er3uMPaE
jj5cyEg45fA4CXo0Pxpj3aeIbtzXeS+rMGa9LSt6oTjG1RYbDQ/DESiJbQrmkbRs7Bmtsjd+Z7xV
W9utV9+Aj93ZznBoZZ1wr1l+2fgJITwhWyoOw7IckS0xU617xWyacqx0BjSqrWv1o73EInBzYHSk
f0fNdu0bra5OnotSoMgeCHJZQp1MpgI/FwVcp0xoTy0jj9GYX83YclPo7buxYxOtR/D4Vb+LbNS0
Y1bdcCbdaFH1IuYVLY0hjyBqvpTVDt3iPimKJCA26U7T71JpHCDZ78tMdDwRBzHdYPCyGrQJwHZi
98DpovXepuuSD9Gp22y1/XGK2Td63xYp+3RbPzndhA9Ca73yPBKI/g764GPP5Bo2Tl8sWM5hsjt3
aZHjThy6LQfoH1hxH3A83mRL2vNhx2cxI4iR2hvDFCkLEkN6lg4MPp42bdy2fHRT91yVBtEEbZW/
jPg4eE/0656UsRzWAi9SZRzKcdlWpWgOXvvTOhGsr86jTpP10eVsCaLoBeL8iIXP2qviyZxrBtdC
VKi2OFmcuiMlD9Quyo0Eo5K9BqU05DdmzvljcLxzKo6p6OfQJAl4VeaNofHt9P1Y+wvoPvfehgGo
t4owyeS0dXvia/PqmXo2NF7GTz6InL2AYD8Tz45orB3haM9ldx1DvGbrdX1/kBVd71j+ro1n/aOa
zIRXrJF8noNBVqlzX+Zm5htpf1d16bfbi3uqafaja6udY5iJD6elI6LYNYMWTIhCC9RzerJNcFKM
Jh+EGs9Gpr/RB9AEplHdVFn/OyOwPOOFzXzLKL8WvqSPqJUYx6jd5sLYCU9/Gw2YRRZz96DH6XyY
NWgKzGwpjjKqRNkiP1LPMTbVHI8XJdV6LxOWFMB54LQ2YpxsRcdZl5eq6R9Ssk0DTw1ZQPnNjVk7
7WGshzYUpfhSQ/KzNsmnCxsUiAlNB6nPwKhO++ZWdftWTu6dkjOWIWbeMO49fow63zl6cYMUP2Mr
oohOKUs+2J54akSx7EEvbWhAeZq8+rdN+olK23Y+maarggi+kdpMPd7FBXLDmhzDSXvgyStER3a6
sREaFB0OUDxmErsYpBDLU932/VXChegaPCPGfAQ+4KTGoUCtWo6NEQJsPHbWvJ2g0XdC9HmQ9eOp
idTeyeInvVX1bkbSu+sMpYXSc+9XJoEMurDD5hx7d1ksg3iQ3zFoKTBN9ovlCQVKa210A1BAi8s9
+f8X5U3BsDBSu0xei1XxV8H+x9XzCJviQ3/u4iQ9NVmBGpQWUh/KHK4K5ddEGSEjqaj8abF6qFiN
F9VwNzWt1lnbAOB7sKiuPYSr1ur7FcKobFyunU0RRg6OoHREY7MIC0ZnTPWbGp3A4GonZWMqFGN8
h9N3u1I6HyBk2yw8Vb9tXlt26cOkY8lKHEi1uI7e2WrPlhc9FniJ8R6AHeUcGEY79fwjucMh8FYa
82VopnzjTFN3k2CDqmvtC/v071ARXLcu+pWcwX3LcH6vl7CvbiYZNmyGTM7VrRj74b40m1d9NJ9l
wqnr4PhqIih+PEqazmzV13nQF2rrzdaTQrll1BRlTF3PS5oc8NdcLKP7okHgOcubAAT7Alo2BHGO
Xh1BxRMBxPet0fxFEeKBCh1DAMBescmmgcAXvBV2edMk+V/uOlUQm+LBFNkFNQQrXWFctvE/OgMH
z8rZl7N6rCTivV3F1yTYa3EgrOzGBbr1Yeq+O31CLWdbuGYS5lHb22qrhc822dAetY2s5C9DPDn1
eMzxOD/H7Uh7JsNoDbziDxW3k3ppXszU+CokJ8FYE9VOZFS2oVniTtmOu6sbTSM2KjIGJGsiuYcP
xuzuMT9wcboqJd/4jgNzVA+EJm56lMJEPbZ3UVKXR7NPm9eRqABf7yQgUJ++D3K9LEvVbVrTeaxi
PsTVwMKYMgQYif1SzzMXj8UNiwnQZ8ibxywpNkmUvpVONu9U6zy1untbki+apaT41Oq2sJ8t15Zh
rsrXtDUOOcxBZ9OrKdq7pM/xV7nN1pRi5X4x9BshrHdVWqFA1wbVPu6crAtQcRSbgqXoqhoeoTog
79p7mamx0M2Nss2E+TLGsxoj7iWS0AftycPe1bLX9rq5OJYf2fZrWqCFG/Nk64r60JUr3Z7rFjn2
w4jsNFiiBEUE8d+6lm0HK4emvkoYkGzozf0QD7dcYatzHk93lVy5cSDDr604vwEX4HMtT61VdMRJ
uWGzElxbeBf87wSI2lMA0d76c53Nvq1V50HIO48iGebn/C6yrJSEtnhPxsK2sABrOZ9yLXko1vLV
mmdt64zon7DUAbjQXbvQmhjIEqkHdwQza/vAnaJpB7OA/X2Mtce5ex2ccp/Cj0vHCwabljIF9rN4
s4Y++htAbNNlKEtxPbuXCW8WbjF7h3p8lxmR3MqWQYWljgb7zluzk7DkDUqKOy6eCNfsH9glP8mR
/Y841zRMGgkOXtpEXYb65XWI8WAjl3Db+tFxcS661SsMzwu+8Qzz/WJCTz/CzQLAcvcfonSH5n/Z
ZtrQfRS6/iG07iSSZGOKqL22IiDcRE1NBoUZ8osL7Cr17MnyVEzL3dj3R16pG3PNn8cRdcnk4pBJ
a0zQbernS3WyS3lG8rFzHGj8aK31+6UakDAS9GCP/YmXgiJjFSDsfyE8lBwpIfZmVl+yqX3LaqY2
3W2HHdxfguEtqk8G5sg8AeazLdz45qOGHEkO8q4RKHiNnEi34tfFyQX7bueBDkZWNFztjOtduf2o
a8cvBgpiM2PaqRgGfDnbyL0jBF1HONc1bAyu0K3BaB/bLRFkRRPSGOFbDsPnOqVn1+Tup8imVV0X
JE0TZFN+lKVFGrN5NQvo31oiXsy+xC+GXyPUTO83TQY4OY/1rY3sdWNeYF7qhnQjqr5+BVs0syoK
0T1OqDyhhM04bBb73R3794LLErT8lN9EdMyzTbbxGbPp3s6no9Os2TbFdLi0FWPWuAbU3Jv7qn20
7P6op8XfhNn12dGcdmvZbrtfVx7KmHvjfblS3rGkC3hn17Qbp5fTzlNcVmU2nFzD7fEs5TdmpO9L
9w3XdL5ZOlRqa/GdYiZc0eVSlQGRS6aFcJiUUMNKO3ovlIfyhTc81T69In7SxvlGjtFWrQ+FweBI
5I82yr+YSR1jMm5k88Mo2u9Sq7fJmm5mu9vktni1W/fgGA66RPzH8/iy5slhLbOfhWe72IwrffIo
jHvBPa+33JPmFPfUT8w+5oEb6O6biCzU2u32mQaN3esi22AqggREQkCd07ictDS2blMHcr1Fjik8
gKnlJTMaIwCwnjh5PQwd2RNpbRf4EcZbCSkQAR21XO8QmeIAnKf4ySEIgAmCPQXEiP3Opq6Ecoeh
RHCo5YyxEX0Ehbl1TOvZofsIHkW/5LMgrcCqiYpPummbUqzgE3pcbRcgzU2z3Bqp/J7rh3awEpIR
+XYQ8X9zenMl7OOM5jKWLkq8c98L7AHuJ1o/9BqTvXW1nJwVwBG3Yy7pA0OoZCct20SToJ07Vlbn
zI9c4O5QkOIsEnjsbFkdkJtvvJTZ1baM+MYeCzdsZ/ExtPntmAJ1i/SHkfJFQkht8po1kzO/HYiW
QAk8G8S8GdoxUVcMtHX81IycMCYmwdchCFLv15DsTbTR7+ckvXfmYcA4pdthJfBFgn4DE7d/PViH
4OQMRystTyWUCxnQYaoQsCL+IKJjTeuTlzKiAUQz4XJe4otE7jUaXtBy1Q6QH8GkJ+TyDKOz72SC
e0dc6kEDbeki8NVZ2ycRcsOsQQyRGh/mwIuzmiJMSA2yG9sOZi0l6lvvefsw1jO3LI7Qbkfb7vbK
ysBzstV5KhsPE1ZK7NtlNiv7sIDwIKXUl1scXNWn3QGisbnFBNR0OoLkwVE4lT1yYokLmymKrrIT
ENH9tEyehhLJdWbA/tl5Kmpt7EMRqfoW6fXVHalFY78tdas5sO8AHhjD1kjTL7Xg9/Ds7uINVRIi
T/7GJHhT6e52zpTy53y91QV0/EjGeyed+rwCF3yhTC4veA1jXs9M3sfWCHA/LEBphWwI+RjjItvV
fcGzio2WSCHyRkhxSZCqaq3qtpGeGmFFYcRRYfx0ucDMDCC10+zG2EruymXQHpPEtHYO8pJt+X/I
O5NmuW1sz3+Vjt6zgiRIglj0JpnMO+tKV5JlecOwNXCeZ376/lH2e0/Jm50MedsVjiqHFS4kCODg
4Jz/sJQGgsOJUF8rI9Fo3VC4bjpUCEoRQmLg4eUHEmLZBOh8TTMMf+l6sP4K8Gqk0/ypaMZTCAYQ
4aEt3HybY1qgoO47X/b8xrTo9RJc29jdQvwy78csTN9IGesvMhlg3o+uvdwFS8HTj8w+iL20b02Q
dyhj3A2L0/8VOnV2B1aaR7OqF08PWz+woeXrGillVS9sGyQMH/mi3SoeYpsnDe+jyZtY29uOPMf0
ArMZgJ5hEgUGQjph6BWIst7odpw/A0B3HwNNup0XAtP6PoV1lPOe48ioUSYfl6HNY8/qYRSRdWry
U5/UIywqIBkgenheL6kSd3mthoe2Ibc6JYHGTWSDWS0OS2sZj3U4kjcNeUfOFCJ/0LvxH+mSa19h
M1JoiZreAYmHvHxg5NXJZriCTBtRIsGO/TNEveNI9WN5Y1fRcqJTC4KcqhtY0tyY3llLZaIIqZpT
xxFJD0kQtDdgVquHkELQLXD+z249Lh8Q+yxvhOKVwX0VwJeqpzcu+cxbahgrewfGkDCaEE8CiyqD
XVlAPvvoZaSK9Rz1E8JdKSWoAeEK+1BEpTU+89ahLYdjIBiqvo2b5c7ou5CKOqf/ryZK5Jt27qe3
kPjViyt4sHt64WhPgtqOj7opWqNaouLPnYqaJytys+fRKK0HY1TNZ6WCZr5PW4QHMBau8kdq7G1w
0GWstZ9lKjsPuhNZZQkO/zvCB+KmCjVw8mFBH/AWnDMA7aBKBooi4Uz7sXjICkhWUTbAHc7TDsGd
ZewruuXmZL8lgDjUaACNvTGdOo5us7yrwqOs6GaPQ+mYJ5P6xc1iacGLXmkvAf172PYuYRFwWH6/
QB/4bdGG9pNLLdevMwO+qhzCOxDo01PjlgJE9B+5W9t4KxoR0JrOUO/jReTHyRSVv5i6rHy7i6N3
iN5CDVRlZ1WHsslRCiDEvwRjJN5CUHTKG057ED5aw8hTcIwnau3uiLzYYSoGdZeJYHmoRYQ8Qd83
teE5iAYtJ7ft3ppOFngFomwQBAq6lrqmzf6Q1xKue6Kyr/yzSnxJdEp51hCVQNtzTM/Wi6GbYANk
ABz0sfsQClNCdoxH+7eex9Wn2pEjxQ05j/fwWqdHqmzdXVfa+mOJqMEfvdbalESon3tlsaB1HRnB
UyOV8AGVj/dUqskiwI79mVt9+oIPWjWs2bf7EKrM+r0G430YrFw76EXRv6tljRiCu9inFIGh39o6
eu/qevQuCQeAiHFDxZP4KT8DGAjH02g5Fh3BQp4s1Bv0t1qz9Nr7uRnlGznKz6iy6N96asWHGDuY
FRW1UjzbivdaYylMYGWu7tLJqYK3RlY4HxYRLR9hDJ2cFnUacCMf6Vcq/NQspNoGjapwNa9tvlmH
lz0RFdDQGJdjOwGGULawXuau1D7FFlJtY1YC5IXZT3kngayfC2f+xOdGQctSFPRQwUgfdB6+XjZT
xgGO2nhDl0aPc7sgz9FblvisR676tNBmgN2G6XFCeSocZHgsqJZ96lUu3wHR0OWdAqwIaRWMBFr0
HWDyZLTvsXQxfaR3eMv0NswN+vbJBwHI6KBqeraxMHg5RnzUJKE91OZdAuwASWwsJNL8COKFOxwJ
oOfMHNqHGdH0d605th9mVF2QUO/ypyCaoVPj4MCbdqqWktoR0BgH8UfeVGCmffhT7psqNQEjT0UJ
Nr4qFn3wsF1X0yFkvzw1VtM1tzM9Rpg7ej68XWb0Cw6BrPCEXECCHbRiHo+5LhfDL6qK14YjkPlK
zMmChdN1flgX7yhtK0g+iuqrQrkPOF9AJbCdA0Hso4Mim3r8K9BIDSGND8/Q/rF2C5zq2S6HwtMK
286OROYZ5Ryjkh+GEkD+UUkn1sGuhNWfWJNIOFcWuVGZt9RbtTDrYtKJGoqNzn0khjiOT6j2wEZz
G9hREXiVp7kZhj9tsPTvksygbwVVzoK3moy/Jz9abcJ2Qz+Ej/hMlhTkz6bVO+2tqRr9KNhiN6gM
gKvRVPRGtpo4UiQu7udubL47NKgOMISWt6att4/WJMI7JKcsHxkO+x9vlP+P8XKmiTT7/xsv9378
9vXbGcDux7/wN2DOtP5jOBB2FHg5adpw8v4LMGfo/1GuaQhlu7SWYPCjjfkPYM5R/9EBoDmwSEHL
2eg4/zdgzrb/I4QL2se13X9gdhuA3DXAHJi8n0RVHLX+AOkYjsH/mdT1rVlun4moUCMNUa2aZr+r
evkuS2V7dPG5eYAIlXwl2Y5O1IDRPvjpG/2D3ftf3J5vS+iT7f/53+eyo38P7SrToJlg8Ru2srbI
UuKwlFYUlxsoK7lpVU8xrR0UKo09Q73LQ9msgsvH5IPyFX4SIdVNKzLMpbA9d6QpBgxh8eIaFi+C
c7/m1/n3rJC3F44pIfyYWyFbI8yg8rfMyogj637sbZ7JtTXv6BdfWjbgl5Zh2aYLA2ejOtvnYUiF
v7S9anEUJKQ5OA2zXt0jpVbfBSYEY3xxGmTp+mTa06I9B1j+M0PJLemY9CzYtucfswd1n3EBwMvQ
uhaVUauBKYd10YnWOcifEVxWMKLM8eu7RbF6OEMxrtpKaasMyazGYVQUoWdE8+bJg09S3GL80+7Y
L52b/PyYoKnbwpHCobGAds/5BF1EOGYjdyyvNmcyfid3optkSWugSOl0tEwuL7LSwFduMz1BGRL+
9amei/3+PT5QWOKByXTtHwjXn3ZrEUd0LDIWd5gaRFpKBaKFxSQ7vj7OKh78P4JK/zWODbDc5A6k
enQ+z0HvJwWS1fYE+PO7qgPpqLlO+1jBdjg2ZeTeXh/vwilEtNfh6WdY4Py3UuWuNqUBPjgW3X1D
3DrhCPwElaKPCBrumbFeHMrVAR27ruMId6MZlVmmLio3pyAw1l+yppLY2mTdu8hOzZ0odmmzCAZS
SgLiY8HOP2IwJKrFB5KPOLvQkAR9CM8BVfXkKr39AJFhQhqCB9pvOiqEj/Wg58frX/XCcTQFpVVp
OLZORW2zilIreJ3TU0B9wNQ+qKCPPYkP8V2zgGikNSoyPBmoZF4f9UIAYosajkQpzOAe2gSBckJr
LDT5wEg5O6Bi6I3krrBP4TRq92ml9egxKPtU9XHz/frIl5ZWSMZWhuRSNdcF+el0zJRxerNzLc/p
00+8qOybJaMEUKWu82/mqCjuKh05JGu7X6H0EkORM/A6nEqPHW2Mu6Gb5+8IpDlPoB1jOhOaAk1V
WWj+/vIsiT7CAQIhLN0Vm20Vo2ga6hWaHUWEEmprIi+EbnXqI0MQ7RzLjZvFjzggHAEDSdo27Itt
vGsFwqYw/ywvbNzoqOqM2mYBTYWrFNALhaksgD89trXzXsBh8Y1EftX0qNwJu8a5I+I/v4PvbCqL
6CCsNV79tLK6q/D/i/gd6G2znYPo4yAL5ccRr72F/twRUGjuWSr5IwF7cdJ6/dv1j34hIJKi8UNM
V6K2siZdP/+Ari+WUI/o07f4QBwnzU4fxNrJgsBWnFLRRDsb7MJWFtK2LFdfE0ShNhPmbaMGcKls
sHKqT3pciaNuU1sLdc3diRIXwpRFGkqmYP9I+DZTWwat0W1U5LwsyHB7koNrAtGcx/fO2Dd3AS3Q
21oO1TdqGxmqOIg7Xv+0F6ZqGaS5XKeOpXS52c8ONeHIyDJOLQ3w40CefLAXp7m3VZT8+lRdd6Wf
KOTc2bebAFFVoNl0ZKkALdj682yJ+CgDuoFAqIDhhJYJ0l8P/dTq3EOVRrV/faZr5Nvcqj8P72yy
h6pZNBpAmuDKXrcsBIxT3VJruj7K+Vb9kak7rCS5EFQcXbc3W0d35rFCQAwgLDrLB2HmzicpQ3GE
Oh/4QQo5+fp45+v3z3iClSOv5brRN+MhqGeEo8EN5/ZpgxzCGN6mSCtSzoI5cH2o8636Yyj4QBL4
qZSGstzNhaabaCUnkhY2qmZrky8NT8ti/plWFjUHAJkPFENgpPd9CDwUmsT10c+v039G52IzTE6L
yfPkPAZovaG3MXQTSsm0ZCIxU9WCYnvf67QS42w0/MZuxdtfH3R9ILJrYUAhtnQ+KOIF2mwaSUPr
J0EAqxgzX28tWl6UN78D+U/fyaUfd5b0/Ar/MVOl2zr3m2HqUM7F+aCIlyVumgI71mp7oXRX2rdx
NTueXi/oxHaypKsR0rCgXPwPo+7/SdO6sHsp6di6YZE06TwAz4emX93N+TQgWNOFkHkRk3vsEBam
tSoN36wXfedquTRVw+D155AjccWtZ/anm0VGXZKY5tj4ht5X3oTg9b1EXBwmCu0zhB3rFX6mNS9g
Is2d3XxxqpKEhTcuie/WoTmLtFwGEUs7g9R6kPgcgizvpt96foSfwEzd2b+GyVz+J/78vayGkgQ3
9DIJ+Jvwpw+mUxQh5KSqEupU4NnpVw40iAPIvupjiaCn61WmXGHZloq+RYWr3qL4Ud6JQMw+FHCZ
7f2k9cxsfxIVESoMGMLZ1DvOP3+qTVm8LC2t+Hz8yPmCOBJSYwgTm6anovw2NabzmEBo8l1QakTq
USBhEPU7QfNCEFOC1F853A1r4nr+O0yBIgKdmNZHWnl+GxejABeW/AlTTz5fP9Dnl8Dfi0AZlaKO
Y+nkE5twCZFJj7Cv7MAqSfVkjWZ5MwRV9/v1US7tLduQ8LyoEK0vkPP5GFxyCAGX+Fk0Rn40Y5Wd
Mn02Puq90x9hMyS/lpX+My3bXamalmtTADgfsAuimv5c3fn4BhenftGne+q9490okujm1+cGqoH/
uK5pspfPh6pFWMxJb6HqnNW1D1WmuF0KMIlW2KtjOHd7AsOX9oZDrQ1kMBUitXWBB1MDEJ1CsY/K
CjoZ0u5uKwf9kMBEU+P61C5FIxI+x+IxzP4wN4HXmnQKJxFM7o4W0rG1FwQvWzd9zqzQPKSk6siI
ZUj4dhNctutDb+y1/15Bh8SIJz9/ufrmKC6VKx2kCFvfzR33rlWL5U+xiXQ0QJWTqWn9h3hugy/I
ZLSApheFhl4YpyetK2V0AKEXPHeR3nr5FEr3wclMxJPp+Qd3ltE1noMfrbtzS13IBnh/2WDL2A2c
qE3oDkw6/6bqW38EUvCk3OlxErqBCGoRPU/h1D/rkFz+RBGpOAm0cPZC1+toimArtS6JvgSp63Zb
ZDZWtMoMCF1Rqh0yNNEdf6gTLB1irXSQ/FtQFMAOtlV/ViiaHNu+79oD4rruDRpEzcfEXsRvO2t4
/k5a15DLkyf3ms2TLvx4z/10m1lVVQ8dXhR+4Aa4H0W9e6Cp2t3rAQJbZtxoiNuPOUrWZua+y5t2
fodinvP5+q94vYnXG9zhy1C9JYXYpLnDCn5RZUvJw5a1hwq0grVk0tBse+0ekUwXo7I2PBhzU5yu
j7x5J/49fx5Lrq4ot1C62gTXhUqKtHqNoem43FZIZd9wbenipsZ2+7vUFgd8/xg+TCqogMANjvkM
Jnv8eP1nvA4YymBLQjQHFC0owp4HqAj9j6UsZro8WiUxczDRCZ3gjMq5nO/+zVBEUtDkfMPtJuQw
l2UXMFS6WN1fDQoofoADD/IeuOzunLdL64qIPMk3LQFDys15G9MUvX/Ak76tm+1ymLVc6zxHM0cq
gkp8ceMGgptsgfuZtWp249Olvc21SSRWJkmIu7lhgL+0c6oiUFoIiz0ETuTC9kJwB+ELCER6CISo
qbAyQHnWK1BHurcKY8dX8/WtCkKFhwd1lx836yZLSGDLys7MKj/p3eJNCOmZVAli5MMC6vTWADK+
cx9cGJAEnKYO35sexfbBinxlJ1xLy/3EacLbuEYNB3dOG6lSFNUeYjALe9616948T8gUWZDuyjWs
mo67WeRAVHKMA5X7IF2rI9Tq6GlOckm5rg0ekpXyjp5I+i/OrcmGotTMuLzvNncPIJ7ENSGj+xL/
+BuR2ekT0mchnluqeafZvbwHK5MZcFCG9piUXfrGweHk6y+fJa49VyFcvrYTtjWedhW2bUPU8xtr
MP6ajQHyvgTjYtpNsxMhLqwrlzWdIHpslBCNzVdeAAU1OrqV/pD24TdIUMV9EZjTQXQ6XvNtstR7
t/uF07MmnLxx1lqP2Jq4t2Dewtktap9a8GAftRpy9tEN0g+BrQVI/GXW8EdNRK38mFrQDfZDAco7
+IJk/i9/ZbFWm9y1PoxKyOYM8SeDlmEc5BPB4X5lqqEXBlX2KOD1RMfrg138zspmV0lKaVxI55F4
cSG5Qn6vfazG7ac+h8G5OKN9y2/4KzUntXPzrcu2OTxCWsIGjcKBdeQm8EMcCuKhZG5lYcy342AH
K2lcvrs+qQtxmMoOY6yvc6rcm0klJYgke7YrcP2rghF6pfdBGrdQPUnLPDHyZ4dk6rPqZnGj5F/s
XNJgggMNKOG+6kDBPIrsCWvEClwE9MSVSBWhN+ohoG7coMi1ODtb98IakkaszUzK7Wze7XS7QZYN
2HDfxSsAmYAkaw5uCn9qyBz5bgB1sfO+WIPNZhU5kYrWL+VmW9/a/2aDvuj5TPWvklC78lS5b7px
KV4qy3Z/v76Ul+a2vny5UdiefNfz/Smq1qi0VJJDiiL1oFUYhyLItQcjdgFYOmWxky6oC1OTyrBt
wyJVdLctKdYJLtBqiIOfUuUhkSLe8iCdYRaAADt2Tjk+NkZTcr90weQvSEm/vT7hyz/A5WVDxZA9
tJmwPciI+4sf0C9B8UcTZP0jEjTpwQUt8FgpFEjsCe1WJG3L35PG/HR99Euf2wXJgDaRKchSNqMj
95joY4/AM9kFajaBC5UUGWLpDYM53RPn852t9LrksrY1BWeUGg9/467f46eEXOYU2UAEqaO7IOAT
p2uCMk3GUdemD0WCl+QAUBJVb007TFqe/Db3GgoXk6rQ7HGHXy098GNo6aLPhLQ2aJNNYo69T90r
q1PHuB67p2ZK7OPsBtbp+kd+FQQZhaciIVAYklfzJsAHKi0AHjvuUchsOSUdbK16aPZaU6+W0jRJ
eV1apfQNhL69RkrmaKJFDGq5g+zv6tMXxJnkjdHY46GEYnF7fVKvYoKJDhWVFO4QYDfWtp6CBDOh
zdHNI4AsZJI5HR/duZXeWAOh/+WhSPQs2rWk2jpIkfMtoyb4D4U7m6DmwmXGvwRUMzyksOi8Cee2
PVPq1x+SZbLXji0cLZKvzaawGxdqPZK+x2Z2/tLyYPDtccbrcJD0QPJR2/mQrwIAI9FAW1/tlFKI
QuezM1DxFYucIDYGUXSMQSq+QTwU9vVoD0962baIIKo8wuwzgsfbNJq1dyTXEc7C+zpXlhGNV+ym
6N6e/wJZlZUdW8hyDQTZ1gsNCJyeRFDmUzS4kHBzdAE/4fln0QzL6yEFD4S7iT9MBu44aINPzc4F
t15gr34QbypDl6DAqEKe/6ARPDrq8TmgvFaz/nArE91LvIPemmH2Mmvt8h4gSfcNE8Nfcw3ntUwU
dlh90GQ2/7MFJOWt02r0rvUjdkozIHv0wepVtyJB8fqEC4qzE38urD21CQoUdE8Unc1NMFQ97gxT
7yxHqmnUTWrRkakgFpZZR6sonCdM86z6UYaVgQt7jNcJroEmhb1fPl/8CvAf4I5Ni9zw/HPPBtQQ
zER0/Fvm5K6sJSI1+qx8Dna3M9TregTXDIPQs6JfRTlks7SmCUY61N35KOjJ+YmLWu1YpgMKJVZx
yhWVvEEbCn9ZxhmeXIfaEUSsnXhy4YCTkCreNSsm69VXHzS9kEMhMHKSRn1XBgaoj8BCph5VcH/s
s3Anwb+wyhQRadQLJBjXzPv8+1aV7Fr4jijP8uA4SDuqYazU2n2Lz8u3KS3yEaF+VbwHHTKNKBCE
rtz57BdmDFRhzXIoRlOZ21RRE/xi8P1gX1MNS+9NvcOhJWiXj1gKLN/Q1CvjnU98aco8MChLUINB
4m2zsSHXJAo2Gte6nbvJSxqK6F7kGm5VmmMDxaYFBO2hKPMUoO9iGG9jCqs7PuoXfgMvDi4O9BIV
016jzE+ZBhbD4APcSD9qLrxB5JkQip2bzLmpQPjakHNl8z5Dq/umNqESZiCvdyL7hSuS3MLio7uI
cbz6CFaWNGASm+U4jjBAE6RJDqURojGFgODOs+5CWgVGnhoQaDFiGO5P55NFVSFLVeVax6lH2fiY
Vovw0ZGyHt0IrdswSeXntsBIDdUF9zbNiDCkV4b9Zm4kbgR2Fz1djymvQzg3GRrH4A9tkoRtyXOm
vGcMNPCOthVWT2HsTLcksw1stSW7L4q28voIojWl6b1P8TrbohZFsZc7jR6ata01poJ0elKTfZxa
K75F4HK4h09s3V+f3+sTReazAo7X3WUjIXn+veOZxjbWKvaRo2W+d8PavEnQRzwmAqPaNCWI7Bzh
15uJ4chWjRVxY5vbtqwWteCcBeI1wwJ/AIOJxReihXNc4b19fW4Xh6JPRmlPOiYJ3vncxqx3NRe+
xpE72PAgG3Nu2gihyknuhcaLn5Gkg6CkBHiJTeqxhAjGG+gWHaGyPE59Ep5igW3z4AYYu8ZJvBOJ
L+1KUjpAwPTK1mLB+cx0UxsXx+Bhh1Fe9QEocHbi6KIlZ7bJS7Vo0SFHWBAluyLZCYgXJyqpbnE0
TR7tm2+6WENWiGHkm8YGTJRKrHJnkf4EGjy7pV2y14y5OB7tGF1YggrttpVuuGUwh1S+jorO5q10
xvyDCm2edFlQ3OHi0ny9vmdeB1tKaethB89j0gXaBNskD2NMahhvdPiA+FTGFCbs5nFccoQosB+E
fVk5MM1VetcZiFNcH/7SdOl7Utgi3lMa2RzHbqpygS4IC4tA+22AHecNYKbQE52y7pcp3OuOr8t1
nqFadNgc13SQ6AV7s9m31YwCfjg0qN0GCaL0tLDfa60jSBlxjBYtRnto0u+lxRcH5RXnUAikIb8t
c4kFfCr8ZecI1tK6VyEM0SghgUIIO7idtQET3Kozd77spYWVvCh5rvPgM93t82SC1FqP+N+0blA2
Xg9H7ITeTY7EfTQ431M9zAdPN+IUaExc6AerkdGHX19coH8UR7lFucs3yUQXIUXZRSZc+qCz78tJ
DP5iaMGx0pbu2Pfd3oPo0maiBMVjjGuE8vcmSqjJRVOXiuJRM8X8BSEj4wTOs/xsgKnHrSwt07+u
T/BCwKXiRZFgLQ844MbOw1Ka6RXeNUIcR3RNuRjn+ITAYOsjtvzl+kgXpkaVQFBhp+LDRbLZt0mH
m4RRLvJYAbBO2uLPckHEKMYOxcOqe695f2E00NZgrclKgGwZm7SzTDMExmJdHnVUdw+9oBIhe/wO
63Rqjm0XDTtJx+vxiECQY0Dor+UCtRmvqYMod7QY+/HZyE7YjscePqealyfY40zBMOwkAT+4MOdh
wAGrQ2eX/J7nzFZHu8oGdxE6D4ammM0vWIG7X9ylzd/l46C/0Rdh/YGXxPA2ipLwLq76OsX0WUUn
BKvHR94COq0FlD8zN3A/kcDyzL2+2utqbn8eLxwLwhTJOCtxvq8UAo+mUUTB0UHH9paTWXnmnI13
10e59NU5KRaxn4ucnP98lLYcJlgYc4CpzljeVG0Z38lcfkDeu73rtG5nB78OgjThuGAUkCEDyND6
a37K6gXdPjJH1DtTLHQ8jICUp4ISL7UQaf7IxkAXltYegvT1AaUSRN7AKnPBcXrOB7VE0iaRs4S+
pWe6hy9ehCJRaJ1IM/YaNBfmZ5E1k6KAg1vra+dDlQPmiBhi8DbOoukeHUmJFktd+gseDMi36vXD
gujvzka5MD+b9yHhB1rECgU+HzSZook+mxMDsrOBtujYFoej7N/nXdftdIxf3ydAAGgF8Qql4Ap0
/Xwo5Q6h3a/KVIPTxV429DaGlmP+2cgDmJ00cMVpHoMOrVFExZ8aG82T69v10qG1ubXBp/A65G82
p4LXoIO6WRHjgzOV3ypnQCh5XPrMG2xbu+HH2Ce9twABTq7ZfNH7AlXiIiyL41jO4BY6rh81Wv3H
ORyjpxrIzU6S+iML3RxbmyIJsFpOrk7V8/wTlRkU9BDPRn/CcRkhHXwf7mOz0p6TGC4/rjq4+cRT
br5dRrN6A+9ifgqKJDpWsNo+1aKcn1WCFonQQKlOeoNmY1I0/bOpRcVnRKyEeSCToKO5SgjtfNt1
9TY/fe2DQY1Ya96m3JzOygLokwdd5Pd68b6s9OzOqFOkwBaExAoJKijKEQFI+8o8jDLtbjQuWqgK
vfsmK0ysUQXt1us/6VV0Iv7BLKQtSD+d/94kpitsrBgjeODJKKO7EHug4TBaFBNT1YoXWw/y068P
yBHiUqCPtRZ8zlcv6Aqs5yfN8qjIW8iqt+K+6tEzk/ih3VVDlN5cH+/V2YX5xjAgdimq4VC2/vlP
ARE10N6yA0hVVjyOpxryCiAFUAnL6E7H60Nd+JZk14wCOUEAitt8SxJhLRkwhvYwWrWbQ0v16Duu
xNl7lWP7VZSq3RnwwtyglfOe4OkLMHSbiWk8y9q8qlcH0971oWrBJKdn7VlW379cn9uruMQInDqK
gnLtjW/buKJLGgpTkC70vAFWsfCqNuYi86tcLqirju0R47HyBR3r4eiG+R7AfEMsovTM+HLFmZDe
S5pFm20TaQHVXyeB9AGt52ibffiglq45CbtrXypNE5PP2QnaU2yMxgfVjvNTKqv6NkyD0bv+Kdah
zg7x+lOA80CqpMBBV/t8R1XgHwwZwn8JTZWj6mXIY9EW7a8fTJIGtpKLkCbdx02U0+toMAOJ+DuI
/uHUqwLiP9jFg1uh8J2WYu+JeHFWvNlMiMbsqC0VF3k0U05Tb3mChsId7r3FY18P2c63e3V9r9+O
x8MKciMKblNQY6Tnlo2t5RFng6/uqhg+Fh3aQilNE80DM2+9nQEb7XCcL53MlceD9bQLTd3aPJES
skDDmqXwYqNzfm/NAmUn26n002LVRuJ3otkrEl0ekbNCkY/K9hZnh5rl4BgS6k49LDQYU8gQc4Rm
aI7TmdclmKj86qYU3IU8yqgow/7YtjdzU6aLWTCe2ZvajZ243R3tRnsneL9ePkahxwhSRZGAbfk0
CI2GEbVq+FBLmD6byCn7olHzm7HCPd2zZw0ZwVJv7R0g4euPSfYleCZxFIg/zuYs8BziUPecBQtG
4W0fNMmtpY8u5oyB/mC72bQzzfUEn59wxrMo1SBtx21tb+4MOu+5qloFeLqzCt+SaID3mMH5yphI
iwKKp6WNdGmJo+BehrBO5dXQcEvcdSmB6m2Cyxxa2gieWni2mWKq2I1I9XeoNzatRNgPbDLSJUNz
yvsJNfbcnE5IbIsX3QbCe31Dvb5bhM6hIOeF/0G6vQm4+AgElZMQ5dB7Tv2griNPNzp579iIHV4f
6tLysq+oz5PSoeGwGaqNw1Ezcb1EsbezkUQSk9cYs3Zr2nKVQe3GnZTg4ng233blHK8v1PMA3mbC
GMGMsp3YWH6If/0LNIfssWdVIcm28847+NKnBDzCybTBJJH3nI/XO6PDuwEdh9TVe4yfkwyTCnfw
ewM91euf8nUUx7plDeJU3VE22qZzcaul2DcyVCMxL1Vkc0dRuL+MsCLLAbtAJZE8ljLxOuGfcqpw
nBHir/ETHaH5HoIoc3B3nwOvCZK/5CCNndh2KeoAQgJjRaeIj7iu50/D4VYcJdrIerVTYtxkaaF5
mt609yVOnf5ghMrHImmPOnhpUC4qnVMAZYT21PmgBj6VlpQd9g4YrHLNo4/zhENA8hdBw37S0Huy
EdfDReD6Al4KPTCGySy4JqFtrz/rp7mivma3E/6KiBKWmZ/3dXxjaEp94KVb8WQp1FFzqvFdhRrA
vziFlGrJa7gkJZM+H1lMbVE6o2F5blbVp9ZCpzCOS6wowq5De00Mx+sz/cGu34Y6ur7oNxhoaAFd
OR+wyGw9dfSQY9iqMTqYYeFAlUS1+6viIkEnPwZuBawpwETQEaGNgyqqdW/0aSh/N3jRIbOJjhca
1VNhhCinV5jQR3HXjniKlJhLqCgbsZgEk/epxXbie0bNufOK2szbW4D+6KPrNYYg3mzUGHhIzUlf
XKTVwwM9AJAbdrKgVlUtQ/WrqAbyEKhBwNkIB6Rbm+3cldFSDgtLXE/Qg6LUcQ5Coem2+gQiIdsj
e6yc2jOp1h2yrtiDC/0Ib5vvDpqPig0qPZyp7elVolUVhucCwRc9/jwLCy+S3Gn0L2NmtPiPJE3/
vjPAoqK3mBYo28bC/FAbM8pXSxdbv5euFdIqjxq05tKuD97acV8HaOrjqXEQTYZ+YlrJ6g7Dnno4
hPRf4B8hCLqXjFwIq/SHwTv90DbgVXC+f5J5yfGmJqmTmjUdDTVn70fcRw+8wOedsHppKEg73Bmc
D4Dem2Agsr7CmskS7B5gl6wf/RqjXbgxsm6nSHsh7qz8oP8eanMZFlYlDStmVrbdGw+Dibbbsr6K
DjwAo+zQFfV0iyTfcrp+Gi8Oi7woDBQKE+R25x/TskLUVGJmmNGFyw5NZTcz5EkU4g961Ve/KxVj
+W017s64F74sLVQTUzXghVQgNuNGLq7jEb8HWVGR36ZgoQ9V59aPgal/uT7D9Vhttj03FQUAcroV
1bgJN1VdFpMsMI7oxjH7llUTXiRW3ZiHIs7qh1jBdbo+4IW7+GzATZqB6NxQhD3JctRm+vsBPZw/
cK91dsLoxQ+IRhSVFLJGe0u9xifAHRFTRt3DwLkvmWr10pdmcR+XwR5b6tJQBitl8iRdmRebrZlM
E4J/NfUN/NK75zBvRt+KW2hTWfH1+qe7sBvJK+iI0MvjnbgFng65nEYzCnjNIGPnj8hZnDQXlb60
GsKbFDuil3nK7c/XB720XmDb1s1Bd4tH8PkRiF1k78uB9crmnP0YD+4RCvK/yKspDfGEWrlerNkm
lFAz7Z25Zmpt05ifw6b4VhWmfHHqdGe/X1otpkKSgv4UZa3Nagk5AFAdJuGV0RA/lfaqOGtizXNc
lkC7u/7pLo4F0Wl9pAHg3Rb1qlU0AtlC4SkkZY9o1M0HChvZ3ZQF4nh9qEurRDKNsgt6gjy6NtOK
ZmO065H4aLQJQrslHsx4x/0y0pEC3srdhXHNV2LPn+8FYY6lm2Dg7amk+32e+tqnVIH5siT3bHK3
8f/FpNaCKHn7+uzcTAqT9Nmq3J76BPXRx6JHd9QLMhnoOx/v0rmCyP/f46zr+FN2ud46MNcZR4xQ
tAwDoyfTqntgQGo5oeXt3iMv3P92fXKXAi/8P2AswIYRatgMCqsldLCoZdAWviluMW38aYjn7lRH
UmIy5uLnfH3ES3uE9wnVHlvZpPDrL/ppmlgctkmvs/WjJMeG0S4arwh1c+dZd3kUdslKb0EEYHN1
ze6Qj6bTUuLJh+5e1Ql4fTOdvOtzubRkK7lMp3BG4epVw8vA/zzucCEA0hQ/oj6D7XYWN8dijmLI
wqsrT/D9+pCvJ0apxaS6AxrSQVJoWy0zOhNfUDZ/xlPhqOzKeTEG4X64Psrrl85a0DGA4q89Yniv
54vU5oMZRVBtoZLI7CaqHDzj4rZ5V9RB5YWAXhGtbh1AkDgMXB/59SdlZIIQBWWiFayx85GtvqG3
jvGFV+RyeBKaiD+Bau4fyq5GvyjEMkRbbHensbfu8vP0g0rSWnpcEbUwsdaP/tOepLzZZhGnD/7V
iPWihrkwCnIGLlpxf3t9fpeHAtQJRehH0ex8KHsuDdpcQCWisMfwVa6uFGow/WXK91QcXp9tG+Yy
TQFFlARgtDlpnZ3QF1042+nQ194KzDs6URodMLnCbrfPtZ1C7qWtuYaRlQtJArLFR8cYY+pjyNuF
11Xo0b8cb5EptnbW6tIGAZFBRepHxWZb+0pwtiZRwBWuV238hrcvpnT4GmO3MWKUGNfuEc5ccfy/
nJ1Xj+Q2sIV/kQDl8KpWd8/M5uS1/SKsw1XOokTp19+P+3DvtlpoYQx4DQOGXU2RLFY4dc7jXdtZ
mgoMIGplyBGsxPZUUi0fGcXmgEAt/aaEt/gcTHiXx1Z2zgYpJyoPqgtJ328T5NidhwJBiRVRKTlX
JBfDDIbsD5B9Fa/OZAhwVO2E/5Yy6rbzNlOBmlxkcU9mrscRHZo89FN/jYK1RS/ORkVVOsnROPLO
+lwa9apLxRG5a/eZVgcciiHo02qW0280survYCAQlSmH8mDD1Ibc3mg1HwvOgr4U3cwthhfJONqz
6wIHmL/MH+18lmeGjL0TqjiInnXtfGLgvXqRSVp99lPkJV67k4xEEDCgI0Lrj099e8vLdCr1YPEA
51fJ/KfvxnoXQWFenddmScTBi3r/WTGmShZspsu49SaXqRBs0MVaMwHcwdnVZYv9toct+0p6alwf
r+t+BgL6Gdv/OTJPzRRyhtuF1eg/lI1YKhRwyomJnwnldq7DGUXi5Q1U8cVbR8J/JFOHQWBNQlTv
9x8f/4b7u4hdelTqZYI4ZgsxAEOjudYKEQ4cvPJZh5j7nGRrevkPVtT7SpRJzGerj/7Lk0AaXkAl
6lfRbIrxCb53Gqs09g5u/L2LVsEJAzSqtseqzFsr1oh4S1FTQ7MGatxWtk7P5jglL5k7L1VoNONw
sIF7Hw//RSGaKaF77HdiDxAkAxyI1s7qP49G4b6bWn84eOT2luWB/gCpghzAXRWryskvmjWtQcsV
6NtLRv7LtZHwnMkqHBGEPrB3/ybwBX+xt3npFoTXYmZT6shbNATUnOA7JdjlKXOanFlN/08kJoKD
S3e3RGaJaXgp+BzFOkB7tzunx7VoqwSWV2n2NsKkIjjNNrpNtsKdG1lzBNq/u+TYYyCA8pMPWyhp
/q09L63XYcxR4LK0NLukfUu3xwLIwK8cD5zXz57OjfNUtizVO+CQMDS9if4k7rGBwLeKhn5agpM9
y+R3zpL84K1igrYuq2o6bUt5QvswOHdtYP1Ar8yswh4th7fjmprfVtOCT3TJocItyooCkpwAF9t1
9QOqD35/VTXfyeSHJ8Ptl08UsCfo2qxOIhXUHzQod78cPouuC68rLdLbL1e30DtLrhMaRdJ9O+ue
ODsTGY4/DEdVpbtzqD4cZgBhKHbRLfpASM+SM/l2VLrLn87s1z9mNNuvdT6mYOa7IZ9Odpkdsd7t
WVVYMOYf+XM3+VcH6dK4lqzQaTKWc7BK9IRLBxlweHIu1YhKSUowe37sH/e+KhUSJo+ZDwbqt/Fc
a4EEfeeiCF46kJD1ublEA8SbFAjrIxj3rim6PKDK4BEkp7vdwHkdFi8BFhCNYL9CJ3W6EwIkiLBR
936tP2YDYdOD2B1ggKo23ZpK/WS2Zx+N23Gu/KtHKy2aHKTRtSJNL1ZQxb89/or376kyCGjRZgAB
Hogt5kKTqpcHYCUyZJL3oWE3wQWYc/kieq15Oycr+n4yH+DiLZp/qIOaZ0Qam4MXdecAYQXAB5Nr
tB22hC2o1dZNU6MAOUwZemLIN0WrRIDGmbPlfRAjRORWdn1gdGdXcZ3Eg9TTefi2mBZURRhX9O0i
gr8wO8d5PH9dDW+g8QI84vFX3jVFUQrEJtMdxGW3u9rVDCovM6aSXk+uw1Aml8k3xfvB6cvXOxtw
OopRVA073XXms8qabKvWMDV1QdjEq3/Ruk6iftMflTjuQlyiH0VkB6gXUmfSt9tVJVWuwElxAfFL
FUR6UjhXdI57pBqD4G/X6STtV2hTewVTgErqKCXa+6jAshVBF2kExYhb84TyJJ8k5FEP4W84CQ3W
1lY3T0Ybi4Nizs5bC6AUtINqDeAENh589fK0qxxRRqs16cyPIZZZxqvH5+3rJ6Oyyuvj87J3H6iW
Ev254Fkot9wuzRIURtxCllGRmO1L5TlwwLRmfYHnh/aZgXJbnubdgetRi9g8uhCB/7/RzaObLdU6
9TBoRjJGaJMUsFy+MMntXpu68J4Ly0qVWKqB4INtFn88XvCubUpYAC5AKACQvF2wb8hlnMyVdEWO
1pu11tHNLFznpA8oxfa1+FEEtfEipHsE19s7RJSLFRUubK2ATG4NB0td+0gQl5E+rsnTQt77jdHb
5IS7OgKA7poiWvv5TCqapltTVLPKutXrkoEC49OKbtCXZkJjchV6fFCh2LNkBSBkyU0UXf9mUXw0
aTOrV0Qg6rLTOqzaeZbAMXPp9ZfXbxwjowy+E+yBQ9zcjJpaYO7quBv4QevnpcqRtw7K6nPX9doV
7XDo1TtDO6VmL789trz3clF/pMmCeY+5uU0AjCAn5ITox0XJqhmRibrwpev14dlf3PQkermgJJn5
36cOMbHQVI30ibraQai6d1NplTNfhVvg1d6sf4kzZKerEe1iOw+ehZnC0GfX6akr6x+GD082/Zsj
Gre7FAq/q+AltIiI+1n57UFqUXGdEqQ1ozFj+FPag/gE4Y9/UEzbu5KMpMBZpOoYTHzeWhmZt5fp
EBS4VyE/1Db76aOoduG1/NND/hDx8dFr3y8uHBYHH3XvYWFGj4kuuji8YZsFzvUEf1FflZE9mX17
ssdsPsuhSJ4cp+i/52Pr//CDRKJ67lfolK6+rh38gj2HT/YIe6/i9CAq2SweoewU5tEicnnkTqTP
QENSkUezTvUmr+2jkf+9G6teUKJ3QNRU82/tZaVL01TDnpM75clf0Ic3Oje/pEFfHtzYvaUx/EPS
T3WIa7sxlffSGzIUz6I2yEyE/nyXQf54eCrdejnPw2ofnKP7peFfFXUnrTIqi9sevmv3xhonSRFN
cv6c9IN4GXUCzTJ2u4+PPcKeJQAYalFwJFEHvv2IpWL2CuyhiKq8FddZ57IDj58uVT/ZB+fjnjJA
4Tz4ixa0ejG3fi8YaptCcEXEitjeH6ZSTQxtkcE41Q/z+mWhk/fPLEt5GgKRXTLXEXCL1W6IViw/
aJ6bA29474f4MYodFZfI7OUWRVjqmmePa4Ef1rLya1M7c3EqncF+cmfKVSFKscO3RLR1chA07Nql
wgLNsA++YNvbFSaN/nHKiwj207+lpim91tZ7KxzK4GTbS1QJx/ry+n1mbgMxAkX6dwexD+h32VXX
FJE9GyWTgnNx8fJZf7dY6Gj8B1O8ahDk4QXIk26P1DqLhP8p29wDabw4frZyYzoXAZP+SHfq/l6a
4DNgzuHFVpD+jcsZIB51hI2p2TYbhLeZdB+JcaMuSfQn0Gbm8+uXpl4toDVgQcFr3i6tz1xh1mXH
bamdD6mP5DlveX3xx3Q9sLS3MhIFTodCaN69V0udWT5TagVFiUwREjGsgF59EsosG76M5VwfQOjU
L78NZBUuhKiZMQyyyu2m2eaSaF7j5ZFrdN1l8rThQ+f35qfXfz+gLorqX02yb7vyhtlQ46/aPILK
dAqpfLhnp6DNJfA558em9hb0qynl+H4pBdeZPdbpiCm/KYwPxRjnV9i7p/9wlcmjaD4C4mdefROD
S55CI0H0BqawQr4J6tF/F/dQiTqTjP/yagackag/asbvnA0lL6K4V/BbXOfbpSVDXek891lEB+2f
OKZ0U62Wh/4Fk2ZLrB81d3e+5E+CbRClJP2Qy9yai6GiQnDQzmAB6IbLkLryI3NRr9M7YxwJFNnP
QhjRPs2K7QHsA7Oy0w4romqnHpHhuDl1sAn/KVNNvgddetSR2Hn5GEagrkAkyk3b1sKg3vOxaKmz
KPsTY1/OyU1TL1zyQ9KRPVM8eBQWqGfy+m3cVCv7IilGNqyMqz5C8GG4LDWPDZiRox7W3iOr6pjM
URGrEO1uMiYrLZj1xulG5RzrIbIlxt9GrNl1GGeKW6VUKjEoE0SpDPRrMlfmCf6T8lqLuj7NlSt+
PL6Ge0tXUASdY0pqtW092Uyaz47WZzCya9kHYy3jdzg9GIr05Aj4uPOserRH6VTSplQEiLfndED0
yq3WNmMsFbyl5XU9ABwB1DrN+gmCIgO51yJYn167QF4fQAFgjOAdgNPs1mpq0sbz9YJJqz4LzqYU
fVhIHIKTZ/lBinp/7y2GiMGEMflOF3gr8ACO32v1IkMLW86oGQ/ddAalhk5Lw0x/YLRHXDn3Fx/I
nqqsUuxjkds8jZlgoGEjbPrr2qffqfVWZ2YFteurP6ASvVIaN5xXfNrtBxTINZdMtacRSsdWVHV5
B1PWgLwOwi/hY1N7C2JqlcQMxqp7qva5hm6uNrQkImLXQLoxkzxT5o8eW1G3+fYpxQJVYYbOOYWc
5tsFQTZKW3BKZVRDSPVJ74P84jqwTvXkhteC/yz0Eq3+NHTLESJm54DwiFNdJBpSLadNmsKMuScD
FGMjXmBkXMZAXAZrWP6t1xypiLpYDs7+rj3Kpj/HK7gCm0gPwaV4cEbsxX21AJtqylOli+Q5MLvl
6pZM7x5s4P0VJ3kg0qP/aiiOmG220o6wCyFxHg1oXF9bBnVhN13NU5xBNk+zyn6xMpEfBC17RplM
xYeR2UMxtokkpsIiMpdSRszI12ezEN7ZG9C3MlyhvXXNpPmUoWl2EFjc+00FCP5/o+rT/xK+6GYP
RgIABJ1QNz413eq/oQk1n/qxTD4/Pq+76yNMh9mfm3E3iDwWZT9PLecVUdzlL8OY0czwM62+ZOai
RUPFUaob79UjY+SBTB9y5alFw+u62UobSqFGpqWMCochFbpuSyThIGcEKQ+o7zn+690M9gjREA9Q
ifxmF1uxBghm1TLKvaU7EeqMZxsOSiTjc+/y+IPuOABSu580gPS9eItu9y6OtWFqRCujgd7NmxVm
hXMfWwwa5XluGE8w4WjX2NDrd401xwe2d1wc7T3VDaMMQ1Fkc25gVM9FF6wz7938ZRiD5YPs0Il/
vMCdw4l+MvPGsDMRa2zLIURNRo126xyJ1FIEiyK78ry3UZEt3UFesnM4mfCjZ6kcG4QDm3AmyIpi
aQK8p1/Tne+LaaUiqdcvlUO/r2zz4TetmsoDozvrg96AEp7yowYP7u0GLrq2UprJ5sgNZBCmdalH
EKwPT7k3D+HjT6n24/axYH6b4XDG0im/wKlwa8p1htgIZkb8OZHZnxoguJPNgNRnqnhVlFP4P6gs
7doDqQkSB/AR1Y9bewuIi3buiYfsxfFfqlJm79IyaRkylkn1VxeI6sDg/YFkgfRmFUsbSfO24zT4
aTdLY50io0cZJemm8U3GPN7BS7RjBd45BTBShECQYdwuK03XwjI7TUQcWOaZgUG8IE5UHzjlnY9H
0Yb5RaA4nMptwWidrEEYvKrRlFqzRUQ9T9d4TorvWi+yN6vRxwdVgJ1lqfkoxQ5BfYp39nZZjTM3
GU1dEQWNrV9bb9LO6fFk/f0dI2ylEQE9jrKzRSevvll0gbuKaHSG7GPSj/GL1i8Znnk2KCcL7yMk
Jv3Bju19S1gnCFOgclKp5e3SskwTxCuOANNU+X/B/FueEuZhntIFru18kkckN/d3mgyMuqOi6GQm
YAvTHIKOYa+2mhCBquTZTLPupbc5MFRvj0gfd3aN/grIJuptTGJuUT+LyIN1GGuOfD11L11uGdci
JSV57Dl2FsQtBg7GJaaGuH3QVifXet9gQTIuy49m3o/n3G5QFkyPqFXvLYEXAWMNqSMwGXvrM2hW
pd6YN8Qivt5/sAfd+RpU1WqG2dwF6cGy7ocp1RDPz12CKhkXvHk9IduaMhTzZCSytJkgAK8VLH/N
fC+EzIL0aqXL8iSSapmuDjENPD9L5sAfVec6KWyrO2UYo0j897hqznAqgrH5Ns/L8rfmD9nXJbWn
v4lbA4B6HTxoTwslZissZ9Nao8cbdH+tGP6jwAA/hiLK2KJEJoYZCivJxihLqNeEqayabwVtoySs
oCgJYVZn8iqYD+7VPa8LBUqqQwwSQM/Kkd88XgEed6jSdowmprq+y3jV4D2enNU4t0Is4zUTs3ux
lbbupZ+ZOHeX2PofzetbN1yL1A4OXNj9PYd4m9xRQTggVt/qdMsU9P9MhwHG8SF7M5Apn5ekLE/W
VIxvisxLDt6bPXv0pEGN0BrnzKrL+UvgbCPxXhj5SPBVOeapghn3HHRM3qZgJ0OBatbBm3B/2Slz
o0NOVoKDuXtQh4m2SskgZJR5WQfWoecG1sVRtLxnRblKOrb03HHVt6tC/BOINmDMaKrz4Nogf3uh
JdUfnNj7i66oiBSlIQ828cgmOJjW3mgSpGWjxPSzM3W3/pMdd0WocwdfjQ5RpohRYWymEbzFEOQL
QPYy6Aj/0RRDbbqa/6w8hFgJyeWTGzfJb48v497S4KaAcgm2S8WNfvsBW72yGF8iLm5t6Z96aMnz
0KwbmMost/z79bZUIMLxo3hPyebW1qC1ggMDQdUy2OkbXr/4TPGpeDdpS32kKrXjZDgQxKpKq4lA
YbOuXsoaT5CQvOlCf9Jk4IWxmTZhCwjpuVsceTJJ08+PF7gDI4DChOAYNmoeBpDltyuMjU4Go658
tOwEaMUs/VIVszilNffLXxzxtMAQ9myiDncaOn29DMtk/P74Rygbt5GzQt5RvwWzBUXrFsoggyRY
15IdFZ2As29W1CM8BbP/12M7eyeHQBmqLjWRBkPe7Vr90vNENmMH5s08qmgphmXrt+jGtvLgu+75
LoiGsMMzS5q6MUUvYZm1JYbZjHsY5lDJXdocHoPc79+4xTz98Xhl6hxuviBRJTwxKvCzgBLermyV
RYZmrMpTa8dALxSwpsiCtgundTWelhFGwjQVQThZ6xHP2s6xVTEYGQgegBVvoj+AGoZZ9QUhRbIW
KIhbJXwRGbAByxy13+kW1qH0Wnl9vOCdrbyxuvm+Vpks6zpTc7Ag/3kq/HJ5YySJPLWBOCJ02V+g
qkQr7lCOze23ZdFapy/4N6kn2UXa7gKqpaG8IXiOkU6f3/iFcSR2of6n2w1VkFRgxXTXnS1k0osb
CSWHAfVfocMUnfTJ+3heXw/N5nWlKamCK5KFLTdpKWcdJtmMFy9Ifh/L3Ptcrl586S1hHnW6fqa/
2xVR6qPuTSyFFqL6zL+85pAXxOvYAJZxB7/64KSleJ6S2AZFnDXvDSm1f8alHyNz8IYXiKGbz9Zc
jOsJ51B8zqY1/WTG7j9Jascnwo3hf2i4UoItnSUK/EQctRz39pxROvI0ut9IfG3KoXEyQ03Y8nya
6aqopWAHL3sQlrmZxU+isoMzLSfr6+MzfW+UEjN+UMcb0/nYHrTZHZ2x8Dy4q/Q2W8LOL9pPeq13
c0jBPvtorItvPAvGfZKDF/z+MlGOURNMlETRgdiiGKbJAjKyUPwdF9e9rGMXvCG7L8N1iuNX+0VM
qRk+KJ3pIm3pqt1Rj10pcVT5otXM7XpTG2n97H5wtKYbwmKw3Ovjr7q7OJUnAg4BHLMlIde1roew
RfCsjs4cZVngXipENMLM7I2DgP3eC7M4+qoQ9wAp59xsjngszNyuOTXV6NmX0VyLfwut9j8g0zuc
24lBP2dkCFTXiyOI/v1zg2XcE805iifUTm4tW4nVdW7ARV7aVZ6CQsZvm4rnLY1nmA3qou2/PP6q
uwZRWKJ1TcULyOqtQULXbgkyFSv7XvfGY4QvLJu8OVW9NC9pBjj4sT31gN16Dx/WUDpYyLKoDHbz
aRPbEHbc4oQrNNBfst6aXwID/p0FuacIeqbySwOY49pM7Rraa//j1dZtT9XTLX4AMOhNIpuYZSfo
CZL/uTZ95SSjaBtalY/jCvrxVDDfcWHErH6XZ2I8G2Z3hFrbOcQ3P2D7yM6dZlSzN0ZjRxOP9ggY
krGa3g6OPBp0un95iCRoXfF7AbTSfb7dWWkUXoCikIjQuh4iOCChNfXHIyTC3oLwdlxIKomwwm4P
7Dw7bjt1IupcWvbxgqNZYoEMPNo/p8ebt3NUVeeT1gQxiqJav11Qxr9sDVuISC+QSI0NuwjrGXLC
dqn0U6odckjtLY1RQqIFVkagt4nFprqXrdPqInKKpH7yNRxpOjbruxak5sHS7vmoKbCQdUDIQR8Q
WartubBUF7Q3BZg/xpVPqXSb4hTb3VqH9LSCNUT817kgs7zU18XUkRFPIdz54IvUqWi1CbiFgEsY
4kyJuflSLLH71rSLrjhwjLufRKk2QrpnUR5X//6Xt5+WG4WgchSRmY39k5igpJJ9+jVLyuDL483e
qZkQF6ITBp8AcECq1Lem5OQnQWfwRfSmHS790CBKp1HNbfu8PXd9+iVnVOqKXo7k2ur+yYcp94Vp
rf5ga3ZOHb+D0IFSGwnA9tnpFiZwRckpaEQZJLiM1QlLk8NGVmsxqph4r05ueOJcPjDRP6HqtqGa
mtnUVnkyRzLNxLPnT5Qqp4l6mxNrB2vbccbMDAA9x1OQMW47HXrVgMdb5imqXQsJAsbDnte8yiM0
RsaIqcKMcQJ9eurWdI2sKjsCXe6cJkrcFOKwrbK4zaEXLlO0WePTaMkS/cUvrb8qVHd+m/rD+7Xj
C0nfwD9ywSgCb5HYHZQstZ7FsDbXrXUWY9F+XeMuO+AC2F0PGHPqywgn0Qy+PbJOV9opuegU9bJa
X/J1ns9pmRnUS7X2YOd2IhTKNLBfMOoCvnsbfnVeUFc0X6bIcdPqm1iH+qWMA+uzYRZmOLVoUtWZ
IcNqtF9fkALfTRWFkpQByi7YuABP40QBNp+iquyMiGkbwtyuyc9LOloHscKuD2D8Q7HCgOTB6d9+
UMiMxTA6NP36MeguulEl16rOm7Ms0i9j4xQfJ8cc3+KLqmhy1yIUgd9cBbnQwdfe8wFE1MyWM6YM
THLjiwzh+53flHPULDDiheU60GrSjVJ+T2sbrHS6wBf22P/t5BAAoRkdZoCStq61uRv2YrrlmtPP
Dboxo9k/WShSud4bf0FfRyI9dtJi+KEeG927Jmpj6YFDr0qifPu9F6YIhelAp9KTNYWlK7XP1tLk
Hx9b2bsmBNXqABGFMUR+a8XLrcyxe+TvrDFxznE8NeG6FN17aTZHw+W7X5FzwzNCoQhMw62pIFly
gaTXFKFqDGmiETNdm4mpOUMC+e8oq+lbqdtHKf/e+nivAFFwYnzerlujdmU4wm2aOdK0WXIoxdBE
unDN96J0jsQW9hZIjVvndKoGw7ZlV/ZrbM7pgssxptR/dp0xyz53MEY73yypXqmkgR3XMefyqCm0
dycAnlIGwKXxemzCy3ldbHuEYyFqdQjpE+L3qJ0GcRGZMZ+BEx6RcxzZ24TusRFLq82xl7VjHund
lJ7Lrm8u+hL4l2SyjljE9naRQRZAhPxNbeftLi4aovViaaZIA772Ha09VLFFbIszSuDZQYPkyNbm
mFqSyf/CBAEA+sQ8z4sTvNQL9a9mSY/g+bumKBPTVYaTiu7h7bKS0epghaT3b7WV820U6K+kU6Wf
pea+fnyP5i5gDTpuKp3eViOKKdDmxuRsNlofXGGz869mDwAg4HpcHruUPccFDQ7KiMTQZD2bw8ED
5NeOOU0RM1S2ca75npMaQDjyynuHkESA0w4rE7jrjetKi4wiu+0TlNpu9snWSpeGgpO/tJ6dDPAH
r0f3e2+7lGorY5Ckrcw63W6XjzA8XDUJWFkitIvuCvvS1QixxVKYr4/tyeEUfQpYivsZEZq6SW2u
MYGuvtTnArXQrxwMQTnAyQ9M7W0XwFy6IxRFSRo3n7GPfRMB4GyKgnganmvSui+adqhOsPvtgJG7
PKM0fLc4JUXpTmCZ4qGSeXnK3QrlK3cSvDbSPOrH7/lhAGb/Z2uzT6PVWH7ugV2AaKC8MsXkv/E0
6f8YS2Y6NT31opypsv9w6mnVQbAAspwqpwoSf8nGyrwdO5HjoqhqNP9WRs/wVjL68UFUsHvof07g
qplmkDa3ZiY74XanHAxEwgEeGmViv/iJzSUeUICPeJWO2JF2d445LIXVUBjkzdvSA/FqkqUlMZgG
Ow6t1klflrHXyPcMXH342HnsWgMQACklHEUIcd+uz54S4SD2CWqjmdx3bpA8i04qwR7xz+sN8f1M
lUXC67Y99rGRe4bGiF3kJjoVIH/xnpAB+ZZOjXYAS99LD8g/SCPJ1OGx34Qg7tr1bp3xAVs0rb5r
EmIBrzELRXudnadx1MNaauVpleX3x0s09g6LCpORaoTyhpt3+zETN9CKaibTgkR7fePOqHw3ztJc
czFB8i4051pWtvzYtVP2O/RJ8ZvezLP1BFV3cW7SZri6eWL9qceict+Wblr/K6xp+Z/HP3Jvw5Uq
tIpa6FduDzTk421uBLyBgT47X/J0Blxbask/wZQfKZbsfQ76MoAswEuqLsTt53Bq5lI7j4epjgNI
afERF3dYoPY3gT4g33U0U723NIVsIdoFmADi9NbeWBsZz4nkeS8WyMRqN/9uKwL0ZvT/SyLIQCFt
M5V/wnJ5a4qbm9KeZGlulyPDgPJT/x0q7ck9ZS0SIqfX75l6LnzYgJju2qZgScOkR78YU9S1tvkC
B8H4NDjOHyqWObC0t2Vg4FTqBWYFtOntulxN19yyiEdgaMkA7AL9anCHLYiIAB66PkmMV8s6E7pQ
2KRyAFqLpGHj7ia7G30rywXkZbb2nJQmJND1lK5c0jE+SL72nl6Y5yA5oHig0pPb1ZHQe81iY6uZ
7OlzUbijFpESTt7BV9yxo7qsTI4xwUhLavM2eeaw1BUEtZEzW+mzUy3duYy76o/Hp2LXCjgAUDjk
WnfdVQZ6qgnVYRFpIonXc5X48VcXqHX7+oCFRtD/29mcdao4ABNLVgMyS4aLL1uQW2l20L67F4ug
6w8L2s8zThN3m3M4dpBNBiqwUWta6fLilo00wqYtcUtTVxa/62PW/JiXphdPVlMaJCQiZdjeBlTy
AzEr0zrrizM8G3qipXD0eGYR9qY/jSEjWuOffhUkH5NEdO/HrC7NSNSQbOGTyjp5P/VFrbzgYk3h
FNfWehJM0RZUGnL72R/IJs59U6xf+6Xs44OPu3Ph1LAfHDHkJBTONlWe2Z0BjtnI+Ca+D2lAlS1f
LLeZnuwmr2HnX46mm/YODREh2/kTTL7tIxRxbQctbBDR4MTBp8Xq7WdwF9ZR6L67LIYpmBkhbmdn
b28a88fZnJY89HFr+xc8Wv6VeE2PNN+f3iRZlkaP78KO61fTFDSeqT6S3G1c/0pHcbVGPmOlwVnW
53X3ZHUTSqW1tA92bO8LKv5KGj4wIRCC3i5NlJRU0L4eOaeFQ/WrKr5b9IMPgpg9K6r+r/g41RTf
5gO2mjmZWlLTrOt07XcQpXMezpTGD77bDnKKTXJo8eCDCaK3D5kTjIU9mP4I23Qm9Mj1ZfIRXSoL
0liBUs37rh+S+d3c1+MX1NqXv3LX1YyzbRQImzzewr0VE7JRzkHViNGDzU0wZN+scUrLLrbzJVwT
w3wahKkfVBv2Dib0bwC01CgFI3G3u9fNutTjFTl0nyrYH4lTNU9SdjV+bSxl6BfiwEkrV79p+ULg
w70mIlX/sNnHQiZFOVjaEAFlpyrWTdaSXkcSUQC4mVXLE22urPgc5JpfhrD+yb8ef9W9i0EBFQdD
P4VnYhOSLkPZDwbitpGXzVqBno7mvVhe4bxnGn052MFdW7x5Huh9kuktp03qaL6taRNI3xLnq3ma
B5UyFP6ta7YH53Z3G4kq1dA+Zbgt0UKJyrVdzM4YNaM9Phd20TN4565o6rbi2VGcx//hMwLehf0N
tAA9jttj01MOJpzFv9jDFL9JG81CNCcwXqzUOOpu7C2NprKSQ6d6BITm1tQEP9E4wRbA2PDgXMW0
5Ke09bKLN8Tjbxr2D4KVvUYDU7wUCVStgFnezRGdJm+G2ZTJh4ruzqmahB+Eo5RvWlmvSThXg/xW
r/byd1vZooWyPXGvoByST65V1PV/+M6//pbN9SSiHeyEKnw08W2gwWdiE6JgBxqUNLm+fkvxd0Bc
fvIlbMEfaWpNnTsxPANTm0ADrDbAbObDpeulfX5sas+1wQGs7p8S/No+8oY+55Cjkfumi1acCtOc
31J41X9/bGWvjw5OWpEwUE5RUKjNyfHtfpCaxIP2jecimVamF1nqTQTcnxlj15/fOlbevE1r0HhD
5yy42VjI8dIXwmOEgULLFah387WOHed5JF8+iL9/UjNsvSHgWADCkH1yxjfPtAlpYg27mGCSrB//
bdbce2fryyKvNff42rYDYshV4Q3T1TSL/itw/OD31LaKC6K7+Y+stYwKWlzpWwcbtOe56FmSORrs
D/nj7ZerWxiCDEreIE97Lzt1c+w/Acl0/hwYrP0PR1xRApAb8NIBi7y11ecCpge5kBwkufiSeMu/
SFoFz12W2Z8eH4idVTHJBEwY7gFm3rYXu0m1dKB5ArEqHs0m2J2tAdEzQjaGA+C/P1jYzlMHKTST
3DgS2rLbMVMbKtd58hkzymPfDl0Bb3ptz144d239DhiveckK/Q9TzsNB6rC7TsXeRp2dl30Lw/GG
htHQkskjypAzIBKnOnewVl71yT9iV9iLl6iyK0w0CRHc5ZvdqxlKWiyj4yrXVvbULQJ1Ka8VYZCj
XKyNvncy4mH+lGg4EW3OUBSwllerNGGZFiUDvfC6kR1sHXYMuCkdaW0JERjQi7k/aLPV5wFyi/+y
pSRj4DGUzsRWVbeJBbV2SSmtRodvChns8l+CGRkUPe2LEIZZ8zlAHvoyNnp18CypK7dxFYRM/2d6
C171Gcig/Q89fGsO/e9Sp9PsohvyBf6C+mWWWfBpyKsjiM+OoybwpOPMZSF12d7NIQ5SrarAhEzD
NIcwaJhvYqaXDjKInRdeTSrQh6I6oHRYbj2A1Yim6xTyRMy59j1J8yY/dfbovV/nhWaUYFL0YB93
18X+KRVGVrYNX3Q9G0Q86HxMO13WsAp6vQnNNLD/fb3HYVD5/+xsYhdGAFNUkSku0tZoL7Os4rNs
TP9ktX52wOq1uyQT6A7CJCR922CzNJI10R1B1wuWwyhHEuHEDPVRSXHvFMKnClsMRxHBkE3FyLVg
o2xztVU2MXxixiquteVZLH0XpWQsT9XiHg1X7fkzQlrKcMxFQ/OwMeq7Deyb4meJtqlf9AWC6tFB
TwxRhPTglu0eRVUKAMcMGeU2bzZWsBDjSDPKbeA2r5FENsLVx6kxQFdGST0MX/7DCVGUQxZDJaD2
zduzP/vwQieSUMjqrAqm2Mk+5ZUcP1uIYT7/F1OEXSQjQIq3I1bGsvraohptxlAUzPEuTdT5uX/2
GutoEHtvx1ChgjmdP9Se1dP4SzPK7mGGNzTlrLqm+010a/InEh3O27k24q+PV7V37lWUrma+IRzZ
vrLk56MnZtUe0nP/KyPR5W8aXAQH52J3QRS2SFkheyMpv13QqGvMi4w8c5TltAtqHV04F337NNf6
0RuzdwQZEQGVDHcDfIybE5GgOiINn9e7LUVygTtdeyr7vPi6WqK/QLsVHziOvStN759FKU4aPuPt
0npGyxPUB4hB86U9B16RvU8TKUNBzypEXFaEmrvGfz3etb3vyX5R3gRaRJiyCXzdXGtbieZJlFSF
/5Wx/RmVb9G+iWcY0h+b2gvDfjG1TTbIi4G+ttRRdT+t5CVLM+192XhaG7pzGpy80aneIZMJ5hF3
F0SPje9tJu8m1KSEDNTAN+dmbfPMbjWKOEoH6B2Z5IfS6fVIN5f1XWamR2Lqe5cBpBZTA6qUA179
di9NJA9heZ2Beds6Ez+2g1r6oB/RNO1uHlmbGhDDU25jvg65pq4qqBk52ZqckTWrz3PadpSe4+Hg
3u0dTg6l4pujzgBI7HZBaQwxEzKYJKWrWEDfLMsZReo6HHvHvFiFhVRHCt/0403b/YpA0uh/AGgC
DntrtDArM08GaoCA8oprO6ItwZzHUctszwp+mLNPvRE8x+ZoxLB6WG5WAp+WVQtAANGYZYyr8+O1
7O0VoSpEJEDKSYPVAf3FE8uVwVpn4vTnEG9+z3Iqe0zqLEnoFe4RKmt3RUpETLXL6J1vTh/FaK8U
LsUKr/WdS+40FeMy/tEU196VIiDFPVrMJhOF3K5I6bPnqdCZ+tHGEfp0W0UDTnVtq6J69rwmiR5/
wf/l7Lp669bR7S8SoF5eKe293WM7sePkhchJoUhREosoSvr1d+m83OMCGxlgMBggmXBTbF9Z5a16
EEIBlCB3BALGfPGYoUkXAlIBLiRMkIG+5Ft1kgHPr9Jgaw+ewpY82VR21JsIyNTlQ410j562eP1r
V/hdFwZsTFT5oPuGxtDzma9hxfKiX9GmgZ/ZVZJKUfcAscDODN4SjA/Bk+xY9kFw/tYGglLZ7hEC
02LA/Z8PGq6K0j6ffZPKMbieQwcqgi75fSmA/H//S7+1f9D03FER0EZ4bY/O6VpWHoy1djHVkVW2
e/DwRD29P8pbE4K8FOItSAIipHwxoQhVoCRaQHJSNA7IEAnWrEGJODao/geWGkg3YKlh++yyJi8u
ktHgWoRjN3hx+USJyOhIdETnL3L16wf9kTcuSnQK0BIHKgcCnS/r6razqH9Vu0hYm+XHRNiBrFL5
I/TPDNgKRVmj4/qRAOEbT+tu1IkEB3r8u+HA870xU8dlGU3YkEkgvseiTM5GM7s6sab7g17aBuIn
v6uoS/4eXI+WHYCEaFwj83/ZJFdANnhoYftmDjhIWpDQqkehVI2k7sf7u+XVnkSxaOc17kQcqCW/
jI7yGUboaM8piCVLW68WJP4RDdX790d5dafto+CNw8oBdYSmz/MP2XZ6QJFeYpTZ+YscqJmbAS4g
R8SJ9+0c/LV8+T4ctBbAKceGQSb3fDgmE29mxVUztmV5CkJnmmBOBbxWo+RvTxt4MogSoC+FGwQv
w4s3IV7RpKTjpBpdLe4irfqtsavoLyGk9VGMvv9Tzyoku/wfvggYU0hPoTP6fFbhxPqiZ4hDktzv
NhEqI4XJO0i5BtUZBYKXQJhFnyuUt4mvlr+W6duHR3oIfVPwxFBgfD58D+WukVsAe3poGR1QKdP3
qt9po4jKGjPosU7N+lGo8uoy2wdFP3TH5+NBeDlnFRo4hvVMN7uVUW3BMD+OASw7E07Z8f09+uZQ
SL8BVkPRG9vn+fzyDQ+vzRLVFFuxnayIcbnkiNuVKdYPHoJXlxlmhRACMpIoi+9+O8+H2q2pch57
1eDFCw2BH4/9FqMVuhCm0uBuTKbsDrSL9uH9Gb5x1gEo2sEAe0IJ5OvzYTV+ivEsUs0SjZAfWPHo
cTZO/8N33KeFvAePOODQz0fx2cKQBWOfDPM0nJIsiJuSlxGZPKsO/8OEdhgArjCUSF961bK1CKqU
YkJxWKj7pMchRWEth5LQ++O8tTVQegI8E68dJNFfTmlCqbuVqYJ2F+8PpRZ/Fle1TT9XH3WO3hpp
J99Bjw8TQi3/+ceDhHAVoGIyNnm0lWclEClEiyq8mkWm/vaNwSZEhwprBGjDjgd9PhTDJgl8gSJJ
prgn4+zDU7kteExtKs/f/35vXP/ogIDLjk0BDsxLJiW2AJ+hTz40bMydJnaVobiOC+/PATYo512P
ous/WLO3xkR3AHAuVAtfN+Jh/pZwzBD+ptbzA4eHEhF22UgEL+zTUJYfNcPfOtP/He9FrLBIitWc
Yf2ZuQivtZqCWizxel46mkCGoW1PSncfqRjt2+Hlk4CyBnZ/hCfvlQXJgPc6s6EemjgYhgPq42Et
UV25XJYy3xW2e+JlWCDULFmdLHn8wfl7PWewRXd/EKSSoLkXL+Zc8MzkyuAeG6Aldi7ZljR+ArNj
ZnL6HHZenxcxDsz7m+n1Edkpqqg5IF0GW+6lul0V+xT9GCgw4L8Tsm1DcLEgpyAxJCD++irDnsV/
UN+AihKGe35E3IgADTtag/63ZI92XlayZLT/3JtCfXBEXrdKwbCIwCBB9w6IChCOn48lslwGG2bW
QCJ84vCSsKUgQzB23+QyjOD9wQm41rZnU+2WyF4DT44ntwPBLMaLxfi3nHZQTShTgF8/OEqv3w0k
2LuVxr8El/Ll8dXziHJImuMzBIn4LFCtq0N4qTy8v66vDyw6TgBCQFUJ5QKIRj3/ADCEnGRbIrwR
YRySjgcZYcVcfXGdeor9VH7QRHxrUhgQOTuqBgBG79vsP4WDbc1NqlHybMp8So8GRG/9Ccbj+Udk
ibemtdNkweiESsmrcicK3sOGjaNBMdZQFptaCVROnjMyVJbdWBd8VOL/N+R8fimgNoYkaacBAujx
Ej0MsaYQNTjs2lK07Hxhy3hTISn8MgWg18CUUaVfipWCIUjnwl5TV7lvXV7ZhnbV+FUMZX5pJ1Ze
hvOAfC6ptD9Xuk3hkivYvVQRb6Jefwi42bf3qx8NY9y9SAv5hpf0joIiYU5SbkCynYaCBFUX3mk4
fl8kMNW8qYopvBqyNXlao6D6ILV8a4WAUNghaIj8IN/6fCesENNayjlBXD2lf9zCqptq08OBl+mj
AbD3o+riW8MBVgRuLTqPOzL5+XDJwCsaGm6bFQ5Ev4YgW84c3C2g8ZCUBCo9H9V33rgv/1UoK3BZ
IoJ5WdrnQ54O0xwYCHDE8007mYigipqeq9J/1HZ84z3AUHuKh/B/h3k/n1qYtlPYwQQHYFMzb8dS
O3UYQiQIF0zjAMvElo0FGvSDCv/rChZEvGCggZcI0mWoHb24O80IS1nTAfS/wTEVQlfCwmItot4Q
IRl9aAO13o+hGxvhKdXwtazscpkla6mISZn8SDv99auMnwO56L3Xuz8QLyqfg6WytGNsmtA79yRc
Ctn0sl+uTOTbo0DT7VtbLKM8jrHn9+vQueP7N+kbZwlvFW7QELVXdN32Hfifq62yGwXP2lrg99fu
ScFZgxQtb891EbC65GL7sirnz9RYfNSLeGOv7f7qyE6xFniiX2QY4Atm0bQ426gyKBqde3Ybh6y9
BIJB3r0/yTeHQnUG7e29bPkSwjOBCI2OygixlwFexf3GUuIA2qt7Djz3+0O9cWJR+9mVZcq9Tvqy
aTq6CJR8iG00LoTxzGkLjJ/wNGdFR6Jp7Q82bj/Ke98fEtip50tYigS+SxDzhEdygb5pXlKO5DDL
g5pvwXo122z5ACj71vf8/0kCp/B8RF3kqwgCagBM37aG5Qb9omndrrIOIKL/4XvuhxX94H81rp4P
5QMbcZp2tqmQEl4PY8xvtlkFMKFeOdhCsspv3x/wrQMBCxFUuJGT4m56MTfV5ircOORK29hxQsdh
PK9m/pvH3NyC8bxeFDarbiB68BGR540gA5ULoK2g+AH6cfIiQIakgbUJN6ahrstPSHJMDRmtv08a
QUBDQWYHB+1N9hfX7qp7l+TIuhsWqh/jILfrJIoo2JnrdHj/Q76xSeDThyYqCl5Q43hZELVWjRub
kVTlFF6SkN7TjfdwhYDA7UfI0DcuUYRBmBa6fGAgv+zmp2sUW8Ao+8YkibP1Egl9aRyYflAACuxF
Cc2sx3b2w8WQDt2VcADYvT/X19CvvW+F8VHvQoKMw/98m25lMRfDjlrAP77AvNf/mmcU9XQwpieT
oG4TtXl5YIiIyDDl1Qlhe/rBb3jjGkAXGgkswhL8hlcCYiJcl4nDpD3tvTzmIvWfvK4ASl4OvK/k
2fszfmO3/lvEBLccRwXYyOcThvC5XWiHCUOror2UY94+zM7yD0Z54zBilH9rUGGGtPvFGyFd1BYI
QjAnmAV/m8MuJ1XS6+uqUOqyg8XBPaIYhThw++jeeWtLIcgDvRyXAUSuXgZ6S7m23oQoCbAoO2uN
KptBoL/EuPBnltsAjbYobpYtGY9FucjH9z/vW4sJZjE6XHuTDfXM5583Fp3c2THYT1Gy4copnjRC
5KN05Z8waOMPLtm3jiraP7jvgF1EYPtiMYHxSduB41LYsG0WMtrBXsQDwA8bmgAfbNPXS4p+PEZB
ByZGIPaSBzuWlRGzhvBa5el61+YZrXuYZhDg+bITRNoVuncUbCeKH/L+N32NgUYYDRgTyh/QBgIM
9cWaasqsa5myTZExWPp1bcYPsQsMLlo4fksSrnF6Vmw+O8jSlOVhLaw8WqQ23bEb25SEkzaCCNcV
MVmS1jZz6qcfH/zI/Vs/T26A+0WlApbnKCAiPHq+8mXOxMg9dELNwtbLeNtfIteNxE3LAL2rcrra
8nv0+ZuKpb4l4ZJnZzwxfw1uw7cCwgeKRjvbHJ2R5z8DShK5AiUOaldjkp9PwfyNgdR+WOdUHiOo
nB4E3T4qnb7e9GBl7xyRXY4KHJz9z/8Ti7ItHjmjFrwmeM+IQ7Atc0QkFDPDk49WaD9Wk1nF6f0P
/nrvI/ZN0bYD4AddtJcZHeBmRSIdcm4Hr5EazUhWL3NOP1khsw/KCP/CGJ6vbYF0FXnFru2NxsiL
tXUrjkTVQ3mKBlM6HGmSzBXp0OvC9letv5g49MdPcILUSKY9UDL1POTLP5sJ5uRQJQJaLuGWldel
M6avg8LN33xs4EERlGv5CLFbtR5hM8wmYofQfhpnWX6UIb5eI6xNhg8G3Yi90/kiStmiYKRSYFM6
gVwo9XlRAy8V/GFjK0GNnPsvf708yE4QQqDahQLMy3QNHsn454vONIVIWQ7lS1XdbRA3/GIyX314
D76+nABnQ3KIlg4uXvyP5ztQdUJkqyngZw5qhL7u4oRm33zn4VRftrIvbwCFyTwJ4Lw7NYEM4DGZ
9U7QY4E+ujhKv+tQr0aqrzHaiZaMYx63pAzH9pr1HAVzN7cUFZRgu0kcsEKkrVT1oFXME4KCGuwW
qC+LW7EN7ZfNbSomYQGp+SMVWfupoKW78mUQsmYcEQ8RLVu0lTuZQBgR2EI7HqJSZfAppkD91T5w
WQafchj8nc2geq31ovzKj1s7CEUYuLLsou+kS0g3Qpu8ruQSSrJC/q26hJMLE7DF5mI+ToEu3eWM
CK99MkCCwqMgnlgMqcEKKrcJC+ltsnSROoMoGdwvhkiaAtWxvPy+KWge/XV+BVAEii/AYaNshXbE
8xUC9DRu4xxVbFbwijA4sNfZzHpoJFfVQa5tcfjb/QfKETSD/wVI7AyG5+PBGiWPLIDfO86kfbKp
VocJOku3g4eE/PtDvT5ayE2Ro0I2CQkAMuLnQ0Hxn2nQOnUTe92faBm1l8UaAXlVdOslaCcfJeD/
tryeX0fo62FX4eLbX5qX1Z5kWhMAooDtXWkG39I1NtvXWDjuTh3+D1dDktB/LDR3WYMIlrJbuY5p
X48o1Wx1kdOKPozl4h/wVPORdGgG08vUmOjXqLTRBI+L/uqmVNzyZUT1pOVsK28g7oxEX8/Mn/eB
gFocsq14qU2X65BMMa9aiNhV2WNhE/aUwVH7i47MQEmW95kCj10ujGxgyTyatndjDZCM+jnAm/Rz
KIbg2zQDNgf5CF8+thbCNsRwZs/RyJVbwwdn7pgIwt9AoUOlW1VUbKRYBwTs+2p8jV3qHqHzll9I
28W/1xnmJE2ebvwfxHdGHaIFbi5ESZj0ftraskebROjirp2lfQSDc0NBPaC2r5UFjfyy76LyYQOt
jt0Mtg0z0mOfqs+ba317W9AknaBlYMUmm5iFQ3ZLe8iE1xXCLhw8SANcyLJaHpOpzaY6AF/5KTA9
tyBlGb6iGpRrSG5CLQjFK5hSdo0DwqxHVYN2d7LbDabTiLobD1mmkIDPvo4kmlE1PY6oTXxxgUD6
OsAhZKpzmq6CuNmwy81Vo791yxYcGENP7IP9/fKl3XXREcmiaY6zC/rGi/3tccyAEwYSbMmNuoim
Sl6BLiKK2qz4gw8Ge5mf7IMVeGoRvIAJA7zk88M0TQymOy6LYHUaynqRrjiW1H0E+nlVTdxbPbtD
H16mvYCXJc+HQTc+1aDvgUwuhjY4DCVbLlFpooeM4d4lJq6Wz5Rl7jKftYVMrixTT2QZBgL080h/
hHmFtsc+sf8eavyi/TvvyOxdDfwlYBOCgTFf1gL2EgPCui+Fk8GMpl5WGSiS5zz76hncbFOblujR
RBqKCcxnw3YG0RQBRdNBLxOQBXEAZ3c1GfW4wOQ9AX7Kt8BUsMG3TVyZriBWOSPOKFwZUNlSUxjX
wJdM9E5loksOo437ltCF0+jQ9XlxtBZUjEMEtaRbM1uGvy3b/cqppCWlL0d2BHpxm2sYR64Dcdlc
/PEh18OpSmYuDyKoojvcFMVwkNNSfWIT9d+NitKNaE4zftIjm55kCC5qPacBjndLLT64Z7ld6jYf
0x9azUB5cm3dDZXgzxPmBp+fi0FweqCxCr51I8tvCgiIwYsYvNeqAUQGx0wgDMUZZCiEH1Idj5ei
bZf5Kg1d+TQana7wnDH9uW03y+pua3V4DE25fEPnbzpfzSKAC+lo9MWl5ZSRAASfm6Vj4yd0kUbR
LGyDAZwuy44S58oxqVlciGtwvrGr0E1bv3RKFBfwBUBYBwVpdFN6cK9KAlsk1K8nUFzcCSkVhDY7
uW6XTPYDQORwPKkLyOp8xznAL4yBCbhwocsYiLM9jE+UDEZ/1CxdwU8rF/EZ0ktZ1MxdphGMtjBm
JKYwnWro3Le3bEC0cu9Kbb63IoTeM4Pn4ANafENJFhr7bwMUJYNmiJfhVxjaLT8boVC81V3Ql08L
ZyZApGNZVwMFkT2hSLt+nuVU3rQlnF7rNZiqnxt+/OfFKPgyQGcj/zaNkejrMEirh3AB+f9g85aq
Zh22qAB6iMZQ4+WJGhrAVOhUrwVln1w0tHG9TBrJHLyJmQA0J1k46fO1so9jX9pfcyDD9QCMvLoB
zAzth4RH2VW/6bhrKqf7hBgNli8AipC7aSo7iqPpA0hCGag+JEc0F4tfwyTX30jeC/zTOnbJdC7L
DFTsTUbuD5KJwRzactkeMvBY1ociYTAphd16YGs+GB9c+dVkui7aUohm5kV+Z+3IPzuQIrPLrMPX
I8ibwaHbjOVQGx1y3p9wfti9SeYSjmGD2SaBt3CaryDB3FcXGUtHX898yZfDtq1FS/wk5HAYNJod
MLpZ5+R8sMvwBMNbuxBdFMGpFRM8AiBF0/7Dl4HejL7UEuZGKnzKhngqSJ8k7M75bTOQPohTUFID
pIOBz+xtGmQyrvN2TX7PRhYTSR24O2SBIMtN3JYGW7Sb5WcGznF8gpaUvOxmWmZXRUQBkGRrqsJz
GGCkWS1ExzNB2FAMcZ3BRPZqbyJ+74MlxlldOnE/0L2stnTb8oXCI40C4ctyRXra+bmuFsCvliRW
GvFHlML3ZgTL7CZHIsTO6MzVJ3Dw8x9q8IUh0waXlnr3ozJHyNW4mSQGm+oiFUl3y4KUIRxPnCq+
Vp0oj3O428h3ds3rlHbh/AnUO8nvYlj46toKM0oo0KKHS5ASRWUTTPNyXySxKRuIzJQTlFvV8rlA
w2Gop6SlwOawUo5oqeYYOFoEl8fADC0oTiVtt0ubeiMv+i0VPwOKdPVcCjauB/j4tOFRl5AprSMm
iqqh+GQbKZeFwQ9qDfw9HE7ZeJhS3t1Aghx4kriFX9oFmKe54idB1diSkW1Vfz2znP1Bh6IoDkD1
r8kxSB1kBAq5hj8WjwYvgXaJzxoTdckvZNqIgcZVJKfNodxY73qFt9Ae6WmtFZ0AzSl8Abx3LCQq
jGk2hRdBMFYMR3FLfC02EHeuY2w7hT8tq3vVxsWnuYjS74xXnp9tSvn8FqxgJ496rNr+OEgd3q1d
tq27ROXwqfAt1gSmPy08ULjcsK1jqc5FnPU/wl7MqoYHqbtL575sT/CrHZaLdV4GkHTGPnrcejPh
ao6X9mKGkmeGPkU8PqFWl87Qjxr8Y7dCw5z4rZgm2LzBCtqbBMdlBCtFH/u0K+9mE8F6a4mmImsA
KN7KQ2Bpa0gyeI7WoB3KP2ZxmQH4QA+POJbhTGDnEshzH9Pwp0g3rS4210d38M1I3EHYMb/ooKGn
TkpKW+Ijjeae5jmixtDE+XbnjWCXAUJTRBQUy8IsJLPPC6bkl4AHocVDaPsffJnHmCitwn9AtuUx
oXSdrg3FNm/8Ag2vC+hW2RE0gDTjx6ytqrN8mTd/4PCjNcQC50OPrZ/mqlYGobEbQCZpAI8z6WXV
mgnK8UItGkAv3e1lsWr9rucdF15F0/Q1Hdfpk2yjNSS5MZBx7BwN1cUYKah5w0uMf0N0mcJaPqrG
sS5mgJYvPJ9bXqdw/FaICqLgAuFpBmIVdv0mTzDZGztQeLlL4R66jhCSz4RKYfI8JY/GaNyFfHP8
F+C7LCaBTiU7146vMRmTWQ63VGNZzsdtjvW1KKHW8rAh5OZXIzopLUFXZatgbTmIHf3SRp+6Leor
kic9dYcVx3qu2RzJBBnBVILZK7fVkHxe0fRxPh4PQKRtFlUOa9ezXX+mbWQx9o+hFIKSTo/qkw26
4odLe/w1kbMMyj+LWT8pAapEzRhuqqPilagIEAXiKw+EulPoQU6HuYuK5QjZVB/DlKabRI3HiULb
vlBgjoy5j0WNFNwcpWIrig8sbkMylwt2h7GZv1aR3mbAeJbIX0XRggxx56KkdaY0vYctN8rlEVP0
PggiN9QMkJofCxNV0sw6pJB7VyGWaQ2NuYn0GBYnzw03FyoDk+Ir5xwRXCFc9tWKMJhquFcWT+WG
qkcTZ1L0pIgdhRQbl+waku60JCgeO3+dtakryIZ/FUjBEXWLaooDScD1TVDwYDxI18aNJRrupQoF
knb4c+IdNZh5zfp4+VS4VcDNi4b5LRKq8tzGzgf1gNF+wZ+UQd2YQYrDJjKRx1TEiwLUiU7rSW1V
AcdlkWU/QpTNK0KVoT+BKAAHuFdd2H4uOmWTg8oT9VVEheyJSOfoqsrnDWvTR8lji+oC5H6CLjiD
DFFQNi6e0+SEC11fFduWVkSvUfgb1YIMNpSLQzzgS9roRSJ2ChPa0rOl9Dyshc5aU6vMZ6KBZkX0
C3SFYF8SFmH/RknXQEepdEfIuAz3yZgxWIWu8aqAoeF6IzGI7N9BlMXj0dkUSOlIwukAT8UwtvXI
ROkvE9xS4rKcxTLiQFtATyCVV1xsPVDZZPXa0CPOpdF1n0/bdTrYmDalY3IlHFA5PK5FalDVAMzM
13J2qj05sJcdSBkajXKgImAXzFw5n/E4iIpjNA7x12xADfgEjR+cBL2E4R1yI94dimgoq6u2g/Ui
Can01zLJuu5cRnixiEo4lGYpWiafQ2ui6dC6LfwBPzUTHimLjTkJ6fXXIlzQR0ICwW4zjyyq1i0E
30hWQbIOQcuKfsEUwk+J5UN5gfA6AUcdddL+hKpVkDca7dIQwuwJDvAAZ7/liGZN0JJ8V2WDjw+s
sZHJjTksFDUY9CkSDpSq4H0A2EcGRkoNGw37hVYZvo+FqtCTZRD1wQ5t17IOXVsiqhyy752NJ11L
mAHhRsLexnuO2smVWbTCPRNaQLVidKoClCgKvZIunuz1sMhuJhpSCEDq5VaqujTYvHW+ySw5pgzl
A0KzCuhxrD2oXBiZAebqlfvHCp4PuH/66lHkroS+YmVSygnscXJxorkH7A9tHVUiFoPtJukAcX5A
9JwiWkvzuSTas+SnGiAXRmLYRNljGWglvpTDUqGdAQG0gmTZvMzg9CnU9XsIOR5ckXT2MAJhmBGA
0sEk6cHpwZ1WVbAaMVvQ25OEIMnFliwC04C6VHTqs65P6wTEk41sydBtNbiKS1Qng5tvs631QJcC
bPFbM5ZLpAW8uDKjhktKPJRDgXcwbOUtxV3+zWUTnhGBfbmRbsu3K1wPiK2T0SA+gZFv/HvoWnpn
+kE/2a0P+qukm9fgAKW5BdTLBJI1O3uF1gL03YdwXlddz9THOVpKZXUp2JrdYUWipDbIBY7gX8TF
gQ/z8sjECpBLBwBbVKczTUS9ZKy4jBcOkDj4N+o68yteeMPLgYPdhrZoQ32eSkRcKmiECdxaV9bk
f/Jsy6rLTE3tYwuTEay+m5cnB0UOON1Ngfk1phVqWtGcFufRmM5xXdokuV2SaB1Q7tPyaulCC0hn
16ov6cgQa85MYJn9BI+kOtewmicmifupHhZFL2MN3bnad2JKGr60vaxnptvPM+SCNVCvBngXXkGz
7VK1zlN41OR+JChqTp/NuGRQxrJtOl5ARz773RY87Ro+KeTieeQZlHjBChsby/PJE9NVwcM2xGas
M1QLx1PcKwdeletLkg052LX4GyiJ9SHSATv3oyNbMS9omiWV4g22Z/oP3j/6ow1EwYhZlINLOC71
Hp7udPqV6cnF10W/SXtIqin/vWjawyB0UxLpNKJTYjvBReMrgXJbB/8fhbe7x1/ZEriP/YqCLf7p
NMM2DoXY9QrAB7Boj/D190p5e8GgBKY+ZQMkYeoZBbGvJkgBsoTpe4+DFg4BLkbr0ocwacs/RbRm
8LCIprJtxLzY4sr36XQ3uLz9Bmm2XDYcWUJHULW128UGN73f0P2fzkuEXVUtZSh/RmEXejzCHDUF
Z0r3OVaes7MpBMjyrKSJxwEMl+FP72MvDh2isw5V0CF5WgY5/3CFGIMadiahQgWmr1CBkd4sZzvx
TZFMbakm2ZzOunalK+4Ck6FFAmHoFHBYChE7oDZt4XDzldE1yCxAdA6aJQWB9hD/I+Ec0O7PJeS3
B2DQf03wL/rHCdt2SKPQlWoAlnJds0YJaIHo+oz/TBS2fQ2NpDi1SzvrBpGZFKgpQjrTFzTFYsDu
DvWgYo7RSsAX98dQz9lTqGY0CPJKQHIz4WMxootaJMPBLGH2R+c5coqZ7+1OKDEg9xYc2GZsr86T
frD+ERwUxmuGIOpzsKhgQnCwBGcazZmSgP9m8DbPTpCgg5QFSaiHc61FmP+oe53AoH2Z3a9gYPpG
as5+9t1Ivy4r598dImbUqSH2/KAjqDLXdGDbwwqn8pi0aQBqq0zLlSRQE2F1LOHhXSA/4yTiLL42
K/KcBnSJIjysS8ROM5yV7806TvdryVFyscqKDgm1xqtoUHyGFmuLB6KGfrf6UharD0jKxuUO1zXq
CGIJ/A8VpOMfrfyowFzihannLe0GskGn7w7qXclnaO5058gI3J9sm5L7Fgfo96JGgPYkyicj0v4Q
ZduqTXIwhXSYe0IhlVuSEHko3OvTtXzQyA5n0qLk8COK7Ng2QLQU4qAVjLUIZI0tuirZZm5Ry1kl
4utJzDUaMoO5y5CG8ouk2kAQEHGffDNtPty6OJ5/VJ3q5iu9ytKjLemLjIQ6Z+qKm7YcDkjBIXu9
VH5suNXVeN6hbfCLo8x/WcHxcbiAjmRxB2GyXVIOLUdVp+sWhQcQAdVVOQXTl84H20/oSg5fwMAt
uuMwDKgYO/Rurwu7jQzuTDlkgYHY6iyxbsi+9j20cppNl0rt9S17DycwGpMoDQZzhutXHae0bwOS
xxQX+II3DD2xcAzCusc9fbdFeKrBb55QjATeL4OmUxiNqIwKNtxHuXHrBcoa6ecNYTLafDMy5gNQ
pJoThpr7hjKjXM7nHkXSWvLQYs+YAHX7voe7HRFmHaK6LYNKHtYpWfraOAmNsxiouk/SJHo9Y1XV
lTcpeoZ/JBxuH0Yosrnar3sI3a5dec5o7wXCtFD7OxwBVIVgh+NuLBODgc507vtaVtDArbvOJA9Z
OqJdMcELYm+4BEN0pdtkumhRwaDEG/B1T6thmz5QPhQSuXS0oMvpN/XTrwt/AC531A0U95hoaJvB
KcAalyIYQOP8D/V+uVr1vP2SHe7R63CMPI4lGODTCeHvfJFtY2zPVi2Ds3wNmUMnKHf02KPCOpws
YpYf1bIgiU3UFh8VTXTf9KkWd/CFDT6lhUo/WzRPOXE6L+5AWe6/aehV8sPQFZkiNojxTy4rLMfr
PJsH5IQ+pagBLCueC4OEMasTXN5d0050hxvbaTeMHNbpOwJZ8bV1JR7DggaK4dCXaFxxI9wZiiKb
A8c1wanoOoE0q1hDBbXFcIBWRqcRHFQZ/0mTObNkmoHIgq7YwiRaMLHtCZjr40LA0YgfEJLk96lc
Cls7WS4XbFRRRVSRBedyXqf00ueAzc+ud/xMrnH70G+oIF21kHPUR1ZMiiO+n5GWpInKvm1IVtrD
/3F2XstxM1m6fZWO/x49cAkzMd0XQKGqyKI3cjcIiaTgfcI+/VlQ95kRiwzWaC4VlJQEkGbn3t+3
Nl0HOo6EtMs4S2wndP2ZWv8jZCCRbnGfVWLT53MTb6naRrdIpHL6pmhkpepKc3fI5/uvopnsy3ZS
Mqpqma6eIfBPK0pKLQshK9zsQqOAJT19yJIbRdc4z9t+6NKglGX4PULwV3vN0LIb0pkZT5iTL2bh
qYRQ9yH9swkd8zKTgTWE3eclLxG9tjVbhQdUsX3EuKg8pUyAJ4mUIfYpUoRfzExPrztJ1OAvY2NQ
EIfvsuuXluRenNRlHwxW1NHQcCjy87zslWirqZ1y7rDbWQGwFLPcdIMdlvusy5fCt+iLUHh1YnHa
dJ3QLkxT9nYAo4B4i+svFmbdTuKt2+pR5cdto50tZOgpKFRNv0sphQmvp98gIW4xjA7Z9UaWJM4s
k8OZLZYII0LO57L9zFSH3fTSbiuXkEgs+nOBCONHZQJ49TMt14gDJFwLFzCBl/dQ4X3qbZ3tuVXY
Xo/FkmgbVkZhw/KYaeVnuv1s7iwtVyMuDvHyWRpiVP1stipjIxWSPUQQWp/6djWZn6scEfchpr2S
7rUoSy5nZXY1v3EL7XpY1qslm4+ID4hLq4dwceJVRaJrd4LgGeafKajjFnl2TpXDif0ilcq93YAT
gZmV6tc5N5zyNtSL5blA5eCcVWbZPzpJEt1YjbNNolrt9pOikRYrrFYnIWDOmYm+wHUvpTuPX6hV
OPUed1Rx4BLUPCt5xM5AF1X+RVYo+s0yLp1LPDlIxKFcAa5rzh86UTkLSduQyIFsjm3mXDMzIw7W
S/awierM2bCxRi5Zm7Fv9hXqLtJGdU4BaKbbe37R5kbMZmmO6dVshtPXhrP6zuDjJF6uSP1n5cRE
uist70IabjXteMbq2kzTmtA1nUJS5AY/UxOaY63IYajOS+7mXEFtprlHGwsTX2wxIALkw94aY0hS
n5y++GZNNmGD3obJE2IIyE8Stmfq2YA63EsqumT7nNIkM0X/GqFuZmaoYPvOFaxMCEva67iMCtWr
LPBhdHK3ZBRUZSMfTJeeYIeeikYXzDnGOa7AFu7c2lpqmoHQ6fo78pGs3s4K9+oAsiiHjd7G0bJz
ybY/Yo821nyx4LYyD9Sa9jPpqt6TXYaLLG61CFFRZBemRwLcIfmjcHZwPFhRGZhLCVSQSE/Lt8mS
oX0MVKd31cYzmnEW28GQhXJVkHSmZ22d5bJ+qeO2ja+myBnD/dglGVEOfSqNmV000TM9yPNJQXEy
RGg426s+oR49+1ZnNP1j0zfNsiNqqSPFS0MDMZM7odaEUafHyr0uJ9OBNK9naKK8qLDYBwO70cr0
zoisZgg9FZRoDi50bowHk7665VVTKpNK8oVDx9x3qoWhiraZOpF1qSrKZzUuxuIsncaGXgbQU5Lq
EAOs6O8tbViIrxRncaoXu0p04hnqfYwhaxfrgtdXihi52i+jqu3FlOnjZWOSPadUUA/lT0MZhqXy
qR9z+dq2tRWFP0N3sWkNDVE2P3QlnW8/Z1EeyWdH4+y8Up0qtPwJqvz0iTpLqz4Ug5UNqR+6VqF9
rZRaqNY2zykO7kNtGKgid8biLM/KVK0KHmK4+HuJVjbbMUxLGTFaO23PHIk0HvhimIrK4tZssPio
z0idaYrntGYH9alCkUDWhVIKlIeMt4NbouttsR/E0iv3hdArIo1+rIX9uQuHdkbTLNWGJSUQWjg/
rMaw7B+95WS23CUUSKPYMycrrTuyTolZfKkdTplnl+sq9D9nMpLDlCS5vBZzo62a2jgH7Y3jJbQP
U4tHY5cYw1BcqNzKzZ1D94wxyMmZL7dWze9feapDjQA+Px36nqMkmvIHK1aV6Vs4TxwbFElmd98y
v3k0S8vcHfnwfjjT5MCRGas6NRRSamN7Pis97Gars7Nh3xUjfUJkmScjR2XfpVcooOJmW412X523
i7qkwSAKI/sG2iNsuNt2ThuQ7jTVfYu2ZPHSkvh1YyhzYVPEIMHiz8IsnS8ZK+YOPGA6XXSz4Aqz
qJyvgZwkWASwzvPXPpril3ZatPbMYhPINpOZhV+VqK1UL1KG8VGUZIG3k+rSM74qjN7DPZ/TRInj
zwwAmmXVt6jLQpsLluFO+6jmL/mcG3N4FrFcnnvRpPTtQNw871Biao84jsgrCZL1rte75N48XDTK
DSXUKN9kTrp8mxu7usMOrT3MTqTa3JK6JOiaOCmpHhAjenGD0dajdhJflty3bxwUjSiXza4QXmiF
8TdJwxDNH0QrBw9Y6Pyl0Jd5JJAdVHWj9XrzNOdC/TL22XSuwLPO0cFU1lnfwbTnZmYFisG6oIll
dmakaYNIQC4X1H+GPKiiwTxUrJ7RW/Seuk09hzTgNZMxu8htmmCOpqTyEBl1XXhDrNeS+lyBCKMm
8fOjWLTpoa5qm5SpnQ/lpsnRs2+WmJLvXcqO+KAqbUcyuqhRyPXCjmcKGgaqg1yzUHnEvN2HpMFO
ssmqof2C0Mi5C7NCy7ZRGdr2XUVT788NDStR6JiTeHarIZtJwIiOe/QsitIX45QFbeROK9shs2Ex
RxlptXGiy+1FJ7URXEfeFGeDOsb7EfVydSnwLiXcowXHt9uW5C8gy1GogTtJvmfU1fgCz7rI/boP
04h8c0d/Xg7+kopnE9qm1wi7/dZEnE3BNBcIOFLu65zGmUtn234J5z2prMjcdE5XxAfkU0pB58Kk
yIMkXPrHBX1AF3B3nH8UlhY/pQrtrzwCzO7ciGpT285Nk3xr5Yg+2Ynj9EbWZkLNUncqhIrzIimv
SL09cF/izgpy371c/QyRrxVWLH2kPRRgqKpS5pVDSXODuqCvqkdD0Y7DashNxWvCRd7HMddhT80q
8Pg2kU67Mad5upGpMdS8kkmoXswOtHhRa+fseJqLwioaOrZz14WgvtNIY36moo/kYcgAUPtMS5LV
6ZLUh2gixAoGvDoDm9vadFAsSfM1awzzQXWnMPfY9pk3ejdL/UKp2zbxVEpAX6Kos3LueB0a7qpr
KSWzGTnxlmap8bZXa6X3bapW2jbX3O5WdNGyiv2EfllFrXUDWgfia1GxiXvKkjlzECfzfJOgxb03
kqYpDq1rVXEQmkMa+Q1qAxmEIowcijwEGVunpRy+5g1I5Q+ij2ryl5potppepMW2r02XxA8XQBKv
chr8ftb6byVnr+nnGhycz3gqymXTqIjdyLXFdhSosZvAQbeN7kD1ZK6+aOniJMFiKs53u+ocw2/o
kTAELG7gCWkBDphGcp1rnjVqJS+HiQ5WPigkMutOUZTneqWQto41bnJbAgT9UyOG9oU9lKpWlqhr
hohstsr1c9Icv01p9vyYpu2yT9FQ5ORdFWqy6IGyxzZuxYM2gSY+aJx3t0uhWcQDH6sy3wjJkIfD
VXKgHqnEdMfQozKXc09QRe61TtttMcXibEhPjnLshoX3C+4I5Dd8Ohfm0ZH0nUtKYxVL6fh1Td7Z
zvn6otIQO2WIOabZiPwE/PiJR3sjyFsH/aX/xIJJFnH9+W96+z7SOIlCsNQmXYQPIJOr+4pOAruC
2v2fD0VXZNS50KM4VY4dWhB4tHzOatuvNQQFhpPIXWRl/S7WmvIEq+RYRruik9cu7L96P8CjO5Lk
xWNdsuwGxw9TdPVZSFOEzC6SHWshQ7FZ/vjj+bEKhGk5Dd4MJeDRl8vmegmRjrjoBmb9LF+G6cxh
Hz3x/t57KBTMeFh1QKhv5gd29sLOptT1kezRT3ZE8W2EWrbJB0G5N23FCfnkO1NDo027ThyPO4IK
/eupoaMI7zpM/r5rNT8SU8020YimPOmrU1yQd9YXfctUYFXs60zGI1UolrimbpTE9UmAtPcIAezL
nKj3xPv7hd94JYtkVrj48pgQFmCFY19uLVrB5ZDPpEjy9mHZi0t9DMlA63Seo6kAe2bjDL7WCttv
QpWbXIPmpchiY4eexlwLjH2go5e5//Pp4wp03ybHKK6aIz07tz0bqwYvumuRz/uJi2wFxZZBk52P
B3orVcXhtc5TuIkmHZ+No5H0NMbOTZNTH0WOupFaQoZQiTE2cORsQffqfF1dxJ6BkNgXSqVtWtRP
3jLWp2ifbyeXATuSwhfiXDZW92iFKrHWUV/hzq/E2fSDIgsV0BmOwheseMmpptNvd1YGWy2Kxkqq
5/Ffz+Q07bSQWggZMltzLmu7/F7XlkLhij0V94W5yaJhPGH0eXfMFeTBal0Fz0djWpPTKkT/rB4x
iG1N4y6/6U17W7h1vVEia/ZVrdC2H3/g9T99PcN5UNoXM5uQImPPef2gSE4ms8koPEkyHzjdEcKj
BJy3a/NOT5pZE+hag9607E81/333e659RVb3rY0/6PXIpdkA4ywml9nb9Y9TN02fZiMn7zpOY3H9
8VO+3S4w+EJKXg9LDq9jvkxidGk9NK671mqcnTrOzU5bqDR8PMp7TyS4/mI8YrfQjtkE3OFDcq42
2+0kWvzEFZWtviwOM+r5E8fVe3NF6PjCsJraa7Xo9ctbMrdrbGhNvoum62qSc3hlohD6qkFrUIOl
NMPRI2JIRfDxI773IoHlAaKltSIm2/UV/Hb4K6lKsrTnGryMevEt12l3tcldaYybj8c5NtJqbDvY
Lm3snoJCo3F0knSKRs+E2XIxGmAkhBrLikultqF8kaFqTQkZx148t0glr0bDiU885tuDE2UNTgBQ
MSYU1eM+8P2gU7+l+uyHwLV9E8i7l9LzbyPHFBCiKk/h+t6bOQAeV3KrQZL/mMYZg+hIZ0yuvtOr
w5YOMbchPYQ2ZWI5Jzb0UyMdvVh4o0syN7zYyKpwrBYajSLSLNwUNAI9+/gbvjvU2qxVB2oBmuxo
gZP7CqM2NF3fVBLzBxgLOlEYSf2pTuJTDcvf+17YKf57qKNTinDE6qlKuf4Qu/Ct9SyiXyPJIhp+
C2SbNJn8+NGOd00dzeBq8cbjvUKhxdF43IQAv/VZH4zKqO3wJk1ot2Z3m609BwxjGrZ2RL7HmPPu
xE52/FJ/jQxICMfhehwfOxtTvcfxqOt94HSZ87OoKvcsoz4MUF+rTqzB94YCr6iyN4MmFObRHmMB
7M9nqfZYagfnJ8J708c08SCHVjl1pzj+futTYSZbacJQhTl1X28red63ehKhdVWM6ZLyjPapLcbW
o5Jh3eVOfsozd7x7Mtxq3YUjg7IROubRk2myj4rUcYdgUhKUlJazE7+sFTgtqLBWFb8Hpb4TX+54
S1sHZTshYjPXW6F7FLImYmikXaHfdKiIXuiKyPYDoJLHFifxlmhDBGSEqvO4b5zv8TyN9388ZQln
+IrcpQye+WjhDxEVt3YuZFDMrdzJbFtVd0YR9TdF7IiAumyFpqQ69dDvzCF8+yyRtQmrjafq9Ycd
ekJ/BpFB1qYUdSxdWXxiV+tn1CaoDT5+xPc+6+rVN52Vlstkej1Y0yMdITaTgYDM6LuFNV5Vbdzd
hNocb2WDGk2pK/XEZ9Xembsa79VmQqk0BTmGm+eJHalRVkv06q1+pZPjpUTjWPJHLit33wzj+GDH
S3aeyk6/5T6YfyaDbAQNft6GvjnU1UK3SEhjYeoIwio0PI0u46ei53d/SyRsK2cQEerxlJ+40dNe
OkW6rGLfa6SzeMwSsW9zpdu3lsifPv4Wv4Kd3wPLdbrbOGLwq6N0UN+Edx2Sxnae+iDGRIZ1cbIf
pdsP92PVG1eJTppYj8Lkwe3I/+bNVB5ot5pssD2FhyzJu/1gV6O7PfFLrZP8zS/FxdSEKQlf5pgu
05Ik1WMI7EFWW8WBtF2xtemNvrejJNvU3bz4VSfFZacudSDyCv03Hz1oepDtdGStTsSL781XutY4
hN7QJcxjdg/K/yisdErUyxgXBwTncltLZ7jmfvUjqyObGtXUnJiu740JI4JwGMgsB9jRyQWsU12U
MZIBlqIUxYw+rKUsad+mszNkHsU/0hFFaNonDpN3x6XlwMq4RNZw3FFNo4q+xKTpaGxuWNQfZLmC
Z3s6lVKNifHZKirksqwxT3zyd8cFi7hufDi/j794JeMp6UUpA1XPjb2dZpaFFFmmhxCb+GaoZo2i
Ci60E1vR+hqPJxqrjVMNoDboxyNmw4gkuNcNLCKgNofHJJm6jd5b4vHj+fzOkUKPIHzmrGlIk8fg
AfSnuZDu0gVWW6WBC6boDD8BIowu+onPefA7fdJ9ogUDVGtvnIjv3nm1Oh+SPp+mhtzvOBQhdJjb
TIuZSnlqHVILub1De6cdQWsXyFJH/td0pwg77+xjDEo6hkBhtb0fzV8ON0C1LsdY31ODtueMA3sm
KZ/ZYeLbYhz+fI3CRtLXc5vGzOrxsel0K7DZcmRg5rNy6KyuvY1RA1dbFVNl4qu5jLaza883H3/Z
994t6R2iPF6sTrfm10eZxGohUODLQOkXuZsrrdhLUasBtlznRkfjjrOwnW//D4OaZDvWTkZrOP16
0LroEjUXHNZWFleHySRv3jpCeYrqetqppX5F/905O7FS3okQiAyYwjrvUYfg/3rQOUxtKzdDGVRh
0ZEkN/p7OTuYcA23xbv68RO+E7fTGQOzM7N27Sd0HI5IXR/6YSQGmzEjG/jOzsW4GPcKdVBPYvf2
DRjfW5kt7ZePR36TSuQ8pJBKj9mVtLV2xn39nGq5cOrPLnokkgfUN+bmqqGI+RPTxryNa4MGqkbd
iienDmvM7uiaEYMounqe0xv8kWrOeKj1sYw3qKLwGHz82723qjipWVhkOblXHH0EMYyqws7Nuegg
dnNkhfIfTcQllXXVC6PhT1GAv14GyW9SuIRpNNt4/TLm2NHspuEWEyOw9IQEd6CTydwlutT//ABY
ycKITWnaptKA5vVQ1JqMLsZIFoTo0ndEwZ9KVvmODYbrjNuKa1cvsuDPXyctcwHlgeCni8/RQsIL
V1kIv/uAZuCkD7Syvx6Tcg7cEGGKSdu4u4/He2+3AMrnuAbxnUNDqdfP6JTqUg1zOQSDGar7Ke41
TPedfMQ2qWHL10K+oTaeiPDemzOQUOkDAyJzpSy+HnRIYuCK2BACsuKGb7kNwrQ8UTboCpUVYWCc
+JDvbBQGqmLT4HPSS+R4vNphA6ZqPQZijrLLWiTt51Y35x0Ztuzrx+/znUcjqw46jucjAWytP/8t
yyUWsp/Lko5UMVFv2k5jYz+2MC4qPYJxSPPLiajsnQFN3Nmc4ZQKVxbg6wHLysS0gr8iyJoo3JbW
+FKYib6n6RqqZoTdJ+bnO68S/CZkYArEMCiOL0rU4XvKxuoYdOxZAcLAbIcswkSRbp2ijv+iwB1F
QmsYRC81sGDkl4/2PStGeWYl0xTINJ73woB20CRKf0vTYm1jjbLjQqqWN0nfqeddjSVHdO5yrY59
9C0Bof0DN7gJGcFo98Paz8U2RHgfhW1/5XANPGc+pPsS38s+ijJ5Cmf2Cyv35pdfr62kIcXbTlmL
ZtCME/lcINquQmEU4t0S+iQONLsrP1cIQQhi5yn64nIcn1VNAqcEpZHyIo0qwUcCSKDbfDw33znC
qA9QZtMIdWwKYK+niqpUgFRbpopmSQWtUuGstKYBiguCMNAW2X5R3A5TZmWcWPDvjUy2ntQ21QnI
Rse7jOjpGh9HU5Cq9jP9Kkzi9UVe4UQXgSb1/LPVDYk3dm5/ItB8Z7pSFKEExY2N6arrrx85wjBW
ylqbAmjqMeo0K/PoNmgEoqFv3sdv952dFE73Og7ZcXgoR89oyDwyOA0nWA/hqu03x2KH0Gfy6n5C
Gzkv7d5u9OHEA76z/Nedhg4WxAWqfpxVnzXRt1mFIb6eIaKoCGqReoP52C/jVLIDgASp/Y8f9M07
ZTYTX4q1WkGC7/iCgnKg0iann1l9SXfVaXG50ytz3KHEPFVDfG8oJixkC4IY501TuzrNByu14Wes
ms1z7HqJlw0OMiVy3CfimPeGgkxl8AUdSxBYvJ4ppVbPqWMpc4CFmJx90Zq9L9C8xKicxvzEXFlP
8VebA9BBUpVw1km5ots9WokO1hqEtOAWEtTWVwi4UwvbXAW45eNP9WbdMQ7XrLXPiArT/bglJYaG
EdOLDtZhpoMvoOboPBE1zZAwjOGeoXdw3PfWuTuhc/545DerYcUqWgTKbOBcRH6hMX87B63MhWSw
ZtQxvjZ72Xd10OHP3MhembfkxufPqpaP248HfecbCvJ3xkqj5V5w3ForBrGH3VVDwoQYDvyGntyV
M0k9WyK1/b8MZdDKYH04IqfX08XCOaehgVzVUpL2t6Kjng++DoG9a/+rYPcfT9N/Ri/Vzb/mRffP
/+LPT1U9QwiL5dEf/3ldv5T3sn15kZff6/9a/+l//9XX//Cfl8lTW3XVT3n8t179I/7/f4+/+S6/
v/oDhgpcRrf9SzvfvXT4gH4NwG+6/s3/7Q//9vLrf4HV/vKPv56qvpTr/xYlVfnXv3909vyPv9bo
9j9+/+///bOr7wX/bPfSFt/L+fgfvHzv5D/+0sTf1RXqRb9t7mIWubC//ja+rD8Rf2f9kqjkQsIM
IFHPIGXVypgf8Y/W2z+lMnRBMLpY5F3Vrz8y7b+Ta+TySmmG7D5Jkb/+/y/26gv9zxf7Gwiimyop
ZfePv45nP+1f2K7QgVGHJFI6TpUtdljUhlzomzCHgM28zirHiJp4qKbIbinxXlLKmJ7ohNidmJfH
K56ReSs09kTrsHaNPzrw7BG/KuSoxO+6oghB66vqj4YGiHaAIhUMtTtarjzrHZm9dEWPj/W3L/Tv
F/H7g7/hUqOJx5Cy7qNIP1iKR9dBaeJCrK0UsBzdQFVvSXPT8B0LNkjVTe6jnLX8xdTnUt8oUDH8
hMO52slONXcf/yLHWwG/BwIcbupEYORJj/nYg1rlDb1yU4A/izioRhZ/MQ3a+2GwUZITD318BjMW
gTcSCJRSqNqOg4x6rMdlULrUz8h+Dg8OnTQ3IgtT5VIaOu98qMT0h0meX4+nU0HUicY5jNcD5rft
tZvGSfZqmvlyyfEC1N0k4B/AVyk8mSgTbpdEra/spVN//Pl7JZBT1zvxWgBb3/vvA5doZfVay3yl
DFvryprSMD03JlpceJiST2V43s5m7jaCuraDAIOoY/35b6OBRCn6KWvxNOW5OHRF9wzxQ/bbZSo9
Y0D0rBBW0UdjLMsT6+jtCjbYQVi59KLnQY9VPHUvDRI9RuEDOxQHoBdZALNF3eRR+ly0GqXTdV59
/G6PowI+Kpo+ckwU+qgJvSm0LGpv5bgR/Zoz9YfQsOR6KTvViWHeLg2Skeydv85nYR0rBrh/kN6i
Abg/Ii9H9prF8CDKfnkGAlucKqy9uQdpKq+PHVqQRl9Jo0cbgq1oWdnoeuUPqZl+socCR3Khqf1O
07i4BVNtYYoCdbqKwns0TFiKpXQQT01K0FQlkuoiLsfmxJJ9+w7WGwFNyTRe+tvmWZmjRpUM58rv
48aYD2pYzH4p3Wy8pN+o+8d7EQcOchv2Ikr+sLRez+JlpvcMTk32xHoUB9moyY4yYwzAwxzrr386
h9bDDaAK3SvWMJ0T7vcVg7EdQ5kJBmhMendnpPhWVwdEdOoS8HZl2pSkqbhTf9I4bY6eCWfrxNmI
j7Edy+ESLhitR0ZQXvkCg8gj7I2esMUUD0WIevrEBeTtfouIgSHJhbK3g9x8/Yyy7CIJyAEPJXrj
H3CZFvKdJEEi39IRcFz2tc7R88fvlTYZdBFmV6A/0vGiaTQHEExoFX6sL9ONsuT5J3ZeZ/PxKG92
Ha5W/8qfs+2h9F9//tt+B35hSReeGOKeptw4Zhpeho1jnmdJH/oTFrR7jcV7IoP0pt5K1QOlBvfH
daEy6vq+fxu1gvat4FjufVSLsXsIjcjZ58WELRfEpLNX4FNBG8icfKQE1zOh5tyKnpOyKPG1gTI6
41afGfuMtMyp7jZvct/rh7YQARgIuchwHcczuKFdOQ/K7C/cW3aOrqbDLrUENi9Nhzdjl3Z6AFQf
g7ONkFwCsj7r0iFiGS/ZS2K7zeCLSTRV4Bh9cmpdv1kEVAcdlYhHX/c4yzx6ccOUALw0isWXWup8
xo9QfFuQVFuBNUPuWwAEq5cJ7cqp0HNfiajO40INZqiicBBr4zMopHKv9/ZgA9cf9HPbxtsemG2/
unLydqJb1FKzJWfUP6YAl/jQYJkazZRMkmlNm7kus+eq5Qzl8pHR1Arfhxy3Y1notQ/bgQDQxHbS
eWo0qZcjMtGXoQDCs+/A+aQINRuuYLXu8Pf0mdJ/oKtZfo6FrU8wgrO2WizHuGHiiV/C7eXd1GrJ
DdipcqsXSUYzgHHKn2yU9r46jlBgnKmIIx++If9jogzTDZ5CCCfxZDgHPTJX20s9EBHJpXCyr6mV
TleJCkEn+HgZHX8XdnXieBpPUqxZy3pHZw60HZg0A94f5SoftniejDwwwZudyhmspwVr47ebPDll
/n8dAzsZ9LWUebQPplNP+yWgE55uJlb8XdEVFyvRNEMu0tVkgBPTdkBP6JkdLGqKGQxkzk2YtPij
VGApXidb44L+OOIK+x1w0chy45ulW7Z5Fl8YExylNclMdX1MTZ8zLbxbMuChALJXW35cLNJfyiJH
SFboQAXCpd2OMvm26IOiQC8Ka58Oo1ZQ1eQwEnTY30dQWtXUpF8gv+DUdoDF3SfmUEYeAY/j0bNa
7aAO6IPXzdqSbqymuV23xARmYmjiDbPrG3rfOcNFkkCOrp3KgqglVYRyJJ/Y+yN6ip6zH9ibuDQB
m+JKK2nHk2SjimnesW/Rd4vLDL6kziXa2vYxEBqELEpT74ADWLsYCdMWVVkLQrrXls9GlJzVZm0s
3/nokJI6qpCbJp7ybqegUjC9jpOn3Sp5MTyomg2Gbek7v6sp0/USW6w21IjbJb/FHGgASq29uzjK
uVos9FxDCn4bqnN915h2dq/rcfFidvgAPTdu8MtrgPc1P6pT3Np9dN27dWPsWrp1QL7rOvdnW2ug
iWpFEV/CoZxmv6I1buQlxmRD4ezIUrVQ227UJGxuNTHkZxbz5KJsQnGuSGNrta6zbY3JOPDy1SuS
FTDcUOPuEqfvDF/RhGwDCO2m3JOUf4nD+ZtCLpyrZD+6X3CGpnexApOi6vsm82jjUXn5qBlfschq
+9FFqVPm4SdRjvpNq2odnmH9GboS3VgTB3CZsyja6FfzMAMlyAF3R6atX86FlR6KQoi72tWQ0i19
ZEm4PUYGwkm0P4E9U5qqFELTHTBNLbuidcyTHVv3SdrRJbDVsXoOU7EYdE/IF8i4hvapHrMyAvCm
Q9xIa0BudFfwUlVMyNPxv0fJ8tSOA/GYwGVGMnjB0230d3aOOirP3GaH0mnB0xhP1c6sUgBkTESa
hehuJ/ys5w3SIMwKOkWR59iCZBHQRSUM/SRp7QewcA+xHsronEtLfpa1uAE2BYDFne6Cjw4WOeef
u0liLa0ykbNjRBHHCKQmQN4VOrdFUeG+jeqmBwB9GfXWdM41m5xdm3wdVtd/lbb3EB4kleARbYqx
jdXlUws1PuXm6PFWhdcq5dmMnjQYOce9kY3LozVbvbGUItvmTa+JYBlc8aynOBMw5Ekt33RGOV3X
VYf5e4kjGrxmqNMi6s5BkoPLXDIyy4MZmbcDiMtrnPdc4cn3htSLcb/GjyX2lzNgAfd1I5tbmo4k
z/FgFWdllV8gKntwExFtrAL0bSu+19PyPbNRZNDMIxu+Ee08u/gL/UkZfgCcM7+k82Izn03zbFp0
0MpDcQd89FqZq/KgNqbymRYt12KC75dFyVdteW7L5NGJ3Od41CZ/ceZzmBOXbFKRZ/cDWblu1yyA
l7D8lMHUmV+jyB38XOjXmtIlPqoFGhIuj4YNH7RQp0NkTZdlRK8erLCPkaIZOzFnP/tZbGpH/+qK
Gjhp8ujCQPQsq8JMgx6Saub0HV0/xbesnp+I7+7oe/DggMnaQjYF6qcpQJPqusSLXuCt7qKLmjmW
x6EHjfUOyoPjxxy8FzhvPVglK6FksnxUM9EmtrRr+A98IVxYPuKOC8LP3INcRZqntvTNWM0wCiTu
354eWR76JoMRVHE+4Rrf6M5oeLDETC8uFR9QVnVVakDc7QYJvjRqm7uQsVfKTPFKI32IRmtHqLMQ
IIgmmFgnfUKNHVTnvW6whjCWX2eY712ynUTCyQtWWPOM6E04m7bRTfC9mnjOCDxqLwV4DH9LyC9U
0MvzkHV2YVbAzRACbbU64VefFHev1MN11mmKPyj6dG8qLWbZonxU5+EAKwMPurteMqKk93WB+71e
zogmLpcOORhU5Zduof15PtKIPAfGMWjdlzILz7s2D3cgoGEcmH1Av4bKJ5kDkENMBtrrJA7qwemu
cjt/RFyHXsXUVD5MYT80ywLzG8sHev6tIqLbnPjLI0sxwW8db4FIPOF1GXz22OhCaYQMaiV+6vQo
2Qw6O2JZ2nA0WqgTpUIXThex92Va10963J6DqXLOsSNU3pSXPx2ljwEuFslProcx/u9QJYdexc8y
XMpDm4tii0wwv4dCDPsVW3EAJ8IlulGWQK1hzko6ieH0ybZLpu6Imnf1qM8ec+IFuCLgKI2kRt/N
yWVSlM5ZW893sWbutXG4L8r6Qvb1HUzJ9Ms0NbdJlAicS/bs67XzpM05dI44N86WodXJZ81pYCXY
kkHrB2GOqzuW9NFid75rm+FOFdCY3XHaWZiAzGq6NJomZr6bj1XG5cLBqO000U1K9+9GERd0QLrV
Acpv+n640s3sKrNrEC4YYJFIOHsQ2D+rRVYeeeyLONLYN8ryYkBZ7o0RBU5IDz+tDqszH0U3DolR
rkXP8ZBVneVVhY6iLB8vnC7aNUVVekQZ9lnYTbfGionbarxIL18/eCG/2vimN/Zk7oCEQp1Tyji7
UiOwjlQ6PN0ty0dXFk/cbAA+tB1ss0yv+k1L4o+5uGBGjuz5qunmc9m6S/D/mDuz5bixLMv+Sv8A
0jAPrwAcPpLunEm9wEhJgRkXuJjx9bVclVYZyZaSVv3UZmnxEikF6Q7ce84++6xtDB5R1ZMVNNn6
DU43DC0t4RI3GC+FqZKctExXb8y5bHy9tIgcWYe7qeKhRLqo/AXQPUggEofrkRwvufZKmEI4COo4
j0Yv27RqsU1h2RgmuRco4/eF7v2iscLNbar3SfEcQP2g6jNYcqgBXuQSouSaV7a+CZamG41zTR0d
TFP8aNftySbyyI91W2Dzbd6TSTuObOyfi7gYdsDXtZDpcBuygP0yNnZ2U1aLEwwNUHVRxeBCsm1Z
FXu1fIwdsOTTAn2lIUpAO2ZqeuOkOSgVyW18Te2eYigwLVThsIfQO5btD8jJ320n2yfXzza110dL
lTU5PbAjJ0sWQXcln7YVMpxkdSAEGQn3c7W3TZptlQk8nyX1C2EymMIfWsuMo7nttrahPMd0bVM+
BFhCLlQakepBuTJB/qNo/NDL8dABQVlVZStVQoxYkvD8zlKipFii0XEvqMpPahX/yGszsnoLrC7x
CEPGwM55mKzqvHagQlYcHQ4hRa0xERaTcXRzw3ZC25ijaUZAAIrIcMsL+mkZzcMoNuzlQQEi0RQN
LAOROfB1sPEWijrvbvN8omC3OxCvnO+A/nYs4gs/q41tao0L7DX50LbdRipKE7noadARrwWPIp4Z
xdq+M6snKDv3euLAVkNusmflCNYt35Rq0R9sttZ4pEx46SUUbjOrt8KCAqb1Sl35iu19y1B7NnEB
noCrgOgVb7ksS34ErXAqIGzfkvn43WFJLHCmPD8Jl4qcavrFrdqL4071eVjtdGeBS2EdhKu7Wn2p
K9nOIGL7KaMreUxc78MeGuQiB+JDe88I9NGKAaN0CISzbf6VOe5IG2rQujnON9XLpZ/ZoC0m8Df+
YKw3mavXAZYvCKXO+Ia8/j70ruPH0mk2sHMf7elKN9T06Br+uZ3XOT+4QCyKxIWnoDjIGu0d85s7
JyELHM+QDFaxfjMn5SD7RidKY4B/bTj3MwAin23xmCCC5qLg9A66eAZ8YDt7irTtkltdBNXCYuhh
lSGi+TmDMQZo124jxi13os0/CglXYVHSs2hK6q1+Lmff7dq/TK28qzqNwx8dyVft5rmDHwU7ovkh
jOlOa6ALNO5iPClaD2xt6q2gjJMlGLRuPozTeobYTlaBnoyRleQViE72p2FRtO95NZz0srnJuMAO
YFNjMC0Y9rivMvKHODhueO5WqDTjGwQYO6irhXOOcmTlCD05ECTYsNLseoeB5LvSAyzpe68nzCE7
t318Bo1ymNiVAFmRe9sG03JYLI6yUUx4hZpsYIECDw5Egd1E1Vdi9Aw7Bh1baL6XV8/t2u0cxtGk
lxQDDEVns1RKfYKGvvroHuE61LC6lJ8rLMaLmnQp4Ix2OQicDFGV8TXPQlM2JVnKN8bYRmoR79Pp
GsFgKG/jNRvDLhVYUNAFaqhM27pULrlbR263PCdj/yy8rAtIwNs7jtxymoVqzwy1m42T6Ls7MQD1
1Jv2ZKzxxrOWHiBZbXF5UeQUVXo/eM6jyGf20cFH4np9XWrv7A3GbqhUbS9dPibFdeewHKZNnnRP
5qo8aVmrHltX3MF8vm81cV8NC6aCNXtTx3Zr1Lx3q2WeYGuS3NDpB2l5h3WdN27b3MyqpC2hg+Gq
jtJ+5owSTmQOcgs8ZYOOwTZ+r3GxdPWtawldg1VcLyddWiOsPm+fVfGdZtZJMDpzgWIS772mioxq
eq6IeguTUgPpSFM7Fy6dsvZX38zXd7cBB0MUwgZIQ+PBgWGwBnYNkNR9K0Zi2bVSL0TY5tNkR8ok
5RAU1uQ90TD2D54aE5PXqkpRhZBMAREqQORJK8F7uN5aJQX0vZ1JrumFeKRuZxVjetOCl7+bE9H+
1bHKCxZEdpSMrZEZt1BbBGpW1psK+F40nyARlv4DJcd6VsZq3uHFn257w076rTY783MDFOHcZK4a
s4KcwT/OrEG/xI0Sc1lrYKX3wijLTW/p8NV4pQgJUrtp2DSD9ihG7IinweqdRxu08QVraBIOyXJe
9fjRc5c7HI3qxzzPbMuDBnEnMM7LhyHX8+TAEctaPT/YCYt013yZvIxUVe3fZj4gnrDO8L0YPHdi
puOdpVdD5KBnKR3NQp7exEryOJu4sFhTx1Bb3sc0z+U6XPTEu0MIrgNMIUNQedZ5Tkukj0XkNzps
Q4jycRd/WGlenNO82YgcImYu1CBeczdcWvOjle41DSOe9iVDYs526JH8odUKVIVnN7Akt4ycEmjX
ebIhjVGcRS2PeI9fioxNq65Vh0fp6G+12zw78AR9tST4N21S5yOfLYWeIybEMsnXY+b1VPpO+pIS
soP6KNVxV3GW+GVnPZeLWz5UTfKqgwLmmWtAwhX8TqYC8s8pe8On6oMMTyA1PNdx1Wg8YTyzDjDK
KaySegfEYE9Q2H02GOd+FRmLAnp8ZLz+IYpcbJNsmR/SRqnG0zAP9Tt9WfLR1tK9lE3RRnPmlvdJ
o6PsZnOQLb1iMUuY7hEowyVxD+lkr5d57ESgkBS/FYPNeZZrdFJ5mp/UOrEeeMHfiau4ZFTz55qY
V+G7nig25HIoTzTCKK4xg52HpZfrnmtR+pKL9RGzenIqMWleHMj/B2f1XlZAzAeMxZfEyF8A8Q5H
oINikzre+qzAQPNXirZu03Wu+lQKOvoBqC3w77568lYEBDurrActSfgV4BOtkDPdPalAXjhb9nQh
JyD9jiPP/s52/vg8gGH3wa8+t1icjymUo3OeEA/lWnN+U7rxSCnBFN3PctXPWzIrvEU/unIcyFO0
LMKrOsylGkP8bv6eO90NXwsTtEm+M9kuQ2k1d1MrYPumqE+8MSBkvBatzUyPjEcAULQNcKe6H/Zk
ilc7LKnNTjTW+GTMOOpZDrBfdTx5m5YiOqCU0iITsCNWAjzXhYfh2SH4MEMa8s120XdGbbsBnnT7
yvYhi4ZQJRuDb0D6QnFY1W6MeAGB11seRFOyLn3pdq/TMv2VG3W0uEYMd1FLA3Ze9E2WwrUqxdLl
22VsbfGQSLVSQhCY8gZAOIqVAXX7CYAk94LeZLjsvPwNkYQcAzi+c8CAXjsSR6Zu2SZCP1Ng2Kb9
cFkMKunSssv9WMR12OP1hl8rWbYd1QZUbGM5ISF+GiRBvVT2YrHzW1nZzSFLTIVUiZStDWEDcABI
ljw4amHd1PlwUiqdtHHDKt/KPkvfYNlZs69108LIzVHf4XjIiJxI4ycuKY0hAdu9/pBk8t3z8tQ8
5V1ssi4al+mV3qR9b65KM/0S0AQCtyhUeHcSMwBcmfNALpbnksdVLJSL89IQrdesw4iA5Dq9KDnS
TMW5E2pW13DVYGdZu0VKlAoF1Zr3e7KGIOlz753MmMWmOVlTj4rbJa7joKWQOvdj3Kc1KjXaLmF5
0PN+9v008vb2cKvJEVpr+S3n75xe2a/gLtCK3kg+PL3O5pO69na2n6qhg9/EWOG5q/pfUwmb0w5/
bg1VUXcbNeCSYBa5UPX31Nqqtm3b2LD23BW2oAWyk+xBrUz7I6kS+wKTcU3YvLqOE2RbdPn+6tAz
KSjqbjeoWePelSNF3sH0RseIYrh70070Vf8i7JKHqgZJOO3mcTZyoszg516FEEfJD6k+L1BPlgHs
yXXTyZwPkwR4fmsQEUDs5AB5yRhUY5eOIwvvEvwt/RW6I3q2xHT8UbUV4OYKcuJPwkY687yMtllt
cgtjHaMyi8jUNpmUOZKzABaKLF+NwZzaqrJheEkYDDfXldA5Nl5xMLK4dzc5qmooFT2k3QYxodxh
z0ORdduPynG2hj5tiaa4nwmHfSX1wGdZ97syXcld3VmC4BzlNQyibzhuPK3djUjMdytya+h2qXbk
235LqWrTcfjp9uq6KZxpfevKLGTXD7Bv5xKouaLd0XGhN2yWic6nnyc7XHIEl2sTn0YmdlZazW8y
nWQSAEtmbJR0WkQXH8O6M9YiSOSPzHN3ozJ9g19q3wp7hDHqzVFCQMCZP2I+IJkXj4Y3WM+q1uS7
wZo/3B6Se56uzq6l2t7QQqWDX7a6cxD8rH5eOC5fMTLlppNGjV5XjJ5Xbk2VZYm7qSxdeIQe24jJ
LO1l25kEaZK1scy8IjYJa6fBUesPDLlJS84Q2eOHtpsqA63hOm6NNFJvpl3eZTT0plUQqFWnPX2B
cAzaE/rGYUDdKb2tEO5inrIW3sKmbVzIJ6lssnpjTK3tHOtMYfWI1JK6inhg3C6CJDmrR6fqFOtM
+pdj78ibVpyNqWAxiOvVKm60MVHt49Sohtjz9WbrTht1fQ3juefndhzyNHw8I0xhcXMkUyTaXi/u
qJjn5JFQuNI4FTMMiojsEf65cArBXleF17MR1AHzXev4JMG49hEI4S6NUsuExSNiN3F9gXHYOFXa
uhgPhTFJ7ej1VlfuVJKvpp1LwkbTgtW+HhOjmw/Vt9G22+xidkZe3RQtY50Qr33XEAnSkEcANKRS
lRvPbvRsx98cI2BA+jlqvWuhZsr2nJiSDksnXfZgiYor0Sy6M8/w2kdyNHplAzMxmZ4Hr/Y2hpzh
UHsQ7HeVQhvInn8TXwq1kTt8ZNN15vPc9p3mAuztvFBOTC8T6s7bNamzPbO4v8jmeeFKvYa8SuvY
SmM5c3j3x8y0j/Xolrsq9ewtdoWr82NCyzGsflsBotqk6zV6UpFmoAGa3Cq1Oe3TjnAXeR2+LzNz
rcCyB9iWbq5EzMzj17jWoTYiq6WvrMKlU9RNmJLo8iWZlUjQ1Jaj7JdTLZuUoi7jWbAAzx5Lx0AI
Skvbu61ACe70zO1ourzcog2piYkUxZKHPMtU7lVXd4/XsUo0YEF/nUm+4DE33Pp7qxTLZpDWiein
4mNOtOVOAU51N3bZlG2BycnAUVag9ar6MOg1nh9LzSLsGSymtKWToXl1cbC0XhcpyaAfMo6I9jDT
kG31ofwJP5lQIS9uH3TJilyAIGfymyzrRPsnv3l8aQ8p45NvRVZPoVp6HTBTsw5KFsc1H8Y9n+mS
EeZeL8hbq1TN3crK8qHW4vni0KleHJ67gIWSF5Ndtwx06qCzA+86DM6cXg+ZcCxPBYPW57QwxF2h
Oa/GhLAzaZW7qQinuYvjoZlZQVsulYxVTgZRBo5eNzeulOS9it49FyTexEh5fE/qUkJnr7ti3Euv
L7cuduWPCSvsthkncdKmurs1YjKLHBRKum9L9+30etq16bMGyfvoNMOHLPSSBRh372QxPPq5tUNu
jP7W6x3jgL2oYcIkm3cnK7I41FpM2AXxe2ik0CJFxDTR2JRWG2fkrxjmx6CkQLoVr261TVdU13DN
yV7eW6fIJ4DEik7bn2cXj8Hda2ou/etUulwThnqn8DfdGNpqnweg3SsFRr0eVCbHXrgwMrudKEWi
TqnHH6bVdnf1mnYXRQ4HAqnQjTR7cnYICqhWljQQirTcMtOAhG7jLW1X12ejst0YYqlvOzOBN+vg
AwC+ztUcAAQvYPep5cbGqJNw8KzptzS23UhJhYoBm7k2I9im4Vx1B4xczYxOnOrExxf6cU3RDGET
6sgklT6BO7RU1P0p0XhVXDeEreY8GCrkyAVH5ZaBpMdQL431bVrq9OwOwZpBMtVrtJpqewOsVn44
pAfe5sX4c1BryKRdu+7paRKw5XEPU7JS1H1diXnf2hSi1jUPQsvQsuJVtbZmO2UKpvHYvJt1Z3pr
ukYn/XBslxsdk/t9nUxUHrIpSbys3VsEHNcn2WMHqXhH/5ZFHeElhB3M93hClMfFrvs7yVSM8jUT
Ec8/9ghPzaO2zIyXTrOunVtsGfvE4klkG0c49zHU+dAVebn35OjtmnyIdwMZjB925oU5qe4HXtl9
UafrG246VO0E7VHNbXmnmHEXppT9dLSkgDwMxqS9Tpae3FpFNnI3g/kXla2f9dl7LuyrvqpVVb4d
LC0LVYG3ADteGngU+PR2Hftj2WpsidodLmszlJQZZczzn3o/wY53P6qi/lnmNYx9AAfvI4Cj21aY
bec3Aw5Upxv47zDTY9g9B8QzrIE76SmFTV4eFodQqFIbfYbbkdkquzmux71lJ0Rjz9ZBJ4s8MJys
CTyxvHV6nm8wkjxVVfHd6rGZCBD72tKYpP+oJ2F5rUm5gF8w1hVqotYucoxBVR8p1bW+IUc1rBf2
YNBV5lNBN06g9ZzeI4XXR9Ln70cq59GtMhtyKu2EMjCONLDdHsSs8rBaCy1zUilLeuxkm0XeOCZH
fB49XwRnojd5XMCkZBNotj6sKnkjBYfoZuQhDsqpw0qleptkMB8huH9U+MUii1CtkIHghtpLe+q1
YofUnh8qEg+bTus2Lp/NT5JymVwbU2YGNoGuq9tMmt9kE5ZBonSXiqBSNz0oa+W9xFVcIVg6S8af
AJ8fmoSA5GxS0hgMEzeZ31q1ciwV2moBNOZx7pr+oA/TcmQVjistHYqdh5qGCD935651EZSu8FrG
xJB4C7iPKUbNW5e9io2J7LyYrrpFU6QJoe26Znrj/PPGawJd1Txm4Iv9gkN1U5eVBcEag5G56vlm
USonbNBebhLNRgtWQQnXmdYFWud4x76W3IJWYt2rsbOc1mVon6yYJrZCqXxVbGW/LMpBLIOqh2Mu
xAkVm2Un+Q1AQ3UZABsd7bzKDjp7krtWgsaJXVM7ylZ1T+yftD8Qj9VjprTJUdOgEsdGRmBHkqtn
HF4KsKeyZerAmIyhTwIiuc+rXbNgIvTca80oSFKbZ6MAgl97kQ6AhwTawuovg10rt0QTiGNC4//Y
KI0LMgbJvtTQwvRknddgXEpxr+rNu8vi36kruQ6jbhnFzmmEDfmFrLF+XvoPD0a4X2Kq9mnuOJ4r
/WjPtF43CzL3fTKlTIbJg2/hWiP1HpQRqfFaMjIBEqwot8A5Y9WZt2gm2sGZShKQY36DWmLAyieU
zagAsXmw59lrfMKE3IO4UvgZcotvCyfNvOOt9gjoKkridpqKRGung8fIxg7c/hnaVwU4nfxKBxXJ
WfoN3gTetsyS8iWWlJhoHy6h36M6komDcqdCVFfMQ4KmogfG0DpPZqKrf6UuiPReUpONS2qqT41l
d3eTaSpPNTzIG1k78rD260veEuc602LdGbklD1Vsi3ulgh7tN0ll7FlDGyQyuk7yxsRwLDRqcNq9
Oi83SPvlxqIxJLsSGV/sS7vmlLdZIkO/hu5lkp6byMC2QVQFwmrq74tRp8PG09f4KW374i+jAFTn
TAp3gesyaejJAsQR5Y05j3wmVJbsRJY/6g2cdR9XnE44hGgJIbG17th3XbHlQKNmK60VDxh944Tl
19Gijkxg9IQVI6eNwlwsg7jAbEndRxjwFgMhnHFBrBjumYA/J8dAo0nt2cRTQfFEdsLBres4oCO3
jZ1eIzSowB57f07B5IfmPFrErI1sQAWaOSQ/VbKUmIs62LSatDjoRq19GN3UHiB/cD5YxswUw1hP
jccMMAFHfiMmJX7R1/UjnWEDWxaz78LiHJuy7FQUznxrzGoROY0yQWG3r12yKX6Y7rTvVRIhWjJJ
hDO8ZTzkqIlzBuJTpCPGJMvdtJDlaWya5kr7JD/ybOGYSjaY0Dj1qLZ3WgzVKNMzlKXBALqe6LHY
EhFBxpG9VILfyVYcLEiu6Y+28x0ZL4skge2dZU3ssdXdTUl0KRlBhcr4ihUFLNkkW2u4W3JpeVG6
EJqu0zQExux+98D5E+vGnV61Wv+SK1qyJx0l6UJi0uUOOYoUmBgjBM2u4i/tnFz4vPER4cc7Qsad
8Z5OYoxWFnGiIiXYVyHvtlbSvglXphjK0VPX6nEU9J6hXU2uxr+sb0joWS+u15DH2C6Jsh44V5nR
ks1NqrKP6MV8lHgusPU8fO5mzvp835FWzYva2uqm45BmgFy1KooZFhUakmQ32oYhQ0udxk2CsSRC
/oP5XU/mPcyeImKFgvmQY2LCmq1vo2ERF6lRBQWFbjk7Oqz+da2zaacZTUnh4NYkWnZK82oMFgPV
RpjOq7RIBMA5sVQ3fWzlx0md+Tko+mJmXvTLyaCOoTKqFz5tDmdCzPkOa7HuMwTYL5zYn9fCr2v8
uLDVK/7Bpfd1P9m/Yaz15ihJ+v1lp19dUFHBVNl27iPMY+oxKRE4s65dZ+/E+2Vy+3eG9Q6D4L6T
LMh4dMG7Cco9T+xcY3DlNJwvHhNJqrF8rglC741BD5uyT5WfFfhBl8hhUU3/7R/+Xy32PYqK/33e
1fu3/b4/bvT92/9r+1Nc1+a6z3/V/4drfzhm/+bnva4V/tve3+Vdvn//Wf6ffVe+1z+6v+///fqT
/1wA1PR/gEn3qL3ZQICzw9/53wuAILH+AfCbpW9HdaCbW2zX/nMBUHP+oeksv7A5YGgWG1sY7P+5
AMhCIUPg6wYOW3vsFABS+F8sAGpXp/6/fMHkU0F1YwXwM31UiXEsFRh7D5bM6USqQI+rQ9Grt4Uw
w3VmyG4or1RVt7M1+LrEmOpBO8qMhOMPf/JkNN+BTgZKY+z+9hli61sSUf99M+/XxtLvfqJPe+mz
1esEiSzdAdvlgThWbGuC6LEeEfWIYTcahEREkdVGMZb+5Fo5bg6zo1tbB+KP9efWBY4wm+tBG7V3
07kOkhQEN6eDt5tVThVpdfno0PVGkOtFMBM9Edgiv9edRNxrJvJQXIGiGbI30yC0chWPa5Xf8pM/
L2tHXNAsp11ddsmukgojeVf0m7zlBxzM9aflkiJSYdNdk4sqxGOKpaWthlunwtybdunsE/iGFpBl
Qato3yepPmvDbDNnVh8WSyQE5fGPobfP6/oVTeG6Yfrbr/iTu1zrG1vp23k8eDlFFhRvXAD8zgm4
6413LdTJu7bLNBwyzc/i5rQ0+Zuonb1IiKky5yQcIV0Ji6lbGYsdOvdPSbpGNX4bHM0nNIg8CcZ4
LmVYxFlc7cngYL6jUyd6uU7swVKRWkj+ZFiYeDRWQhD90rQfCUWmc3bGu7Z1vliG+wU3+s2zo3/e
Jpp7ijkFAXCJpwsJokdZ53e2NG74kHdEZVBgmWMZpFbsvEDbHQBAT29mVpJXs0Jgsvp2N9l5hPbz
kE/lFlbGd1ZP4+2KJ893kvLVEBjNedjrO1zNlyFh4PifH/tfUIvf/ejXHYG/LbUUwhuXXEHGknGy
Q6oiMfiQ0T6QzRg6BhQfM753ZVQkbPg7Xvk22uqzXfSwH3FQMOFsHCSpsuDx1dq2DCceWrxYhHeT
WuSRT5N8idnU/vBA6dez5G8/alo3qUXsgjwMA96frOY+9TbFGF8zs2xU+OQ7kPi9cMVjaeQPLBSM
QZyixZjj1YfanCpeFYpQ5wuo+L/vyP3PEfY5YMDOedEtq5IHVmZ8Ai59a+DN+oqDq+u/f30+g7Rq
VNc8QRc9mEtzasuWzJkFz7S99qE1gqUenbonKomdB2lqW5awiUnEe+eXevWQVDjzczU9xwi5Q9dJ
qtZiazBu950SC0dZPGh6t6PP//mfH6M/HOefafkOYZbscgh5IB4XGfKnd93GyWvfshLkza9Ih5+2
Sf71kX/iQVicf1mVDe1BE9P+6vpjbMHnw9aV7vomeF5HNreD2eNMW75YpvtUTv3rv3n9fv721IEz
70gKr9vD5K0P5uIe84LkGc9MmSVO9l9ouXFIaaU8FQiT2ZLvctuKkBXXEBtwz4PR5+SC0wmXifqa
txisOzl+eIJ15MplusayffXVz/qnr+HTHWZbi2IjtTYHBpJvRALrPm0ClhRzIOUHfeEaf0rH5T3p
eseMY50D16xepJ5qvptYTcD1slnU/rUalDBOkttew8LgxeFksjyQMoCZs+9tpt9PhGv41Bxq2GBr
6ir1C/b6H0+jT3fGisdsSk2jPawZMdvFNTmyxsZq2I8kI75YUx+2+rCtTFz1iWSvi7UYp/YHSzk3
XnfDNlnALuadQtG96sP9JNRj1TnfOWh3yD+s7iTtVwuPv3JmfnNwap/O/LoG3VzFXnvIO8UMlEF3
TytjRZYNsvHWm1Z7k7DGEECFXHxwN0zdtOJe2I16tjTSoCtiFJlrqhlLAKbP0I7caAbLfh1XxqYv
um5X6vETU59n8kSeFmF88zS2hqai3A5d9q7Ck6ESyYyAKb4INWc5upUzhGzeP5Lt/sXt8Gn18X8e
fu3T7RC3Re8KU2sOpFQEdp0dbTs+VLb3c0RAEvVwW8hXvq6jxbTFlP1Rre2oLmvli31P+/rg/u5D
/nTk124vBwj4zQF2D60cmh6qDkUP8kF6aSgpPLOYQq2uNPyc00dhmN8bpe1JzMD8BS9dbq9boqq7
JGG5kPfuDT9miK/+bOHJ7jt2A0jnRPhuZEv00UzCbbP2d01TmLsZObz6RQw8VuV4NAmq9jEiT0w9
oTl7butF9aCf0ByLrackuzLW31ddcSnN2M9pqwKTrEI1hdqPMlnu2XIieFYy+4xb9V5IfYrGVH6z
4txAe4wvaAgmvEQFr2r/VJTOS2oUyNdX33YpTlVi7Jo02TBqllGbmm//+dzW/30/719f8KfVTAcT
mWtjTGcSQkHbJe1jN5pt2Ixmg7qgNkgmeh8ZEr+/wq4/a1O1vrE5FENu4gJ7NrpfX5jvXtpQnjdm
FaXYlzdx3x8k7AWfhZjki4fxV0rH7x6GTw3tKPqkHY1hPMRmeivHG2e8NZr6YhqENUp8teZgwZp0
rrmf2gY2fYhhhkQxOQYeBUOXlNuZ3RSRrn+RxXwu5rc1KW8cxd22zRg0brtr2EZjC9DvHHMn0fVL
M+F3jQ8xJvWysDFFYO0R39gG2FWkU7B8L+8LRtrCGLc28bhLrG0U/a60T5y9vqKcqvEHM5IosRF4
0q/gSH/8zj7tUsYr51w6jfJgKZ657dlueSzIXCY6RmZ7zWWQF7sZc2sVVVXgOuLJVENl9bbsTq3v
GT6xnZmvaEhVXW46zKyhgYa4YVGYrQEzJYVzmdfNFw/YH8qYXyfL365PhRxxNUmqHqGW9dxAeLhY
MztfsPOmMbWye07KdgrF9QVUSTNj+SLvg8QTJ0K5kvuuzlDAUf6yCyk5w8NUuUqwrqa88YiUDtjl
6YMaLzzKXYG/rPuinrGvFcXvnrVPtz7AOSwIlicOnaWSL4t/3i/6wibCONNYZWgYKqWs3EnIAeFi
iikc2U/x7cEqfLTnE0l196wnnZsBIB8Bo0FjUTM3ZZ5u5sE2g5GRlp+BQQgMcn1JXHXKyGaTGLsW
iKvGIWW2RUYMOi17G7zk0l9jwvVEN3fYOoqdobe63yqEI5Up/6LVWGrN1IXFmR7bNRmn91ZM0Xet
GslLEWFadDv09TcihS4ZcQqNWVY3vEV71rZuXYU9x9hBuyfoqIF/o7IIbJvdPl4KEhDHa1Wv1vO2
G+2Xvugpqh2RbLA69GypsOvuTO5XIMo/Fb3apwJGA9k+0Lw2B+KS+bwwaxMRPTXce1U8B2NfJFd3
ZcGgcvg5m7r0e6VhwMqwZuPV2JeF0QH5F9qL1lmHYjXuWMfEFp22dCcGJlR9PJlXV2ptaF9cUX/q
Sn7Vqn97wAWxZqaTE+RdFO5LOvbfSA2t2OmYgDPr6QWJ7kXXnZdKT8+s4vbbUkhOSlupMZ2w/EFG
66WrtPclz+7/8yv3p5/oM6LN4MhNZ6dGyWi17KwtOcS7bNR7Ni/rXarY0zMYyTa8ivIbLNpamDGi
3DHaOUhTpM6WA4Zd2RXN6OY6sN3KIU6+eK/+pPt8xnDq48I6IyL4gfjHiRe+9fwrsHLLYom1oYia
GdsazKztc5/QNq9eDxPUhhDvVBrOsHI2zyxPs5M4DTp6AltMDQ/iFzfMn/oL9VO5oaHvujiqx0Nt
Fnt91baTSEK4vTeOK/Y2r7o7rBEYxaDS0rv/x2/r0w2MNRIxuFymQ5xphEbEW7Ui7CvLsLzGbhib
6rbzvJBk0LDAFhnn8RMBcFudiBkUlMQOVwOhPO2/gN/8qux+c/B9BiXypVtTq2nzwRmxuuZsWhg9
GzyimC9xztYc0WNYIJhrVwpeLk4JIxUPJl1/wKTd2mBPYoipJd9Fxm6ZIvN321Vu//NH9aub/N3P
9n9ffGozKPPANh8h3Wg4ybeYmvkvbYF6KEfRMUpk26alGM2y8VighjHK+8Zu30lmqAEjPpDd6GIc
RjHAVwME4q5PbBwPWnlvjcZmtfM3/FpxWMNSJNn7C4LIn27sz4TWuFTg8fXucPgv5s5sOW5kyba/
0j+AYwAC42vOSTKZnESReoFRE+YhMANf3wusul0kDpN5jx7a+qXKTCYlpgiPCPe9l2uy/WLWrrOm
kfmirxVnUZTpMwrRbx1w1aUxGBeGUb/QVT2FKuzhDWuC69RSDlXoI4lpUG/S9QZhSM/wD2T4y8/Y
1X7+el9PLh+93tmaZ2HKDBT0r5SH8Q+iwThoEgNGqGY/hWw4PeX+kdYgFMNHeeUYCIByljsqw9xZ
yu0RYR/oQPrcSO+rXbI5a7oVmrR6+3p//2vlgP+DmX6TV30a8Hc9Ufl+ldl/HV7K8CV7+SjjP/3C
3wl/w4LeR3Ie5gp4x9dSwN8Jf8P4F39EFQBSqGFbJqHm74S/rv7LpM0hJEBgfxBupirB/0v4G//S
NJ2ea3TuBN1Ca4n/JOH/PjMBBEaDOoE0mkqEBXrJmJ2aMZFnee/BeYuVUhBatW82HSmWEcTwhcwA
YARldS4dMoWFf8bzdE24IxCYACBCLESF9j6DU1QOLNtM625IBrcbhvOIBCg9R7qcLRqvlxEY06mI
0PoDysksOiHSTYCLaO1NybHjKkAaMQYRrqrR0FeRQuwOyOYe4i7eUzO+t/Cj/zUxKF99TFOcLarc
gY4sBo2VrYHRMi0xy57kTtsM4ziUNxQH2p1RxO4GtZiJgbTtllZlxhdIsRFOB364TGWr79lL5kxr
N9nFGoZA0yqHy4Zz5wFdu3/pt4X/XVhtsH8zem/+evNvSyyvHPF3H0S3qTvpUEHhTk6dAt5/EORv
RgQcPrvB2xBsrCzCNp35yhYgj7kb9bGlffZYGUtXyGsofWhuRvru0bB6mRrjzxow6I9Mr1GwqaVE
8JD0h8Cja1yi282m7oTYFr5Dx2XKxztDbW4QCHZPGo2MqcS6GJQrdhKUmrJvcHXuP3+0fx8EDG1e
P3Qonc9B+fX9o+FKVIZWGMmN6cbopzOADvZohldsB8mHlyQxGqPsrg0vpRafDeomc5P+zFZ0Ssq8
f71QAGFAIRCCsgxa9v094CHvgG1G8U2X1folRMCvka9P8mur2Qz20R1RXQmrDM4Nv/c5BIYfeHyi
B6ZFPp4OVvL9dWvV5YiQpf4NZbQAjoX2FX36xHugTONFlbsL6+Depi7OESmuSI+253rCzM4N0y1Q
6+TB2YMx4/8NMwQWAj+yhb3RjvJqa/sKljc52neInbu1A75hqw33hh8dK51k+pDRSzssvQ1dIsZV
Hsr8MhYy2Dj0xL5F4L7DdLTVkSOgddCe6kRf1gbu4NE9s6H5twBluuBxoRJxpIVTON92xsj6wUjo
7rEMXZuCHAKFepDemSP46+Hp3bjg1wELTiHc1Cj5zgKU3ue5n9vOeMRju+/9Rtn2GoPU4YDdxGa0
0eqyfxGF8Z3sGWHLwp7T0IT68xkyy6PziSwEsyDbpu8DiXuqcb/NpytxGWRtPurHDOnwtdd4B1sk
3lPLruim9gqDY6uItSvaohsWNYz2u2lKiyphYU+4aRnnz6Z5oEltly9H/H/KSse9fG126TdVx0m7
C2raJEiQSt/GphT/2bnl9e4d25jok4D9Veyk7++ebgwW3n5XPQapeVWCLMNWxdCK0HoPy1Ib8F63
yNIPkazygx0atocirvX2dktNfWMEsU53ikD7ZnZWdXBU24MYJAb/kHnqeG4+Tvfy/nvrgJ4Aw8Hq
pVpvzNY93e1jtPBtfcSIIO90E91+Jz27WvoxWBDFR4LYZmzih6L/kuY46bxUyweaLzhEWhm11ZIE
PIU9TuH1UbGF3ASYpv7ebv5H27n/P+nGp3Dn/4O7OpbiN3PjA/0GRtT65R3p+fWf/LWPs81/TcRN
di1EBMh+027tr32cpbKNM+jlaNn0GWMoEuD/3scJC7GHDWYbqhv/Yioa/r2N08W/YCBMAD58bKxL
MKX/E92GarwfXX9ljEEo29MO702+w4eWpfotkkzkEo535dOwqV6ETqQrCAgaWqqFOALvQr+JA5Ro
uZnv6EfW58VWb+umxRgOHSkGd1ZGA309217vF5GhBXuCzvB7CDPAZG5v0dfcp8sBOV+d3j2mEter
AoFyPKELrWYp8sa5VcxOyZap0oRgFGAtPObw4R20BWGfIoVovXipNxku4xYA4CqM4+5LrxawbIZa
s2mQ5shALgeOgtSz2tH+rcMlDjZpEsXlRYaM6TiouWVcRxBvrCufjkX+1UjLKOcyhrLi33juWGaP
dpna3SU+MJAi0KpMwDcLzBQFIKcUI/WVTTYIFlGCvaffeFEzxgtR55q6Tol69S5Xuzjcokf35ddq
0Ad3i+KUhaasqMd/oawpb9I86Nzj6JhJsogFRZgLEMARFLSo1ATiLj9Mr5Q8SLsbE5lfL3DBx9JE
06HlboN5i9YgdBSPE4FFsXT78BugCa3Y+wO5Nm3RqVYZ3gKI65IrmJ0Nhk/8hnZ+26CMLA6U8jns
LxBCt9ptiV2g2qeqgSsq7XOneozKZCAjIppIUJYuvaRaGwFW9291pnTEYViM5DZWlWpXjrP0RVx1
1GWaNHZ/dIX0tN82fRjlg7DrrL5CjwqKQzFsxb2kd56bHhtnbPkAtM3zphK72mbUIT1rwIWhNbaB
QtIG8BA8tFFj5kc/oiOBscSgMFJuS2sAIti+8N0+xnppw0yr4tELdpHKW3Z92Ecb2uJ5ebGw4tS9
89H4d8c6TYvoYGcBNNYuxeDyk0otvVDWtcxE/g17VnVp6JVDKSSt2IQgfWZrfw/gxgFmEcImeEi8
ACJEkfvYFKsCkjkCdI2vbtI7CTE4KbalOuLmWrVBWl9LW5fXfhsaAHH81H32oJ75F9hBS/CVFe19
Rx5IiZKlRzsQwChOOr2cYpvzFjQSF12Jiyg2w680KGLLI9xUuUjjslTW7PDoBzyUhXGjyVTb0/dQ
SLgZeaRjDUgbe5MLP3YoZSsq5hKZqC0N7pCTL9o2qWkNO1rOc4pVaaA47PjaIlVKZxlXarl1aKq4
8Th3PVf5gHOsKMd8iRsQXzVtscsBmEZabKFqiKcOq6GJW5L8/Lr3Q6dbeXXkw3kyDfEzrFvlKbMi
694u3TzfjmE0ehh9DD/f5fivuRU6OC7U1nQfxGBWq8y1un5T+ZYZXPe+q2wUh7Cw14AQPkup0bah
CYIXPda4qzhWaA+edFYn9rXrhfldgfE7RqffpO1qTFJyj1qRuuWtHJz4Nsl9uDtl52k3vRc7waqK
0FaiUHKiF9SZ+T53x+LWg8ig7SDJeC3mreouqaS1G2wf1WQv7AmvmLKebmq2At261jsSJCqQpF+l
nwn1oAYxmCkjq2V06acNToq88Zpun0UxhGBPSbIdDI+sWmu5GKpDpMk9PJDyF53UeTupH60qpfWR
NZHN3se5Vj9mgcFfj+2BomfUdvZtmsVwyEpjEOrGKaM02tGXyv2eRiYcuLjPg9+DquXRY+mqCO7Q
T1AZrT3rNuTclFyboO4xoAhfvxSV6ZLBi+Phez+k12o4avoqKbvoQMGw7S+L1vQ60Cnu5P+QBh47
He/fr0lCTBe7+DqXfZ7eN2arHasyl2hwU7PJkMy2jxJk4HM5sTGmXnAUMQiq7coefNPC7ODZzsbO
onwT9ExjaYTd0oyjSzMV2Hn1sKaMKtGq0ihDUWWysCotgV5DdLavQOlr4yNDZKyAPKBwhrICratW
kPPdw+5GsoozPashrpV1s3PrwHX2HjXDl5DierbB7oSkGIRB7dw2mem7+76qta++RT1oZagD/ya3
SYEhm9BVZaGWAaaBgtkAS40KxZVvlj7Za1tLzaWJraRc2Z6uqYBORw1T/AhSDlO9R4q0im2Bmofq
+kTly+PuDsq6Pin4Eu8gEpPEdl+HZbTSarupV2mReMOxMLidFXwwNMq62kR0CLHR9FMccQMoYunI
GV6xpNVe4ZORNWC7Qi9XuNWdkVrK5PmhJUjSrUwtqnBB+Hp3pVgjtgWJIdxfZFlQIvpKQqPbxJF6
OVo8NyAUVpvV4LWWA7pIcSijRmagbEo1HL7UZZw91opL8/ggKMpmr7XokZddrAeYipsQhogvcZ6u
lUAGx6y3G3VfFUUinozcDojCTQcuEcnKMlazTK5qGdbI3gdUZuuyyx25Bak6wD1vimxvAuvSYPSa
xohUDjrUYgCeEN3Sk7g8pu1Q5WulHsL+0tJ0eCRDKOO9ZlbxxG0o/HZhJpj+HyLpN7d9FeTuhtYq
4OWgE6rVBYiluN56PcqpTWNELpXcHhv6LdYHFHFeg+sGfENRNYd6LL2WdIpPyrOQ1FM2ooD0igU9
09HQs2D63V5TM1sukzqN4kWvj328KWhYLK8FrJYGm0SKkjUfY8xYfegG9gVcpC5bSCrRze8BtJo7
MUE9GvokFR+sAgibcJLFF4J7iXUqY0ip8KsCT6lWUnOgxORgHxFVyr56UOO8CJcYB8VViT+53dHR
q/3ZNU6mbHKaa4R8IGrZl3hDXMp/hJytYrKQU5uqzOHBLcvEXORYzNRl5iPrvpFBK54Ks9BxWgwK
zbuJp4pcOlrYpWuU/kBNKvAA2O8Vau8b4dHPdN/TgRi7CQh5/86nvKtew4GBjMnSg4g10xSdN5Dq
9TWpFC/FP9DhJSkSV/va2LB9gLOEVpztlEal+IqZpLOWrhmmAuIhpcslm2uUE21fxUdqWzY+C0Ol
dm+NukvN1Q3i5FLSBPGhsAR0K/aL2XbqhHGMehROq8gqwuoO10h3x32r3wXeyZRnznBFqyM874VT
0673x9gOjr7O+gCiSp/WIOIiO6zsR9wYVrnD7WrF+GZtzfW/N2lt15sxBOWCwz5zH0wn76O1A/FV
ZfwboDoHhbTThsKWA6KVCDRcKl3elEvDz3QJfykqyNPVjnoV+lnfstOqkuwyBfzyVUSNo4ITbMBu
yaLuW46cRf8CVaKniOiHHYTsqk04/1ZJDZKlKmPS8txr665bmwm7BrDVjOtGSCU5Bnob9/d50w/Z
1KIZVLneDzFJgR7p6aq00YFhrQfRS/ghibscNUsau7DTnWZZtnpQYYGvh3qHmxbrQ4fc1n/kmwvz
0mA/XP4qsqzVt6AQR/kS61ZCmZtifn8zmMGg3YoWauS6qSPqW1mkphuL3pJPcKDq60CIiD6+mmxw
wKopvcgQWujg8g3pjSsXQGSzKwA+ipVjgA3f4ymX9i2bHtEsVeDL5RcnHYviEAdsGRYaqOErtQrq
cqPyy9eZN7KZSdNAJF8i3YQ4FmUUZp6UxDTyp5ZKnHXU+rpzdgMdGh6wgIiCcZYUx7xFe7wr4QYA
l8sMTDMI+VxorJjwyQpJqeL4FGqJQivU8LfYxtAoV4ptefWFUVShsxwTmRTMGBioCxmZ7lRuNzCV
XzDqYXnpqqkox1D1POWmt8jXTmZmZhAfOwqsZJ25fKeNGNShY/HxU2OhWTVeYfgo5YNRJxaDzgro
qvhc5E3U/XBzgsIPyongZV0gw3X1W6fDZK6uxxTbIschygA4pBLWEdTIeS/WlUSJTuHR7S6buGLp
SWjGMOJSxC2/9MM6fDFwj4DaLCsMN0rhq1DYbEq1ULdF52/YOpBVWwmF/+PIr+Om6y89A5fNcKO1
tRIMS7cVcVvA4FKDjI/aOEIn9W85+UqPKnbKdTDoJeKtSnHXGSmUeCXCeKiWisjQRviW9AuiQi9w
6nKwe2xjF2vQAsWSh2tSFxGgi4UFOBcU2JTDM540PQKwHXnQ15YoNkP/2Gqd8H8RZmWGrYmxtAmw
3Dl7x2yRVy9MyHjusxuUenXXBJxG77LcxpJcmXDH2dH6TbhKE0Hws4mj3trUND8EpT3UIP74rFaI
YVtx73XgBdFWa0Urj0ol2Dq1RJjoIs9ldz+KJKpviqwJjNsijFvQRZxL1V/N1GdlzTHeTHeyA1S/
LNnetffVUKksX2Oa4guuOq/dksMWX/NypLltXXbqgjo1RC7F1u5RZDUFUPkC/QdWeUHuMm+M4tLu
uvBXlg1eVeCGSsGsRC3UeYzsVR/HGxxQ2N840SxavyquU/YkOyZh84Qaw3MWom2cnW6Nzm96GHA0
slSgBUtW3L5aizi0k0PNVyFXFMsmjyGB1imOYfp7Cr5EM5rQ7LyinOCY/ULl8666CnPSSjelfkOj
JZ3e9JoHm7dOWd4QK2cmuSkF2NGCehCLXpT7dDvVYXr5a7dg1f/Ra/7U1l2Hh7zMykBzmVsJM6wo
SggntaKOGSq/xDzqWC6qG2B4Tg7fXkQQAzmQJatwrKvgcuxDsyK+JYFYiNLMwnXIWafe4/FQDkPT
4HrCDtg5V5XB3hDncy5golZGYX3FnOf8pKWPWj/DDK/6Y2ArrbmpIqOpFnpuejxCn5nHxIxxpS6t
1nBu+QlpXrWO4tTEIU1DlmaCHGBjlcoo3qlWh0JNNsDixbJITQ2MAlmORe8P5j04BzIApcnwXia9
lTt71ps62BtmIPZ5LXNrmzaxAMNTWV4KJk2W4aEbCHMQFdreWxiIT8mH4xcO4CyzL7sstWxMVoPG
LhX3rubcdYF0bZg5nZMhrKjCJ0gm9b7OvVLHZ5g6XzxYHiZByQ0epC+tr3Fjx+ZSU+PwpfDq8Z5S
W8ZNdizoGM4MUL+BcG+s1gu/2WoDBlUBcL7nIsONGISyJrDGt5gL8M4kcHTSZeM5FR5QHBX7NMLF
ipmaobEsYlpRMmQd4JUj2wB/0wsOyqxzTSYXnUfIvFDYMQb3fqvY+bciLtjm6JXIjd+KdPzgPjWq
gAq/xipFboA66TJEHQ+5F7IFDeqRmESN4rdIuDVbruGRxM6dkUi1gwlCsWDpsWplzSoIdRPBdxMr
cpKR0hG0GqauTmZPxmKJaT7F5c5JfGGGgDbcnK6F9vCl0+Nm5yeOOlzWGJTKH1VPd3OotTWwdWWo
UtSmqhMKsqtRJIybXuU0BmZAgto2bKEoN0IOAX2yAgeYQ13Y+xEapbdHmm7TsSHGTvUl9ceuuUH6
Z+jsUTVI203o+7ekC9Nh7VZNem3Cz8WAiZ1mOPTSVvdCdvJy8HQIZm2byWRp0jByWbuujG8yw3C+
a2kC+ygGC85R1Qzde6q68YXviaJAjdCW7DLbsH/kBIQbUlFgnSzEGOX1pVLaFjiBshu+qnnX7T0F
QeUicb3oumjz9PeEZ5QZZ16NaOENyZhepvCM+kuYFhi4mxF/0nLAP5qtUP0rOhpvvtnWodMlfSLM
zAy9e9v0C+dSiZQQd2icQFkw4l650GGCFbxNu/6VOTL20VDUAS0KRmOQW6NJxXPjkJNfso/zjqHe
6VeG5942TQAJQ+s7fC+EzfFAXr/QrxIALb+SyrJvHXKrz4MTqvFFFmiJtyu1BBwGidOh2QIhxJlf
g8a4o84ubo3aQ3NWYtLHbNHbT3iQM+xtIlvjj94MAed6M/vRCabEwkDh9qSSVVt4lWC3Bl+YyJmr
177nWkdBrrVdVlCXOAywfXoMtBEwB2vnrTPUlbJPoYc4ZPm87pY2aONFW9nYpAbPpUNJsf1RILOq
B6tc9IbarextDZQuWdLvMtwGtDi41xM/eNIcBlfo0MQPB5vZQHAKcWqVIcmjZZ3SNmAZWaG4HvxE
v8awPbx4JJS+pIgMj0Ph1trOzbRHVx0WQ1f+Nv32gb4/GknM2vcvInOMC9JLZnBpyiDY82EUGrHR
ExNYUZdyuKtK5Ca8fvOLpwDWXllsnstlo9ALYzHlc34LzOE2s4GqNyqjyr3DMqwdQ7dxjgq1jYpV
Z/ChVzJsmacIlG4jtQNax3nbiOk8OZDja1VDPlMcI91ge0KQCU6VW81V6j2ioBqnv9dlPwxzHH45
Q1tg61MGU7IkpM7vLMswb5vgO5a2JdsYAWRd07iFwiDstCDQ73WfZOi6cLvmWcK10hddJhAnJmVZ
eys6XQIDRsUO/zLUhh7MYx9GS5Nc8AOpetFv+hZx+bFvqu4b6agi27SWdH4xsfSdZY3XmSLSazfS
4oMYS5DxViGao7Rc/0C4tr/Hqe1ZV28qER+U6KcS8T+lo3+S+7PyVqcBYq1Jm4G31dYe0aiJsDZj
xa+Gp0FuhvLJzsIzFcH35ep/rkWt4m0hQYcVr5FXK9YxvN1tMkLmoMs6H14bbzl8Ybu2ScaX7plH
m372o0ebVT8hvndNrPXF2s7iq0KCi1avEJWek/F9JBieyiLTn78piyDIZjGh3dY6qHKOpU2/YgN3
dIW9l6EiVqPnA0ii8ZeXOtAT7eayCb3H0DJ/DPWZavKpB5yV+wK7pnN1NcJKtSu5NDwnWZBpNdai
OSs0eV+w/ueTzSr8le3JPC6KYp0a024u8eJ1Eqp0x6nrXCw7HLIbrTP0TetJAWXGR9yZ+z/pXAMO
tQOoGk6OjFgvRL/+fLyeGkMzuYU3uGFW6bJYk2/5ndbWPWdRskhu/iUMjAsloSGWO5z5xCfe77xJ
8IAqVtNjrmUzOME7XMSqvuGU8u3zRzlRV7NmdfGx7bSwlwiZR0owSaFuA1xMun1XlOd6n85EKv/z
+axZ6S53owocS1ms24LkTSm33RQN2RFgPl00gwKePF+mo0E71rOS2mlofDDtrHlEqVs79gV7Ibze
ap5uSdnuIFgRDx+V6veA2kJN+WJhsTKScwXwE3PRmr7gm7kI8ZeTYlv1a1vTJ6fwqnJAU+gHMOio
PLYSsDaH1th8LIqtGnxP6zMj5NQnnIUYjZ0bnMqSLupxnV4G+oBaBLLcdIYf7xo9PzsP3ytu/vmQ
s2CDTEvRmYdcKFAuEHGseBAjPQxudqdUuJyqYVnQW52a3J+NzVlomajGQmvzfp0x2ccgoEGAte96
loXsnHjpxMrz6gB7880SIxacrZt+nasZaEU6KrjWii9FYAEE6LOs/87SM3rcmWDun/c3Cxt+bBaK
Fqb92lI0RFpgljL4WrTaCctHpD5LI0Z6Dg0/im74n4pZyHwk0TTdj+LRe8E91/7zxFPP21D2UW5X
ts+NhPlEsekO1OhWXEzPv3EoTwpakJtn1r9Tl5rFFyPrwXpUSb8GhbKsqeRl+veWbGKu9OD5gsUo
1AX5y88HzIceBJZDcxZqAs4JaqPH/ZrWG66q7AvLmiLAoLRUYNAvSzo1RAe3+l1gQrWI2X0wrpXh
BTywc85CfWJxmAQUb8MAOSO650lGLXn2dUhSNDOflDTd+vq9Zf3gzHlmEXq1+X8Q48xZvIk0zGZB
mRHj8O2QSb2MOQeZWY3kM+9+dNreFRjn0fqZT9PItskqNkwewy8vcrfYpqDcwBeSQgeOw/DKSyob
vCTZmdcN1S7ARxcOwkWus6zzn/i3aOVbnhP8nwjQc1VY4pmjLH3JzbOXpmPMrYmjKESyCCvxuqaW
azEZGIUwY1fTRPx8gHyo5Z8GyCyE0U+D4/AUwsqx/WJb43oUDA+n3+eGu9Y1NHnDow18yect1vWh
i7KvBtj3KdCZV/ALV1MSNsJN2fZyW2rRTguAjeXfVNVeVfbz53d5chjPAp/bqCIJnOivYUwAqL3v
drXNwCpOI3kas0wZGJDLmszZMDzCIeJMf2t3F2dH8axD8P8EK3P6cG8iYwBNs5MqU2mE3IT3iUTW
osqvXeYsz0t8CsQ3UgKo8tWNjZfrzKNPj/jRoJ7FyESOQUk2v1+DxPvqq1OnKsh0RKncuSEi1gxM
XkWZbSqPwl3c/Txz3RPjca4Qj2Izk4qoe3o8hLdV+lUzM0r5CJmte1EeApy+cYJtAq6Hg2PizEVP
hIpXy+mbd1wm+K9DjVCh2MpGRtdGWK9CJjEaledKG3al9cLGwRzCZURWi/QmfPiMAqd9FTbqhdmC
IshoXHx+OTyx0zZm8dMG2kfKlIWhDiY0ItDV1aBk4c2Z5z2xU3kVd715Xni7oczGvxdAX3ynZeXC
Ku3rITowtBqRHkR36Lqthfc3BmhoXjmdds3CRD+H3ef3cOoWZkHTGiLpJbTDXAf6LyONb60xpWtm
uEbr+fkFph/6YADPW47qqhVItE/92iX1t5S2+zvPix1D6fOf/9AbTwQzZhEsaHUlUyU7FkaCrf5u
6eeHQog13G5AGMlNh9zH8l5X8M5lkVPPzMxTY3UWk4KpuUtPew8OYbQBlNbwUHv+ixOACBz8TTTI
F13QCezzpzz1lWbBR7fo+0KhY1hTNUeH51yPnQsUCfAeid4z1zg11meRJqJunTqVSYDLzS+qFd2d
3Yac2POI6c/fDPOhgCdUOxwEUiGuMPVveEMXaR1dTfvXATOI5cf3BOvP39Wp85WYvtiby1WRI4Zk
4HKGnV+XA2qV+jHNLyLiFRGTIUHTqpc/frhZiKhVK8U5TaCcTjkt+4lIczYeGysv/v3X2ebsWD8x
5F4RT28ejG7hCToMHqwryhVF4LUuwiOxwe+xWSTlT/bFn7/C6d4/mLNiFhT8hJZUWcYzAfj7PkX+
KQyVTyAyaIt4ZridiAtiGoZvHqaqtDpvLa7RqcPOz9I1Bo0lSdjt549wYjS/8kLe/HxAGbqMaN+1
VtP8Ode9G06Yn//yqRvX3994q1bYskHwrfNw+JEU43Oe2E92W/38/OdPTHUxm+qYI5AF6KLHKJL8
tAb/GsbFnvI2VQpEq59f49QjzKY6SeSht8OpSTcORgpSNj39Unlb9/vPf//EhJ+DuLQ4g0Jkd2we
WkpP6gZQzaU/3uq53Mppjxjent2XnXhdryant9+ZlL9mRIT/KLYutAnQyho6qv4XssV/uDefE69i
r3eUhjaRa8uglRf7EfqWLwRdG6apMfFEkLcuCShlsT0bVk7tN+dcKylEbDg1NSPbK3dTlOegxrZ7
epvlE2aM9XQ6VodHc7gmpH3+3U6MiznsimyN4eCYmuj89u+oB9nrQ/DfsMH8/PdPxJXXU8ibj9WC
wq5NVs41+W3YyepD6YbLwh0ukDrtFe3+z64y2xGkKNMpWnQQ7Dm4S4AUC7Su19M6Y8hxR8ul1Z9d
ZxYIytyUA7z2Ya1bAyrEQMMQnX/T1XrbjO3tH7+0WUBIDRRAbsTjlFp63eTNdSm9DcCo46CEh/Zv
yudJ9+KpTzMLCRR/crR87bDuRsnuLN64eQPjMP9aKNWjL/4suzqnNXlOQb8x8mZry3Lg3E4n6U4s
mwCBSxS1Zy5yYpmc05Iiv/Qss+AioR9D5oA0TidXpg6rsYNYW0vD9R8NgNe81pvh7CtxaygaAyCI
2w3O1kPu1LQlpE0SWQjaqybxmYPCqSeagt+bC4FLrmyUa5jh7VYslNTZCdpRYSyVi9oPVnrdri1t
OJOhOhFRtSk4vLkYzTpCtChsbN0hPrpDRQ29l7vSkd+RTp55cydW57lJtzdcG3kVpw7Hb6mEx7Jd
qMTSzz/LiSg2Z90YXVIpHn4A+o7REoYOyF8QFKLPOPN+Tu0vXyP2mxfUJRYVfjcgSgIgHp4cUg/Q
ObINYqzVCCc16rUvsvizkPnqJnxzsSww0VLnfA0wBTQFi6tvnJJdDAiUj2niHHPu18SZJzuxbL8+
8JtrVUAjwJZyyuCRbGgyjooWM9xOWiVJc3kTFvXZXfqJIT2no9Sx6EDUMwLKpt+oRbECSHL9mmF2
zGUQAKI/F9lOfa857ISm5nZduC7HD1PZkqXR/Mc0gluuXnEcGLLbkiboZ/cjJ97h3ERqgbgOXclz
ceggbOp5uzMRXjL6eJPjlFC33D9bf9RZVPDRJdrFmBN+iu7B9J2JS0syKh77BUx7WofTUfTzGXVq
MzLHkehGl6miYGSIVFA45SilbiXNNpe2MZVYkYgt/CDpEVmN9Z3u2e5z62M8KzrNu9OCSjlzH6de
7hRO3gxQ2L9WAtuRPRGFo9Syb6qRVBCKq0ajL3beP1Tl1+5czexEjJrTQhriuF/QqnqdBNUvl8YB
gO8QOX3+Rk8EWXW2d7BMz218RQ5rXy+yRUmrOcfT75vOX3bCODOdT02x2cZB0SMKCyrXQLlNk3p1
rdbd90GCkOMkbJH91sLwD4fibPeArFTxTHrPrKcPQgUxpSHZtL9LFJbBc+WvD6E48EzcaVi8+fw2
hkXNwK6/DqPgm3TLp4EWiUj7qwUGwRWQRnoLV1dtb6+nQwAdwdZSdN8xXlxNmzLNDe8zstr8/Uva
bu0+/5AfjxJI3e/vybealj/kbOCrzdFnbsMoffr8pz/ekgGPf//TRmp2RT2NETM3sHa6G8+q1k0P
jKtN3KspV/j5dT5eLx13FkcEhEsryLhOl3hXQ2vhxBvTuz886DvubD/RD45Jz4Bp82JpP5zWobGN
cQkM+OXzu/84JjgYat8NCjTyrZPA+l+PyJ83bVg0O2GgusV4VB2CjP6/KsgF+vO0Db2HpflHI56u
mO8vi7i4boN4kvQZNWz/IDuwN7uo0pRkCamThZigh58/4anvM4sVOq0elSrnAIBD/7nTm1VYmg8l
of7zn/84TDjuLEz0ip/RQZTP7yqo111mkWrnz1HMJkPLL5q6v0iL/Z9dahYmAvpNu6UJ1KmN7qbN
fz4miLm3FO4uKCyP5bnC8vR7/56/gjDy/uMgjszGwhqJfFEivtMzFm2ytpt09bF3qFEhJL2SIgm1
rEVfVec2tSe+0xypgDhaGkWvD+shDw+Opu8M0zoO+ZkB9/GKQf/d2TPVDo1cUn5dy/Sn0Ojvq6B9
oOPH9uxEPRHKnFkciIyQzX7IW6NVbUejGVizZNI///KnfnsWBACc9oNt8Nt+UN9N6RIld8+EyVOv
fbrkm1WhUyM5pDbjV1eLpXSbi8zUr8/e+KnXPpvnHg0s1XHktat0Jo/V5iqdtBd4qc6mK05dYTa9
7UA6LS1qCGBevaLSZmTWvWPslSI5M3JObIAdZzbDhzHqVXfExoYHCzrzI9veMv3KfznmS0CyXO3s
Cf/1YPLR3JvN8SEsi1A1eJxUFA+uCFZdPe61eryMVH831dsV1UDACQopaXFjjpr99fMhduI92vNJ
b7HwR5nGOoMx0c2iTWF6y1zSovkcOenUFWZrvVLm8KZCk7MYIvh+Us7K9Kqx0N162Zkd7ol5Msc6
9AFyjan559oRPUwS3/p9vsBzItDPoSn0ZlREEclxnScObe9c3VrFnhLfZnZVXzWFfFELk5ZHHjrx
z7/IqQvOJn1VotsHUgek9b85+7LmuHEs67/SUe/sAUgQBCOm+iEzmYs2S7IsWfXCkG2Z+76B/PVz
6Kn5QkYJiS8U3RHd3ghhu7jLueegORny5+j5hkQcIBQRoMghpwdjjKcbSbEBC+DIoedEmFqW10c+
5VD6gsjRNiwholwMZQqZbbsNLBeF+/Nz050FxS606Gbp4ixd4IvWcpfmszxB2C3Z04XSIyQJTWVG
jXXzFOsAdQqEcgMkSSUweqPHDmhsPBJBDdPQ+JieYhpA5y0mdD0tQdo6d5HsrkifXUJaDjTcEwrO
LPMNXobuYCtmIV01XUYXO+SK5hJdQE+0FofzW6GZg4oIhX4lT/sG1zIEBn0NelOB2mjSXXI8+LZJ
okM3inL5ka+ymtgT8F0ADBU8PZAWoozpNXqwzIAtzalSoaFx7bTw9YBngULwHqTL36zWuokj99BA
ser8aumGWH//zXPZD0NFozlZAnCjPxIfhVjkQrhvBU2HdsaPjaFcfOwDKjEU00iTfgAUO86gJDOk
aMNf4pMYJsPh1U1FufVNXUm/jTGVicn6ZpwS++Sn1gmBHvq5qcGIaS7gL2rqN+vF89EGiyku+mL1
8bYi87UlLHBR27GhvKSxXVy54RlpZ56hiRAbAIkKazm6/HEFfKWoXoDEf29MJeqeZhXc6aDhcU4n
2OMiBWWEvGGoIqGYVKL9vUMrMEpL4GMEsKjdml1x3fIp974Ku2QQYHj79fVf5Stk4gEqW/LXFM1w
JWCeZfS8JsZQMKHIA2ZWFiAYOH8QNWurAjtzAnpD6PLZAarkafm89BIEMGC/CEeornzN0D5yfhyN
cfilZvXmkIAMlmVQ+7aDDCnGcY5QISR3c4xswPA82KawZj0R77hWKpoziSGzYLutHRTevl6gcOeR
CylXjZBPKVgh+FrlcuU+S9xts/x0TXmXd3lzkXdREZysqLnAS24HCdQUpM0CCMWiQX6P57uuT6Ca
CcAJdQOcEskfAa4EdTzooADW6/KL1I+vaY3r74IDKDSnWTVXX8V6enY7QOkLlRbQUToBIT0awuPs
MFuRd8mKoZ8NG6t5tlRYJmDPLEv9wgX2CnIeEt3gGx/UV4aXS3c8FSdiHGMwROUR+L8TNJ/yfuFg
GWoCdL3nG3Q43achfIuBGg/Q+qq/d4AUUxM7sZXSOXHxhmW7FoEMY0+y2edxtuvm66p8TqwvMrwf
TClU3S4p3gX0AaDcSWI3oBO/kG576Fp5XRNkIFMT56RuCMW+LGgBhrOVukEKzmu00Dv9FVp+p1OU
RO2lRLh//oJrzJgKhwRjmAzbsHKDiJY/UhD64307uf6P81/XRWgq8BH8J2W+2Ctpvp0femadoHp7
YCUBB0p2FIv9gkbGwHXbE1rZXs+PuYZF75wFFdqY5RaCmfVkhxTKeD0CQbmlYM/qq2voD+DlOTmW
SaVHUz8QKtCxi2I+Cjm4aBRes5fN0W2vo8Q9YLCxugFH45CKfSb3i5XuzflizeVl62a+scrVBJ2X
osaoFKBAcPc8jOGdzZZdKvet+xVjSwjSTP1N2j2uDXaCx1toun5seRXfxPcn9LmBcDwo6u5yWtUk
0LDdQ9etnL6OS38QTpFsBzDBnB9Ocw1UFCTY6riIES4GbntE7/1jId1t2MxXSeN9cATVdkwgKwoH
TKglzaVE81kusxfhJ8jl7c7PQWMNmWItnBot2mMVwjotMzhGGXDUxLq0F/TLLsVFG0t/M4R358fS
3WfFbMxO4Y8g/WNBCRpjsFSMh4KMz41JsUlz8lTEo1X2SwOMFQvQvPxlctmPJBSmZdIZCxXfuEwT
eKnWt8+JQEDkfxuq+6y4mqbPuZ3tZkQnNSQ4eGmwfJqT5awuz5tLRNMlzvhScnQE2QL+b3Qt8+ip
hq7gRzdDxTVyng+w1BiCWsWj7bMvedbujXU83QQUKxAxq2GLLHgAGoERxGfou2kbAOipPf01gczK
cOE1J0rFMzpjZ6HnEpMI6z7fRl51YpaYt9CZDz50ZFVEIzhkErAUgfFTcAkOMv8yAS+3sE18tbpl
Uu43DUHsCN0sN7Ch77UjMwrIkYfewJWxbGNPuWM4T7ooRAU4gpF8JHWKgTjENN3R36/HOJ5+eDVG
BH2vBKAuhQYSOGV2rQmRqLEtKid779AhlZELP87q96Dfu5BLvieA7nToIK0WdgM36Pw26a6nCn4E
DzJvgaaCunX+Ew0LXIQPUc02E96gCcRQAOuBHG5ngzzs/ICajVMRkHNcl2ByK0Z0rH6rG37ngf+N
NJ+n0mAqf9nfdzwFFf5YWFECRSB/DEADepwR1fcW6BWuwHkZ+Em6SZGeEJW1RU1nQY4qjMGjBGr2
I4I4RJRr+nLtqJJVed9G0S7yhpNbXPOoPaGfKInpFx//tsnKFZ4F3vJnH7D92u2CsrrA77ARKj5I
U7uJ9RdBvx9QFdCUBwBhufTTIfBiwyR1MY4Kt3SIiHlfAxLr8ixaoFCXg8SopIl/QRjrPo8sJ9fe
IkF3C7l6PufTNQWjzhNY16ZLqHJ0DXjtQKawH6XDhoMcy/p6sqfuE7gOEF63PQlPaPeI7+YJ7eGG
gFC380r44HtTVi8xcoNNVG6nUexyd4T051NqTEdr4tpfRO9vjL81JiUPJZL5JLYeGZgTMpfeTysz
wDSCj2T6fP4I64ZRXv4Qgu0Veq5ZwEBPhs7W8LbM8ts5LnfgNLsoLNukbKUzPr+2/82EQA3L+4Lj
3V+NTx8P16BT8LtDLvepgKyYRNfRuPESuQHz6Pm5ad4FFfK4ZAtgOajlBwtpr4Akfon5fLkQZiis
aZZOBTvOUe2KUmSwptCD3DhNdOOWQCkXotqX1vLVnwxWRjcNxQ2IPCZHSKS6SBgt37uxPIkUnDV5
/cHPr0f8zb4wcCXPfVsiEnbRDNsny/U8oYpjut66VVpn9ebzDcQxoQsGYSTiZrexLR8quXzOp24C
LyZoWowurG6VFK8/RYgI5T8IeoEh6+T13rVIoQBc24ZV0sRsKrLRA1k1FJQwjdxb9SgPq1oc9zJg
Th7d/LD4cYA+l48dW/v3FauScPHSATPx4/F2HFC74fxKyNzwSuoWSrnxsQX+6AVg8MAnP2uAug7z
yPYRnUXwsR9f8e/7weVFlIwQM5uqq3CxgihMbozehOanV8GLoE+1s2nETy/mmt0Bwprv7TmZL0Al
XX89PwFNX5tQUYu8HuaZOZMLLNNf8bSnMQErNtuAVMraxvVFW4WwYdYWfktRPiPJ8rEjpuIXvQSk
hmC6RD6l/LRkLwONj6tJLMjj0AygCvI2Rsdc45Op+MU+yoFXZBiqu8jJDpjTMHVvbWi1VsW93RaG
l11n8lXsIuikwXG5HrWZ9XtXkjwAAuXQNW2wcr2OYryJaxD2ivkpmfNX4+w0Z0Ttpaj6vpOQX0Il
13OeqvgVGuJXbm2CnWm9TMXSoBe5bnqCopeoRm8XLb1/qArnZwH6xB3kG6sfY2wPJ6in9JcJX1um
CxM5kWZiRBk5nDoR5xDSCFoJlJ9F8gcIg5za2iTTtn7nHXdTxV0KCiY+mSFrA8K462L2HyZjlkTT
SC5U2CXEoUCkl7c4CyF7qRwCWaCBX4Iv8K6Q2dUSuqfZsb/aVUt/RSaQMgmA6DqAbR00HvB8s7K9
ApGg4Y7rLoBiBMG61mVOhpCxc9JvDQMFmwxn0JIWK4UaKvSt98XYO6jxFYliEGnneZKFiB5jH7yI
ceS/5r3zXC9fMhvw7vM26/0xPBWfCbLXGZgq2w08L3weFnvnVe22TpxH4zv+/op5KtpybGxw80JL
C0GqfT0inG843VK4pqueurUzvuPvP7SeCr2MMpkPY4WZZIt1GUfsORzcLQDccBDZHAKIB2JoU5Jc
c5WhRPr7U+suURbx0IPvAzvkUBCRoVGahKB6yEBfmG7AxMhLEPGaBnzfGfJUQCbWkIwswnjgWnkk
tbyWsbNd7PymnrvdZMKraael2Am2eNwuOsT54Yp/B+tmVfZHCO6eslQEQ1LeAAG9HZx0b1e83Z0/
gRpjD2nx39fSSpAydMAZF8xZfZqiYddClGI/+T7d2T6IURdvAnF1cp8RCv517l9C1Ts2uEy6dVVc
pgwsqMBxpUjQuPRTVvpHuFAQUwMuAXRbxt173/xCeub3GQqR13JmOQ8WsFfXuX0gc3OZN15wfgV1
N0yxE8iR9dBlqHkQoYdgsyRf/AlCxCSxP0PC6NHzoNQCFsPzY2kWTIVpJgkfiZPAJpEBIHhbVDe/
vEAEAG6RgobdlI3V3GYVmAmLJMHrjOrKVN2nyBqIGRIKIA8pO6jAV9Um6tPjYp3OT+pXD9M/3y9P
BWq6oieTv75fFH1bu2J0rsEB94D0DyShreoWKM5hn2TkS+cNTyOJ0o1Vx7uY9N8qtwA/cSG3hh9k
3bL3fhDFrkiLetAFwV1g1mNVfEKMS6vwFPdPcnl2rEe3LL8Z23nef7TRhf77qSSASSRiwcPqMV4d
badL9i0YYc7PRLd/iiUZKw+ybPX6aif9Fc3ps0vJq4ziA1hw5++0brIdn+z4GLP4x/kRNQUrFNJ/
n4/VlrYH5XE4IYCrAca2DZ27pCBQpF0jLZRJe5CnIezKyGEJDf0ammmqOKa2ysdeVhBgdpI43eTO
dAB68XHm4gRtxpPwiueytC+YWEySgbpNU4zlNIs07dKJB4NHISUOCmCI65n6+3X2XyjmcEKqBW3K
yy9DdYoitlx1fvIjr8QDmdJmazH6CbjdXVulP3taU4O7rzGPKtY1Ji7ItQbMicZ/0RmanwQwwLmy
asOt0vg4QjkYZHJEBdpuHhRDdQAWYju16TWUoYKPGngVx1pAJJF6fcIDx7U+jciEJj1aMtIMypXn
D7fG7Hqr6X+TDKmk3dvdEmOJlngrSPZgdzEI+cQB7YSH3FQA1SyUimRFKbmpwhLvlL0wdKk2FsiP
o1Mz2N7OmJTS3BgV0Qqa4MFHPMKDSdwky0uPunUDllQJGSQI5a0OGzhnDaumeRg9xcJ1Dangpg9Y
NdQ+YQNWc+rdjHYUrObBCPP/1Wb7jtX2FGMnmeUhT4znYwi7HUPQOEAoc8vjim7KKU+OkFoKoVyS
VwdhZ0fPggJRk3n3UzIDFFTO+c6DDMfWK0w0jhojoTKqThIaGz5I0NGyjS4kBoUVFFJMuCndIVFs
hGvNRYHmI7iikYNCkLSHu3op4foyK9lX4ygMm6ebhOI0xRXEEmKG4nVdx94WUvfFLbDioeF90tgc
lTO0Bl8uOltguLPWvcBtfbBldirASfGh+6qCQsNhZBPyMKjtxxDFGWZvkzZPUAPIESlCCMbES6pZ
I5UitK6ojCNotwQ0nd19CF7gT0NWud/OT0Kz01y5PuEsQaQKwfggq8LvzFs+ySS+sHCyjQZH53hx
5ebUUI2pkgj+N5Duu9HzvsmyhDAci45Ewim3UMJ23e9+B02hGHogSP70FbnCIkJnweD8aYzEP8Ci
aVYgvYBZNqsKwxD1h7aLrtN8eAKQt90UoS23MqWGgEO3psrtsaEjsiw1dmyI6B2Ek0qo8oE9Piry
KqhmyIWc3zrd8VYuT1OzBgubcbAPFLuaNpDtbjc96Qz4V40RV7Wa8ymxJifH7XHdnG2yuDrM8bTL
6gayEjgqdETrAPoG6pnWhgulmZCKCk2tHPnAEmAZzqyHtG/v8gTyl25dpZvzK6a5Sioc1JO1FzFn
vbHgCNuuGizg9l2ez39cs+vu+qy/eb6zIvLm1sXHnRGymDTNo4uuWyXbu2rZeS5Uw86Po5vEOv6b
caDiMvl5huvkCPd5LJdDXXYf4sj2VPQmy5cwKyGmEUD/ERJHNn0BXP/W8e/P/+S6FVIMQSohwcMl
sjeuB9mv0Qb+qwKazTp+ENjoqbSZuYTiTQhFpKAd+2tq1ehoipPvIuSvg18ZTqluFsrtji0IJvwK
Bwa/AN+td59kFqSn2LUx4NCNoFxsAYFXSLERvFtDeIMMv4VEDeoJEhHH+Y3QHSHFWW4iB/KEuYON
QA+Yn8RyQ1n18/y3NV6sisiUdhNxSL2hesCQHLMzr7/g7fI4RpDt8pqnKHb/lkjWUuPogkEVnRk3
me1YC9YJStEBCsbw++D9Qchkt/ponX3D2uvV34xgF233Y2un4jMJq7NyACdaYHVzdgEtRbGHBKyJ
ukaXKFMRmdRDU0PiYfnmESKJ+WEg6RakLLcNfUWSEyVxZJ4BXdi09vDBDVut8Rt7EoNOFGTSWEUk
rk52w762qX8XQiG1oqO57KJ5gVW6yVmGTWh3PgsAB0dMu4DChINgbljIMfHArVwt4obJ3NTzqxvO
+X1SdTJEERRJWBBljuNtSmZ332ufopZVttlFDcmoaydO6sDpe2pymjXPlyooLq0WAi/Q7gzGaf4c
Q3oIUqKAaJkOni5wV3GYbURBPE+BSs/tV1rxrWjm/erN0iXdQHtuW1n9xcwXeDMGSJhuERUzQWw2
WhXDhKBVdhX74VU/0W2cR7c9z584/DfPBLTWLJ2Ky3RYWEajx1kgBKR+ICy5cvCP5rXTWFQVmkkp
A8hswnFomQMHfXB3FgC4ExpSLZCSGfwxjeVTEZnorYrHtnVZQCqab4s4LgA1cJYLz1u6A4GE833t
TJnBDGnq0J4KzoSo3ghJKSxZn0u2G4pklVxJ0PvRQam+tp+jMX0YQALTR1AD5N613WU/2gUCfWCv
O5439bpVVSyHJYGyynxMeJrqxyEfocNafxZh/1l6oyFtpFtTxWXAmSDc8xwW1D7/5kKDc027QQbw
Fh7QhZEXUTcRxVqMNGdIF2EUsEf4ADsOOwjgFTvXT5+MYZDmzXUUtyEXzuBEFcNiRd49EiT7LmlN
4ADdKikOwzCOyEN0aACKBxIHBLlCpxFbXmb2hnTiVAOncH7HfZjPd5IgKlyzHaOhoMA/ABDW9A+x
8PKbvLGgmNHGdQASIJT6CLMvqsnx71KotRoOmu5VVLGbnW+B4pkRhlzVoYWQkuXSHf5vUT5CCXxT
jA10bwk0OcHQ/lFzq+I3rTGjPaQSGaRBnW2TAo1U3UjgOQb8D9pvnbjd0IahT+FjwYkK5+ztpI3s
GeMtHPChDOFPJ3tDRKo5fCqKsozcwgXvhgtxqzk/VTZ6HFAX6AzbozkV/4BUVCn0a224RH3R/uDW
9Ik1HnqJwGQELbMAbZoXUO57jWz39vwp1FxXla7ST0NW2GscYUnnYoicpygD5tWBAB0kE8eX84No
niRbsQkTi0WV9BgkFiA77x1IMHqXnanLR/d1xRo0FXjP5hIYmxAA1qAo0TAY52VAc9/wdmtMgq2Y
BJdZdQMSfrjhctmAo+QGznHlNxdAIBtNmm4fFP/AppHoGMMY1iivk7y5T4fmafC7v3r6MfQ+hIJ/
9+NSaH3WkgNt5Tf23nMgM9w1fQOBDGHA6mpuhorTZCy0imjEAHgz203V2KdU+J3hSmt2WSWizL0a
Ff0QFyMEyZE/+xe8bk6E+s/nj6hm/X+had547kveLaQn+DyHvOayigYDwd2m6Nk1ogV0M1h//80Q
Kcx8P1UYYqiq656Wn1AvenTHj1EEeCrfJBK0rHJbXAMgGO8jkMTsZvCeQIHxiZL4WGaxIbGhuQ0q
QJMIB+KvSJQH4EvcjV2zw8tR5dYdkIdG+63zz3+FqW/WKvbHUfIBXkTkku0qcYYIdBWAmL8OOdRW
73kEyeNmd37vtaMpF3xxfRRyHTwXUCk9zFN/4XTxy7p6i8UaIGfzV0RaFby99NglxvY53ZFTrjwT
Q1b2CVw+njXtXZo5+QME/JpkM1mVtUn7nBlsvOZeqlBOEsetIxy4S0mfzpsa4rezUxUf89RVDKeb
hzZpB6DNxz4bCWSa0N+e23GxKUqA3Rvp9HvhtM2381uleR5V6GYlZjDGDS12ykLXAtKCGbRF+xQ0
eZnzbfbdI09sXFmTH6E56/+Ab0JxugcRPQtcO2ZbizjFz2wmyy6Jlnona17WG7+P4+D85N4fjatY
EQm579Ki6RqGgAeVOll7pPMquTVzMK4R55M7jR8j1vRUxGg8tGjmjzqcCZZ8Ap/fAJRIFgwIFMfc
iTZLSQwVf52/qWIpIaDbQjECZ6Hq/IO/xNeOKCCNjtrIphBybxVtclF0cjw6dY6zX7gVcv2TIfGu
C+1UpGXRdWPRIBMDDGm7FeB/Af8bDMlaNkVXREwhT/y0atK5PN11EMI1Hh2NtVdhmJDxKJqlytF9
WaY3XGbpgJ6Lub2yuPS/fOS8eEQxW83YRX3YZsgDAQTGpLz3JFRBSH5IeZMiJQ/i8fMDaSyVCqzM
Gpm1vsBAZdHtfMJAaDd8kVUFj8skaPf+xeYqrtIiU1FnRcyCYRjAyJzRbRcCk70aK+zeMbXItzxb
6AEIktJk9lcH8Z8RGFeRltVc+F0iLCeogDmZwOYADZWX0Su3UDn54k3tri2HAx7rPQe6fjMCJm4E
X76/olwFX/ZFOKbNCMnMoiuukoq9QETvMg7j26U0BXq6Idbff/OEVl0xNEvTY9MyaMvNjwMfdzFY
Uqf58fyp0JgrFWPpDG3OfAg0B7KbIJ9bNJ/XZ5NbIDyPyLjFsT8/ju5orM/am4nA7bMgSYyj4abk
UxNaO1n4AQNR6FaI6IQQer8AankyRqvvP5dcxVeCKkqGPqSRg2ZuT2ONcndIDdHd+0aB+0qo4iQk
yqwEn/bQh99FYtmgKQIarqa+ad2eKxaBjMXgwkNxAp6O4Adyhu8ghgGuq/+auIZgSDeE4rXYdW9P
UYQhvDVjStPdHDsXXlZ3G8QS5zdcswH/wDJyy8/FjCGon0IT0Spe+mU2ZZY1zh5XsYsDIEftaOHr
srKOeQsdvXLBHnBeyy1c2psmYhD9skA9C9W4I2SDTfUI8b65UbknRwRbdTzjzod+h6JAf4JuKN8R
D8kPxukXWY8nCsyuYZ80t0ZFK1ZgEiZFi7oUej1fSIqjxuScBXP83UsxamX/1ZS5v5Gl433oleBC
uadZVgB2nyMA8Tz3s+XtQ3hi4JA/FO1iuD7avVMSCTRupAhLhFB4wovOOQL1CZYLUY+bKgq3oYx2
JZNHY5FVt2PKdbXKbmqyEEG5AxSZU8/zNgeuu0jT3TTlr0nTfxQRx1VMn8VJmUG/HVwaWXMPXXdg
Ib3jB7MLEMT83YT6Eap7yQSoJ3hktutk0hIUmUXxZMR0acyCiujLOBmXdC1VCujZWbR7GIh34aRO
CQiPwSzodl8F9ZVszFvaYoyp+gFtH2g8k+PKON9nexwEFPhY9lx8sASFzPjvazY2lPhEtgjXuXfT
W+LzjBDQOBnN0foHrK9lS4a4CEQgXrhByvyEkOlGTMmV6Nk+D9lnY3OubqT1LXrzfHKrQonagyFo
7fAQzb86HHd+D8YDNnlX0M/+K3Xn1/OWW2N0VGBfnobwex3skHSPpdVtxvpTzhiKxl9ZRC7D/tU7
nR9Id9wUQ8AlkePkgR9kAZIekOKN3/qfsmE8GZ9SjXejklI2bozTW6AOwNvvYCbco1mF+au6Oqp3
1ufzs9C4Ayoz5RzxxpfCQ62BTTEivOQyERm6XusPfl+59gQwrcLPce3njiMbFKLZoRE7lnETbEDz
UqtwbuTsY5FlFLlwnkebjvIfxvhJEzdCLOf3c4sD2md0QFKmD+e7fHRPgMj3wGSFl8KLr0k1/ORV
jjAZqxZF83PhhqYeLw0+lf8DjViLEqUYZJ/AcXA1TsWFTYp9gWBuY/nj02KLIC7ji6XovxE3f2JS
7ID0uZxRanV99wCXwqQrrDkgKl6xqobM5wNSRHVPLrPGfkET5Eq0YLComjOuAhajqPP5ki7wrBOH
BOCvcr+57hA9+2Arv/RXAs0FsO+H84ddY4dU6GJZNK4Tlqg75agtXZV1Gz647TgtaLjtrHzj57Z3
lXuM/kRexTFV83QLqNgJOgnpu2tll6LOuS4gjUC/aGog11ghldbSj/yS9A3ub9rPWzxBok6vy+w7
E2x3fs1090vx53On5JY7CZi5cOy3MgR+JSfN9vzHNcZaBSW2YMoe4wQWDrwU5KFo0ZoTpL5op80k
hzkJmkm61qZsl67ahqHHgIxwrO5jp0Fl+kFGcrQnhpQCLYcdacOtCyocx7EPdphdQX5wZw2mxLhm
l9RqcZTUSTOmSKst0OVbYyJuJ0FbdKcstr6fX0rdEMo+eRSOSeWsQywkAa3XIDYAkK+CMSAbHcr6
+UPDqKBOkoBjA8LfMAc2f5Jjj0x4Vdw53QCIRJ4+nR9EYxRUYGeX1XFGLIQpmSUfATEE/8uw62rx
SSTjyqZ+fhQN4Iy76/Bv3BLSoZ9qHhHVIyR6HW33mJTQlWh5vxvsGkq90c8FncmtcCH72Ty2w3j4
aAircn1yUviV7LBb3EWqky7jZ1ln/a5vAC7157vzE9QcCRX/afdxNeM/K9Mb7TckE6cJe9W64tjO
X88PobGoKnFnzcHaWYYNnndIgvvjPornDVqCIAkaoIS/cTPH8E5orKgKBZ2rkFiWTFE5RNQadk62
gXrnrXE/dPNQwqxuNStJlLtBOYojdNBv4GvZXRrwur1YiUWI/aFCCFf1zVsZWSVr0K8DQJR9wYeQ
bCkrZoM91e244m0tHDQ4RYxWTxmKIOLyez5EOwdMVcbMlGYEFQ8K/ypNkg4odWnHV17vD9v1XJVV
dkzL2JQg0dx/FQlK4nkpvQwNRyRv2DVkr9JD6kWgdhrKBRCYJA3KeYoNa6aL6VQUTE5A2mBn5erl
OZvMm3cyvEN5PXVQkHDoddaglTW+z23LYEI1j54KOc2KPKKFDWQ54+WPhITfQlGGGyrlQc4+CJMB
xY8dYBkBWvrY5VFRqPVIrQks+kDir6x8MX2MkqLahPNiKHHoDsV6ad8Y0qKZsiya0PdTpNBKzPsJ
qX+R3kV+UgZ5X+/P2xqNCVAxp0sp0zrv0RMIV8feC5fdeksvNolMWgOuRvciMOf3iZQ5tj+iBJ1u
lvfohMldX4OIKys+pXL+ayybwJnK234kGbqzALMuOtcHP6OplVg3QcUIUbtDZlBSdIDYfbshyXjT
2vVtbUpi63ZJ8RAaCd2/pkHPJpnDl5zHXWDN4zGs0DEdWuLnxzZJsUB+bRVZC3RSMK3i3KR3j+BP
+QRsrmGLNGukQktlRec8Iz6w7nEzfKO5k6LgW/XQH+nrfP58fhIa+6PiS13oQbs8RLP/4KaHzgsR
V1bWpcu9VeUKMd5HU1YqxnTxu554Ye4FTl3YD2h7rE6TqJYbN+klZP2Q9/uYBVDhpaSrZJgLzAi8
fy5Ftsfyr5IubauNoBP9oEOtmAHuuwLkD50IJFgAyiARVHwhWYXukLFPwBWO0h1pQFWYz/VWDoVo
DdUZrQVfY5c39gftz31XuwnAmI13M1V82DgLdTb1Mn1aX6dGdk9tnnyGlZJbo8ugCYxUEGMBsta2
GYq1rJtZhxRZ2SQcOoOt03189VPezCjpktxNJT4eW+VfbkHv2sik26v7tOL1goA6SdCPAlxLFH6r
p+KZtsJUz9S4USowcSi9PHRifFuUyXZBfzAX6NwQyzYR9c4PH41uiMYMqBhFh81ZZHcYqBqKDalp
fEORH6mdpTHYGY2xVEGJoBd1LAEun2CUdLs06TFMMmiDexfGrmrdqVUhifOckmyKkfqoWbeZ82eA
mJBAjupvJP7hwtRAeXPz4dOqvC096yqvQlI3yBdn2gigAOhsaizQnSjlYakWQgqSAo5v9d0DlFk/
VZ6VGAyX7kQp70kzsqTqoGkWSEnsrVdD/GFw3WrT1MtupsmLXUKHNc9P5w2/ZtdVfGI/NKlfQeUy
KMRn3odXiAKqpv1iRKZrXD8VnjjIhYQJBxCFrp2QhX8B8PUGvubEo03jemDDouYDpnnFVLgiVG6G
qYAKZDCi7N7zYsfndLvCa+bKX5PI55dMN8q6lG8sleirpraQhQ1IkRfXaZtUG3cYYWezmKGPbuzB
kz2XhuhJd2dU1ewByn+F4wKxjrpiCvhT2Wyzcfm6+suDqL9GSwJtopJs3YzuqZ2bcv2aE64CG2eo
TVlTg0Rw6lnfILvT72iUs+P5FdQdOsXppE41x6G3cos2bdEHxBnSO8+BuBIIjdrA7pDV2Z8fSXf8
FCPg9E3s5yv9J/HQApy8Opm7S2q2Wy019dxN7tk3aAgKzo+mm5diFoaV+GmJY3AcCry7ZUmfp8Y6
QdEh2RYTM7z9Gvvw66C8OX7AcHkj89DURHm4KdZQDS9P19FN3D3CsTrMvWEgzYujIhhHvjShJ9Cu
JWiyn8r0L1+MtxYKTOcXS3PCVAzjGMnQWwDshyfoP46Nc+WnnqmYoLmiKmKxRcc1d1f6h3aKXiOn
uxmiJt0n1DnS1LoQYjJ5mZodV7GKYqYAkYcgsQBRXFs6CaTb210F/puDkTBVQz+ARsbf7c2S9H2a
jAzdtEUriuMQkclDTSS2GOSQu/y2JCGwfZXPubUVceJ9sdBdMO6oy1yovRRZPOwGINDXf58X9n6q
Q9tEi6bbw/X335xFxyezM1goPfK18OhO3NkMpg4DneVTUYTuRAjaOmucP2DR3AhCNt4UQciSbUo3
vRiq6xDlVFCymIvdumOjWAvX9TnoMJDby6ehqjeRE7rhRUuQ7904denzy5ClWX0sOAXo4dct+K/f
moC7//w3fv29qucW6g+98sv/PFQF/vvf67/5f3/n93/xn8NrdfNSvHbqX/rt3+C7f4+7e+lffvtF
AHBzP98Nr+18/4oUdf/r+9Frtf7N/98//Nfrr688zPXrn398r4YSqmH3r1FSlX/8/UenH3/+Ya/Q
yP96+/2//3CdwJ9/3MZJntR1Ur52//hXry9d/+cf1Ob/5oQB2kg9JghbC53T668/ofzfvo2aNgga
BHO99WiUVdvH66j/9h3OXSFc33bxd/74V1cN65+wf3PKie+voGtmUwcYpP/74W7/F5j4v/uBxfj7
1/8qh+K2Ssq++/OPd60v4L/KZZx6K4TwS7FcoanjxCb53c4LtsULDaZDOgXunIt9uJBvb5bmndHe
PZAYTblfYkqjKAn9+Wqw+x/MKZ9lIr8yUj5Y3H1J6WDIZr1vYjCO8iCTOYmjkDbyCg1+MyQhQ5/e
ydaLbvI07e/4ROa7KkzFZVUyD0pcZQPnbYzj62FKC7SjViW5l/bSFZvcLXITDvzd9wc/lHIbo9KZ
J7QYzlelaF984do7PhTLBZ4LUzHuXeuNEZT3umqBEQWDz3hFrfAIgqerFllYNJzOz41TmYgPdYMo
/nxoz9lERCHQSyu2Y13taHHkRPwPZ1e2I6euRb8ICTBmeAVqpLp6SCfp5AUlncSMxkxm+Pq7KroP
fZyikEpXOldqRbg8bdt7rwGco83tRbLQgPost8qsdVJayxNkFvJfpmWO+8bMtMCe3fK5k5oe3G7n
upUBgSvLf6O9w3D+OLBwPnnCqT9bFUC6ThVXAZvcdAP+ptwKy+qCutGNPchb+g+7SPotNinlYapr
/UmDVMPXOu5cMwBlKXsZRu+SzGrM9HGiMTEhmmzlx6SW9fPtn3z9DMFPvmysDwdUZZWkJEknTzBS
TX4AgGOGVDD9tb+UwXxXa7oUlnp2+TaZAt61TZElPk9rsibYsjhml0n78ANio4H4r1bJU5ELQGeT
p5q07zB73Hfl4IuixvOEPg3WV9cUO6gF+mPhhmnmbajsDwOFm6IBN+DWep5ZudF4tkudlaFZ2F1q
PkHIxKm1ESMjpyedbXX3IRO726O+tCCVqGWBnzQRG9sqca0gcx5LqA7ObR+04i43Y0yrEq9MPRmg
UY4WrOaLJR7IsILfXPrlSshJGtZoNdx8Tkx8EV7pt2kaZPHZa9aCwWUI/kG/44crEWfu2ywH9Vie
6jIiTQfgfbeyO5e+rIQZw7W9ykTN/QTJJh0DLteeuwsLRc0Q2BAGM9whcSPQMbON1ecPbQmt3Rqv
jtvLZakBJayUnikhpW6nJ2tsYM8ioa1llXazsbpp5RG9cIyqeQFapK2ogceLel2He1KJh2bq/ao0
fpwpO7T2tMb2XFg/KqFRr1ydyyZ2o5R5u06Hh43Zb7o8CUzn2+3BWpjmf9IBVZnqTma6kej7fTHy
XV2VK5eNpU9f/v4hVOm1BWtr2rlRyfp+m+X6b9KYtn/f71Z2rFZ5TO8EPh7rJqJYgixpMenfb398
aQUp27aojbRMhONEBjVOU5e/2E32FE/1y32fVzatHAokQ9LYiVjqvLTptCUWfdYdd3vf55WdKyFR
CPNVakfVMO0zI46kNhYQNGrD299fmFf1HW/qQz5qgtmwE+oDI//c1GtqCguXYfUJn+k13KZQFYgS
bkP2uom/uNbwDarj5zYxP00tpEoSt7lvE6tveg3aMRxvVxpNWg5BHJhDpUy8d3XxknFRhq2cV+Zj
IVqob/p2ll5NcjRUVWVU65Ak6QGwZHF8aOqiCAwB6fTbM7MQLtSXfQuN3KIf0FLGDGTxJJqJXfhI
Vl117FJnzchraQEoG9tIeY4aG5rpLNPzTW80fZfMK9F76ePKxvY8vUsaSGZFZa1ZR73ymmDS27uc
uImuEvqaIW/TOr38dPcHL35Y/QMT3+S0EkyXxl/Z2EUFRSdoziBuVM8cemvusB1gEte3Y3h7ghcC
k8rh8zwymHxC5OCVlexjWf3OM63HADF7JUl3tQump1L4OEzUhpJ5WKzmxFFKwaUFz6bKh6isvoNi
1T2zjGaUM1r3BiKtcXCizq4hCcUgFVrVP+4YJHxbuaMXsoYRgqidSMauu2cw1TaI4+1GYa1ss6uz
gAYuY/fhYDPLOWmqFgbOupYjUVbGYa1BuqZoy5XS2dU9gAYuDX9oIBGeNoM7ZUe62UNgW7fC3Aa2
/PbwLH388vcPH3dMyKaaVWxHhllq/tCI1HdZds+FF79c2b0yI8KwB2S2mnaAP5r2raqRhncaQ/gS
uqK3e7A0/uZ/ezARcCGsysHwpOTz0JvfJKt/mAYv7vy+so2nKoMhg+faEVTcY9aEmYUKab/Gf1ra
YcrxHHOeVqVl21GbHqr0GXoSj6XlhJqWbO8aHpWBzrt4rhI8QqOyS985aby3MmfNp0KKNWHuhQlQ
uX1Z7rqu1WMCrKRFBpXwOKzkaIZJM1YrAWJhlP4h+DUTJN9TdELGP2irbRuz9NOMBXOcbW4P08I+
UJl8zSjYZNlCnGjZd18Ic8nOs/M1keLrzAcT6aT/LlIGIT0NSJHiNKMeFGS0K2E5KYviu2tr8Vnv
RuerLGzON9pcSObrrlbC6tVp5SuM4rvD7T7+fcD+8z7Er1A2exvrrhHztjppA7CYBRuan0an9wcS
s7IGbT4jKWq/eprCYV3zfGEVuDN4JWnJrtBMawdI7RQllpM+Q3qTAuU/O5FrZnUSzukUPwF4bh8B
/J58CzqjYZrEI0SgYMd6ErJePbSvXgvRCSWocE+OYK67zYmMDSwvp9lhIFCI2YXOAU8QIZ1pMKmf
FgJkxbQl5Vri4e+D7trwKZEmL0fm1ZQXJ+nIEGCit7G2j5WMj57rPUiPhXmSHTXy0OFnNZXzMLaj
3ya5rxn2rk/NJ3uWtu/SZK2Wv7TxlMiERE7qAglUnJg05LGzanowMqqdM6+tV7bFdbEFjLYSn4g9
5XquieJkUOG2Zy8Z5OznRVHimtHY0KBhUxZayE4kKIdLfSdTDZIhBUUqroUA3kNaiulkmHr36/Ya
vk7kQXJPWcOlk8HhSONTRH26xWEeppuXJ9d3/fYQ+2h5l63EnOtpa7SkLLSpz+MiT9FSCSrLW/Et
P85x6D45m/ad/LnYPbIAXGn2c6VjC+uaKqvLaLCPKobm3AfnkZ3HMKtDiVSmL/337DyF5pYFzhiQ
TbIfV162C0FPBU9nqIlKWVVTxEbrE2pgr1Nnva50Z2FxUmXhGGmVjyaup1G9wYs5KDdtAB/WAKon
AQmMjR5Cu2NlkS6cDiqG2hYlyjdDOUXZMDx2wnmy0jz3bVfARlFfK/ou9EfFUHt4uPWzl2N6av0p
0yGOlNIjteQa726hEyrbNonzWnaVyE/C0kwfL94kJDQu/Tk2C8hL9Wv5/L/YsStRTKXclp3QJCEe
PyEfmX9HsOdHXW+LI5TFgcyazbkPUaBp/BYs8/2EeLJF9oOFeOY3p0pO5ZeY1uORT5P4I/MRQrUg
yQG7a8W54fp6KeWTZbhQOGOo7oPXZw9P3WjoUWFWxhvPOiPoMzb3QeJ1032vFBUA3mqNJRvbHaMM
JDNRfYcXFHxOIN3M1kStlyb/Mmkfbsmthag3QXg66ppDMbV+CTEkzfx0e6ug4Phv1hY+8ZdGP3x8
ACEMHPt0inoYln7rcgGnaNLk5JHhsXFCuIO9b2zQAwD0M/x1PGMl4ix0SmVDj6lNOK7i+anwHo08
PyVweXLqFRjT0nJWRqx3wQZKrTI/DbzQ/VRM1Z5BbibkOCejRpvEPQJ1pqf6mzDD9eY+q/KTbDor
qJxiA5jWWlrxeoEHX1cOm65PPHeYeXUSXrWPsyEgCZLU8x9aZ35DHj0XOV/bT7Qvt1fC0qApJ07f
VlkNw6TqZHcEePUmsOBflnfI7z7f14Byxng9fERmW6CB7Jjopy49JWbh81U9wqUzU6U/8yEdO2hG
85Mw3fnnPEH+u0GNLGwTne8rkRiHJhP8Kwxip5PIUtwhXcmPVWI2n21GDIDOZbbnwG2tnHBLI6qe
QhbUajm1+Clr3H0xDY+i0t/zkZ76tFh7Qv8tr1yJqCpl2hU1qOV9U52GYAyLbb3LQr61Ns7WCKvA
DWGl4A8HuZO75oHvtPD/4I7/YDs+ggX+EmqutaukTVD9i1GOxXW+C6cN3f6E8tWuDtimCn5L/+vp
dCbBj8+fBh+at37jm/6nX7/6lcvRQuxQ6dRNXXXEq7LqVA9A9I/S8sU4PBum3N5eqAs3E5UlHY8i
hs0pSMUM4nM/zNTg267qrZWgcTUHa3oqSTqrIZ0Bdar8xPSHnL1S+APCEDmf33Gfv/37F9adyowu
GqIbEAPOT7028IBTbQR3A0pYOnl2YRzp325laRaUeDF6sGs0gME6DbLcyBT3Qw/PVve+EK5SoUdt
gl4irsAnc07DUvslOfPdVAvFmufg0iAp7xe9ZaYOj3mcPCNwEU4acsLCynnU1hw1llaRsvsp6p/c
TXt+8lLy3PLqQB0zvD30C59WebsD5CwRtVBWGcBvPWkUQntarK1caBbm9R++Lp5ymWGn2UlPxO9Z
tl87Vh5iM1szZF/6vpITbaAiQbheZKeRGQ9jav7OYuMInNTv22PzF/9wJTCpbFxncjhjHi7kXTiH
+abYphusz0N7lo9FOO/fC1/fGmXY/Wh8EXS/+a73+wAct00RrPFbl+bn0vUPlyqjZYVWjnh+WIAY
pTrdcb1ZSaNcX7a2ym8sXeE2rnA8uFt8NuzSr6zU98RL3/25PXzXH4K2irix7SzJ455DDtcxYUbs
9QRebZkeMgsLgE+0+Kk1pDlAswJP8dtNXl8Qtoq9KbJmgEq16x4ZbCbMB6trA8dkK2fFwnj9g5KZ
WviijdI9Gnrz1W3EgSVJZNbZ59Ja04Rc+v2Xpj/MNmVG7w7F7B4h7RQMlhVlVHxpy2QNLLbUBWU1
TWZJTW22wVZpc8fxhW5PX5HHaV4TI530oLOqtazDUkuX9fyhJzLthBenjYs8UuZXcRmUUHDHBSZ0
htfbc3398LNVdEumJWKkJXGP8GsGZ2LwSyj7ue2baKFQq61dipZaUW6aMMUa85Ib7tE0qp+WWzy0
EM/cevrw1uf9g2xJv73dnaWpVw4ROlLwIRJGIrfKBKxqy01N6zJwNf3HfQ0ohwiYUW5CtHyOJle8
5sUO7PxXh65E+oXpVuEv1jTYjtAx3QTsjkKa/uD+YPQkNXbfzv6HIWN43ZgVrXt0GD3obOr8SWRh
nMZfb4/OUgeUo2TWkhwJCwz/XKZW4AFc90CRI/STqoIBgd7Gm/vaubT/YV84eTx4A0Le0SVvg5YF
cA3zrTbdEe337QYW1pEKfRmQoE7AhJ+jIYEaue027x6jb1m2hs1aGihlY8c1mEIw3fGO+I9fJUmg
yT9lk2yqeaUDf8+Hf09dW1XxdhKbzno+ZZFdVPrLbJv1E9ySeGAlJtnjoS+O9gBy12zZrArjGvy7
XqPpJu1JHIL2pe0azYXUUV3QXeLk9qmIXfEA3bcUIrsGQEyyRuVrzhh0Uzkz9rE5d0FVz+lmbrQ2
TK16PE/j1O/LnnlfcUKZMujahKzc2RfmR0UzTNnUTnyY0win4xxMbvMtTwlsDSZtc3sBLEyQKmos
oJ9tNpC8i/qk+BrL8bGI883csdSHwkS+sh0XwqLKOtA0ludzwufI9s6ZOezBj/dz/Wz0j1Pq7G53
5PrVx1ZRDSUU+u22t81I5LHmd01RQLnG/HL74wuPXVtVKK5q2jQ9rbwjsZ1635A2D3OI41R+29Fp
X065fImntPlctHi9QdobS6atxVMRC/F7qgXbgvfTp35vpVOQAVHl+oMhHL/VElx3jZ7tB2Y4Yluj
pvCedE5xlxiAaavy8xbLO2LGg3tsiPenciTSq061Ge01Q5SF9fm38vchQJG2Yt4s4zGChWK9K52J
bHRJsj0h2pqMx1ITyklk1/Y8UoO6R+lq26RruM9S9qal8AW4PblLq/OSofzQh3xKh5yD/XB0M6/f
T5THZ9ZYn2UBpeuaITjwqnTuO1ZVdBeHBL9kMw6mYX5IrJ9Vwv3JWqvZL3Xk8vcPHSGcibSLuywS
jTv45pT4HnmKRy8q4u8JW9vMSxtNOZPkhSciWxzemHIXCh151GU0XZmLhclWwT0x3MZdWbZzBK3k
AFZzY9n6dvF6e6KvPzGoiuuBO4JjDA3PAHzqrO86LNy/c3fQPhPZ0HpLyhiODNzg9btOpnxtUq4H
WKrqoZZDgyBg4RIthjoAbZqFCCO7pqjOaZ6+3O7Y9SmharlypiYCto5cemM6hp8JWflO3qw8ZK5P
CVVLNAhLTRubNj3qPQpzCepLcojTDUCV92GJqFqbMezeIKIR9rHzZNhP4mDnU5imzl1nKNJa/90W
VAeugMN4MmLIL088R/Gcb2h/39dVFFchICNj4ml8dKfZH5JfhQH/2ObT7YldGHsVxpUT3GNlp+Oi
7IxHFjtvRd4fYIOxstsW1qYK4tJJNZZOQZ2j6Xzq+VdWtMinJUE5dysNLCxMFcTVamOZc2lMERl6
3Re27hNoxa/cKpYG59Loh3A3uF7iUI7ne2Inh5G6XwYHmnXcKO7KZtJ/cFwinueCY3Q06PfrybPT
x35O/xTVyq5dGn3zv7/fznhTNxWbIyM9xTZq3MWn2X7k2pqMxvXjgHrKGzFt7ZJrtMYjiANcE4/O
SYOxeoA82FkK61NcliuAt6WJUE7oZkpQ5tQq91hm5YU07+zgycQDOq9hrRaWkYrm8sahzgjKZ1EP
mkGZo2B3H5gEJ9d/58A0iyaDDNwcwYjMDFpvPggDESI1nfvGRsVwmQlLs5rN3jFBoHgtRyMJhLCn
PVxN71K0MqkK4qJZJ2GHcxl+2p5ds/shsuJHDTPB2zFoYRmpIC4OcZEmSTD4Xed6+3kgVdhrhekn
STsehdnnO502P2+3tbAlVKhWkQJ2xbpkjjz+aED5z+QnlzJQyNZSWgtLVYVRdXnblp68RDyrQj27
CjrX9Us4st7+/UufV7Z0nPDazowR+Z/OATWr8Du4PrnzWnpp4fOq1nbcSYhst7KPWuTmfEopxwtj
cILEGfTd7R4sbDW1spzWvcdmy+BRgxdvYYGysvbjl76shOvJM5s591wRMVnHvtuRLJi1tVi99HGl
JlTIAdB+T+eA4zOf1Z+1/v32eCzcGVX17DyFJTaIKrib6N0nJ5/OoyefnKSVPiumkMSlGRgJ399u
bGl+lYgdOyU0XvOiBilmhPZEBd+bvC21EPWilczbAhgSNO//BjwDeR6DVvYUDWOXbe3SAVowbWMQ
NM3qU+NBaU2b7CzigII+sxGOGNVgN9tewJiH2cyDuiGX28HV7c6nTLgHGwnhsKAmUIdxkoig5Al/
Q2SAwA5nZYCbEcCxsljTXl6YZ7VC2seZBzlrWUdZpZnbWpBkU1jlXXw/lLEu8/LhRqEVdop1SevI
lX2AAvd3GDe/3TW1aml0gM5HosO58EiBgbXMblvPwy8Lelb3fV5Z//COAU24deiRVNDKKY1i9KsM
Iu/t2hG8EJnVaj8tmmnUpAsgrPza2OBzTECzd51v9WsKmguL/x+ZdMeuutYsMsiPk3dNGPGxNakW
wptnzf97AdgCpb3/zi9jEEOnmYWj7ALMzXgmtxR1mm19ER5uaw+8ZW0oNt5QpkcGx7KNVqbOfbdJ
ta4cdxqXNeSoI2uEcDhMc6yvbSWCKf52ewUsTZASOxphdPkkujoC9w18+KapQB4TEFYWtbt1xJrc
8VIzSvyw9Rq2vp1GjznAF07hxzkL9RzOT2t444VloJaYu1mmvQWUXNRA5b/hZ9y4s3Tt+F8IH2qJ
mXrQFivyPD6mSKZPYwsi8hojcOGgoMragvwNfMS6vML8guDpsDENesMWma9p9ryf2qENPC8eX+Au
OK9AFZZ6c5mjD+Gq1mI9dRvPO2aGEz/pdpxsjHy4y1jPxGXiv18nfQwVmjYDzht4dmGSMKafZjcO
hAtDpnlNuX+pD5e/f+hDnNS1PhNqHedaswNoxDPfbs2Vt/nSx5WoSJq2zDqGj7fmM6D9v2fN/XV7
ty1cilXYsmdkvSigUhaVlGhn5Cj3eNfCkUZ3HR9XtOfSLlbuBEt9UPa1l5YpzutZIHcuHwCGPAza
Gkl26dPKXi70gVheJqqIpK4btLBV8VsnD2+P0MI+VuHJfV1rSc0T55iDHwEipkenB7viLRwTteLP
7TYWgpGKTm7hqsVgNBIfDTyrSF6H7TT68TD6LH+9rwVlV9s55xWgw0aUQAhqzkjQpebRhSSTk608
ea7jYKmqqpwg2TLTcXSOSQO9OxhZlghKgx7wKesCWhi7Wurv3tz9jLtmpVML865Cb7Wps6WRxWWk
zXHiBVA+bsEtGso1hubVzWG4aimGOpWrDRMih0URZalphHHRPOiT85tNqYkrovv59uxcV1pGS8rm
qDKLe2RuZdSMqPEZ5YV2Us1f0qp+YagFbWxr/iYG77ksyZHN5kNsjOBxJMaP2+1fXeNoXtlAsfAK
bieud2xQXe7cy4Op3QzjXTRgw1Hz1dzkI2RcSBfFrHghafM9hfTeykv16hrAty/H2Ie4S23PIqaR
dFHjWjsyiQdjqO9KeePbyqbBg0F3NF50EUSMdrz91HuQb5wmP4Unwu2Bv7pp0IJy8rXm6Ol0arqo
HSF7DOeXLyVcZZtEbBPDOaQAW7OqfCo1vnKQXA00aE85C6ES7cLbMuuAhtCNUBqz8+oaHnTfJu2b
obdrF9Tr68nxLpP1YVIkdEFmA2qAUV+Eg5kFWekFIBAEtwdtacqV07CCWWDa26yLavctjTt/Tt/v
+7CS9YBgQdkZTtoB3kS+wRnwSy3WboPXQ4mj5jAFvJ4YlRcTH7xWqUnPvQBsPxlM4Hc8IDr6YeWY
XZphZSszUaUO9Iqwohq2ISkPbfYrpS9zvXaOLzSg5jC1VnMFgOh9ZKJOAM3soIifmAHw8lqt4K+o
8D9ICMP5J5eZFwymMHEXaXu5nYJ4ByckMJDIfhTh8IDiezgHp+Ekzt252PNn82v+yLbFyuK6/rZC
68qmh9xMVxHv0nrvVwVOYD8fNrCihems61PhO79uL7aFPaJmO7XJRQHSRjuWd657TNOG2ytRZWGD
qJnOjjn2bLVaF42sCCtLg0XA2m1o6dOXv3/Y2Rp1CKx78KtnTf9y8QOunGYlNl1nH2DklUPQA+C3
NO0iPkyGYe2HLBHCL4ZLgtOzzTIqXdI/VOloH4bJaoJMa+atiWDwBi5nLDe628uvKajdn+MZ9OXb
k7SwbdWC5MCF4WpMSPBEoQ7QmV7Is/kMBZAvbUUTP4PH2e52S38xY1dWvVqehK9GrOVeEx8yC+ze
IZ2tFzIKU4By6o6bOOflMyO19cZp8ScZ+Lad7aCf5idijtneiNvOxwDIr6Bu89e5hyMZAoEOnFIZ
x35sG/Hn279z4cRS8ydGnUoXvnjd0e3m4dzxLHlqBlixO3mRnEpHsgOx4FUCuNEImR3LWhNTXZgJ
Nasy9HWetpPeHzuo5eV15W68egKpqniKbSKD2e1X8hsLDalFXIzm7DgxGoLkvJ/PTZBbZyc1fbv+
RpK1WvRSI5e/f9hGU5E4BG4NzXFwqgjSH5kPnbzCt0a+GQnV/c5KVuQbl1pSbhh17JXJPFbtURqW
DhOC8ltSti+d1700Zg45uZmuJR2vp2QNeMr+t1OG9JKKxAmL4pjKKWBz3SabgWbTn6o2BVBfdtb8
mq0p7jaEifyp7C3jxzQmzmOXGTVOK+hiJL6tZ5LDCZNae1A/pkfBSnmYZYbS38w0L3Sh+PoOB9D5
3TVZzsMsx4lK5EhWCl0LEU7NrQmgg6GrbTRHN82rc1tMdNtkq3qMS8fLP4lf5pa1kTv1sZuylPuu
O/fnfOwA09DcuI6RTiPaU5ZLgKzE7DnblnSA+vGaN39ub+CF81slxbUa5dDgof1xLmL9EyTDSJg7
jXZ2m0EH+K9fS1EtnG+OcktLM9gQSKeXRyQ/tVdbCsgZeoblJ0WsrcSihalSaxokYXY/62ZzZGBw
/aBlngcsLeK32wO19HXlOBqJXWIp1AgEM7W3ncm9M2G1tRJmlqZBuaeVzQRBzjiuUfQXya6eiflp
gHbzcTLH3C/JKFfSqQu9UEsBZVNQG1e2+kgYfOAhgTvA5tx8umuI1GKAQ4tkKGQHojCKd2Wch84a
ntf462N05Ty0lfXDRGIOUNpgUfRd898gF+CX/i8ndIMhoP7DQ/g99be1//AWReHDFv97PBy2h+1D
GD48vD6+lGDeH178993u9+7l9wGMut/d5vS0Oxz83eH14B9+n1w/2OwKf3M+Hjebzef9Hv/37fgp
2B9352OA74RhtA/wbzbBMdhHD+F2+xY+X/5ZEIRvYbgP3/bw0155xy4GBuXx4TgM8lID4g6hdvc9
pZ71HIuhD7lLkIGduP1opALKsE5h+Dwra+AfSP163zwqS51MLE7SWncOzeDsbNYGwBKuLJGlW52t
LPRpmGnSZrZzmCB7OKaAtBbaXpc/c5sE8VzDMfxlSOVTjWciGjed9LMOvyQYq4W3+7YQh9Q8POGz
JYepa476pFsH0OKMN2Fo5bsGzv5970Y1G6/jvVWOneMcYMbmV+YXmq8F0b/M2yu7QM3Ga3rKarOx
mqMFtfO9K/LvuTcmReAkZMp8PTOM3/1oJWyvWTDDzqWAfK01Fa8VjDX+jI4jdw6vDB6kWd4ChsBg
WFpOtRGOdN6kTR7itjjsh9Eiz5DFz0+1rjU/GjnnKcBl1QzwNG0S07fgKjAEVm+ii16W+oPXDrt5
Lg1QtilY7WkL0nsyDumj3UFznc4G388yyUcfCyreVSVy1l41x3Brv/gq29zIQTllHVxmkwS/ArpG
qFV63NtNyOROfu/2MQ/mvwnXYkg4qJHWMERG3eSb1OzxLzLb7B/NuI1DbSLzxi4hmqazSr66CUWG
v+livKjKJiAVLd5gassf7daWAZyBk03bzu0ACSudfS7jDBkK0pFwHBsSZG3XnGwNUru3195C8LWU
PZ15sjBa8KaOLeu443t6AUNSnufufd9XmXppOiZmIjKYMiZN+hRnLA9SXt/lkAbDC+U+Z8sWUrqY
wAMlL6P7Ms8zeDlHK1uzZ1zIejqqGAzNWgMoWUEPo1ef+0HbOaw4tJV30AwvYC4PtKoJy4o8sQZq
kWZuhFMZr+RJFqZGlYdhtgsmRYEkGzIzftw8tuzL7TlfuHCrFZVJNwZYLMAoMxdau8uIN8HE0K4f
Haczz7LWi2MXU29zu7GFW4QqAQP56jnvqrwEfqloIoiddQ/5YHmRpefwokWJc7oviqoJargDE9om
wCvoQv9dsWzXGTT3dbb2vLveEVt9+zvjmLAMydwjne1NVRIS2kV6NhrnbHf1GsDseiOOKmpD9MQZ
8XBwgI0La/lzbkFc6M/Vz9tzcV0lDLYElyfzh0fdmOayukggHqnX6xaAirQd9kadwJRiznACBQ1k
xFCat0ln+EL2lPhZyszaN7ve2vE07+lKEmthDar1JNYNkvDWLo6ZdKutxnj6c+wlMQJij82GzbKM
4IE77G53fOGEVQVc6OyKznMQJ3TuHu1OgPdMnjWHrjzI/gokXzkD1cqShIbVzEXnHMbKgXpLYYqB
BVMyNl9xZxpPlKXmgdhm92KUYwMBxHE0I1Za0wECSV0eDDwewpKPWmhVGvkyWpfyFC/Zys9bWFRq
EQoi96kNjzdx9GCRuJ9jcLGTRM4PYiatCfaMF69AnpYm9RLJPiwvNhasIDYtjqB8w69UxnhEaqBp
HmwbxU4jwTVRDJO9soQW4qPq/TnqsqRpYTeQCsrHfWyAD9g7lXNP9IVojtKXacpJm41Q5KmdvvqE
5zU/YsusEWGu/nZ8XXk65NNMuNk7Y6RBLnzEhUPM1sqJe3Wt49PKiT4i+wBdJ3uMJutyY/Ix793a
kXR1JeHbyi28zSlEfk1jjNz5ocx/5eRsNd9W/U6vLh98XbmHz4NewTyh8KKE/poIuLZD5uPJ5ssS
FZTky+1QsNCI6kfKZCcTz5vGaJbFpjQ15DdO1Cu3SNj6Y/L7diML46T6kRYtN0AQgpaX0xu+573n
fXcyrXekO1d6sdTApXcfdhruPXRCFnCMDIhljDMtg1q0pyYXv0DBuEvZHl40l8Y/NDKBsmrBYmGM
YvHOZX/ykjGcuzV408I6/ceKRjIb4Dw6RoWUgVbIMIEA3RrC7S8n9Z+IjN+ubF+ZSC6YsMbI2sV/
POkPD9VDG8qN96d9hRHMp2oleXk9KY6G1J3cZ+DpYJyi5NCBXb2ZT87WDnjIQ1TJd85D/EiP5S93
W2/5rlxpdCF6qNYytTmRGkJL6Fwhi21rW3mgc/r59tpdHDplkxcJskoaQ4/qxp+3JAR29aAfYDRw
avwpKgL3nviNkVO2e5nElMTAckWpYYbCevPaNWHy63leE15L/125cqqIO7bDGLUeyc55K7wng0NM
C+7D8WHuqZ0DikHybWJK66Go7SJ0x9g4GMmkfxI67Xdu03mnXNbp3vNq66uXi+FQ6jE/VZnM4YZn
tIExJeQssiENobh6KbunTrdW1v9rY3Jl+ap6GfBKYnwGWAUilPzgPo9v8XN5tv/H2ZUst80z2ydi
FUFwALccJFGULc9OvGE5yRfOBEdwePp75Ltx8JtilctVWWQBCkCj0eg+fc6R7bmTuA1aw5zkbN0K
Z3FVL//Zo3Nvpxy7p9rdSvZ8uPSvfoHkYRY10XqQkU5h7vQeDqeLFFcRgIzEOT/5D0Hq/Cp21Xly
9qef77NHXBiH6rzfXSgYL3xUGUih0p3iMX+LuGLFX8hStWY5jGxsuylU9V0CIgNbPBNt3Lg0V7qO
ob31r8WU+aCwzsR0lUPnT57iGAcoAzmK+1/vWPAcvY/nnZN74N3GAVA3AqbVVZbclFoNs6LoOGuj
u+wGH5iak3E5dPib/RmJxBl/WdB7qDA6eAv4hgetZGxC50AUGtSk3K0P/XH4bb9lt+bvyHaM2THc
xI82DunXCkA4SpJ/S/S4nTSOX9jCCsgpDqsddy239UesSXqK97VvgvyrxzdjD+R1153Q2mZLQUw/
KY2VTgO2AyeLx7UHqkeTPF8ffMV9ftjAp3tNDDqbo8vhGtB0YZ0L8ev6uGvMlx9r+GngLBpA4pJj
YPE7fkEyxbkYEvWG2/QQ7d8aJ3ViHyTC7uBNf+nxslPH8ZQ59U23EbR++IcvTq1M98Faq8ojhl9g
4NvRXvPzwwWYEPv9ITpFJ8ttvNa3b9QdSPD8zFe8yGc+Dfrd4JavWyeVXm6Kr34F+/cwjVZTocyK
EHS8n/1xX5+jozgtHoEXKWA9gJj4xoMWaEF9qJz32q3c5Njf8HN97M7aAe1sd4a3sSUXM/3qp0hu
rGnElKGgNIVW401wYPGDhSvtQmLXH+pDjmP1prxFgwM9and2bK8LlafmsPX5jxv5q89LIVQrKrwe
qotFeLr7A+2qTupFLtsnf7K7+GBA2veWhrgBn6MdO3cn8a7vSg84jjDB7hBf+JqjeFv78nWiW7Nl
ChLUjQuWJpdYBWnTc/8EzPryat5ZzzECpFN3htjhL7KVVV9becm1KfZio4EKH1vO1mN1BxneG7Dg
+fPOOGon7PLG43YtAPsIYz4dOtzgY2GSi7Ed61N119yOe763HrCgj9Z+AZmx4aoOyMj3RjDvr1vV
igORqR5spATtscWujgnyyy1zIS684W9XHJ/M8jAvDU9yFatWD7bTd3s2o40UcgbXf/haXPFR2vm0
WKrVVqp5uUTbXcUdjK3dG0FziG/LAw2b58bTfhfGTj93O/Qf/cpvIFaKq7y6Sf6jG9U+7eLCvzgS
sp6PWeER2V2uvAtyqgrqgO3jw7AvvPwIFrd97nbe6E0w/iFgcFL1fovDa838ZUYIdbEXrbY1BLYo
Zf+o78ab/FkL5nMeADr9szimj2IrnlgLomW5nwGAH6PldArNfXoQT+pN9mgihmY/2IGfq8ZJvmeK
stoPelDjkkaYU2zMXoY+JIoOs+vG8nVWSwPMU3LjcwYIWIKxk9O0M/fGj/xAD/GRndJA3TXBEBhu
ft7qgVgxfJkdp2uHCrK0WDA7Olvsp6IGUfP6zYlIMczEOlYngC2H6n35AK7J6G/xU3/WfjbciRyQ
6yWxk47ok3SUYIt6cm06F+v/dNBAWMqoUuKTTQtYSRoC5OIZ5be6UWw51Q3Jn3FUdOQwFLNwsmq/
bDbtrng2GWbdETAExwkSPG2n+0ryq+ynDTTB5e7/32PPZIR1M41jfGGTDYUwnKFC9S75rWbP9fRb
r7D27cbTeOU6YDLaGiROCery6iWi1o+aX4ApN/OUhzpsfX4qg+yQ7rIbK2gQ92xRh329aEwGYS9T
hKk18Gjd8pRXz9BK2LgMvs7ygFXpXyMiydIpNMZuILnjRGDRi1Hj7COUAme+dcjX9kU65KoZK715
cSCtt/xI3+Nb7Zgeqh0JlVvLV254EN8lD+1tddxKEq/ukBQYQJhnZFaLkx69IReOTkDyZLyW9/w5
+onWVzwf/WY3m/so1E7x7+FAg+teYCU6ZzLJhKWDOt6MMVOgVxwjOk+73hv9NqDeJUBGFn43eslt
/TcPyqB+t4/VgwYNgUvksOWsv3YKzJacQrmwqjI59rPrxx8t242JcdNB6/z6BD9yW18dMSlxA7DR
YuU1Jtj4jW84Kp7s3X686fBcbL23pwShd7EzfvF9fsO8Kuzwascz3Wn/K3y0Ifv417fvipsthtS1
2Ur5HSbE0i5kQLJYm1JHM8A3ySrVrYW1uz7hlXMn47yXMaPQCYOPbUFSIaZTkv93feCV/BHkhf49
eAU3zMrKYKJQffWVM8QBw3o3BfYuO08H06vxhCLHGdZR3YCS7GweWriU699eWTUZ3N11PURwRmzi
hBJcV7+nhuY09saKrQ0uOZS8X2azHeGpRhH78UUseDkohuFf/+krARY0zP9dtnTU4owv+O30bPxo
n/QX9aZ4bMNo17+kf6wXsGSRjSjS/vo2kdkrYn2xkzzHlyw79dQpd/ukdurolY33NP1rQWZoIWLr
tr0Y7BfnSmaysErQumkqrOGH5r6B9Ml7ervJHTzwb36lx90v7uxS5yHxkCkCEZ5r700ke1Xnb4KE
WOb8DV/uC/fl+gqvWbzkQMQ45ajK4nIrVPrXMBsAUsnG0CsZMCbXt1PFKCCyhLG5z//Swp24k8bO
/Fw/Wg/2W3XbBc0ug6yKcT8dhW+4Zph9K4ZlMoR9VhnIPBpsplFzEDqhqWFcNnzi2mUjY9ajKDMN
ssDlRs+zq/rDTXrMzlEQQcwbeUrhK3v1pHkVHocFSO4frm/TyjGTAdpVbi2ZWiE+G9UbXX8qk/fZ
PlwfekWeiFnWv2eshvyRUgCCieeTchYnI0zvy2d2mo7NHfbnmJ4tr9n41oq1yRwodRw3QMRg7YZp
cDlDd4G1kRy4/NgvTpSMwy7tUZ3o5fgu2TOHUChJDK8fDd9giztt4Ve/Bu9oTMYRF2BnaxsLX5nO
9Dwf68B2gARD/k09t370+/qGrHgiGUSslZ2i2xP2WiXRSfS3WoPUm2o7UZ+cuA4dotk4lGm5sXBr
WyI5gA5Xg1lm+JpRP9X0vaEb467NQgodSqHOM9EuL6RLK+x8m82LP4+GV3aPRdK5poD+jrZhVqv7
cvGzn95GdET1EkSWCAzAbZRWQcsbt7sow+nIcKfIihLuaPoz+GZPTXM35FsInpVjKTeGjCrJTFHA
ww0RWjJuM/4Ss7frVnC5QL8waLn3o2IKgboL9qVFd08dAbFnASg9lvedUmxs0crWy6j/mc5FPXFg
TOxMLB7A3t2DQeiWYa089pmM+s+BtS8XpbQCQmkP6i+wjeyFMdCdxYkJuFuv7qyiKvYTL+q7WdGH
PXAAYHXobHaYrP8aLepdWvGmdmZDTMwXjOUbF/CKt5AB4m002LytdSvgyuhkzU/QoHr2cm/btUPT
eCN4WTOOy7J/Mkozj6pYlDYLAMWk52TRzDPNTMADMr7lu9c+IaUhTJvlfT8QO4CkX/s+ZqnYl3oa
nylV9Y2rdO0Tkn8g5gKmk6lgQYGMqBMt8Q1X2z/xMm5kWz+uma8MXXIUEQPWQBCgbKkWo8FST2yn
WPrMW0w+O2RM2Z8UjPU7Bhjr3h6y6Enj/Xgo0JF1oDFvUidva8CCq6wzAg1ynn6nR915UYD86hUd
yFed5DsVAmK7eCbIBSZ191JqKn8iCa8etclMcHNnxSFdFvte0/LF63Sr9gszbgMtJr2Xdmi6szq7
B6C4AndmvChP2mJlJ8iiAEsyDZCWAVAznQJB7XRxlqVBhUmNj91Uq8eLBmhQprn6Slo+/TG1nP+y
cvT8uYMKUiHAkwUJGp13ga4SILWGnj6V89j6pWoY9a43VZTm4kyz3GJEBqWtRsjxNG0aWBr0YlFz
GtVd3ooG6ktZriHiYL3wunIgN11VGk4DjHa9X/QSJbw4HpwqaWyPTzYB9RXEME+zxft7xZ7781KO
yG1PavvjugNbMRwZGVjYRVYZScuCWDWDooWwkJhuGkp214dfOcIy3K9YzLhpcmYH9kQX5kwtSHlF
buZQOoCySQWNCt3jY5UE1z+34itl5Eo9p12Z900fVmjzgmSyyNx02iL2WlkqGbhSjoVlVobWhIby
pJS3ZH4qzA1PtzK03IlQDlFkDh2k2jsFoMti0U892vCcqYu/t81yq0GnznU6aQaAikpaugXPJqcp
IMTRNpXqXV/7lTnIrQYWenvTpYiVgJaZO+HMjOkpI/VGSmzFkORuA2oDl5BSzoIhG55gNsRVIvNg
U+ttrpniGSZ/uj6NFROSgesVM3S8tmw7MKvirgbeoCimjZt8LYaXYesCDW46KXQ7qGhXBqRBd2jR
9xATGXmP6yAylT1UQDxGO8euygjcTAU/IBEfU0jiIix3CPQCE2fu+jQEUVi/0d68EsTIYPeKa1R0
k2JhymQ/F3vdbB3BDKjDbdwea2sqXYBdz7PBLiw7yPv6jqugnebzRlC5NrR08QlLM9IOdJBBZJj1
foprsGZGhbkx+trKSLeeZo2GGlvo+0Z6XLhZMprQ0QAoR+3OMdjmne+ZnBQX53FRRSK1rQDdyQ8x
mw8qH7cKUiszkBHQPY+BNVF4FODeYTdg3WcvBmvEbavV6oO1qFsvu5XTLyOhKe9TICAYAOzmsmtJ
5GjTcJj674XZMpK576giSqtUAtC79e5cms2TMCkNNNpnP4WqbGUk1mZxsbJPwaAK6QlI32G1wEz3
WhnsCQTiRysVf69v9NpmSOeARtAyYYvKAnUCIGQ6LST20P+YTxvXyNr40mFocz3LAJyNAluPuDsa
he62cXTT5O3tUtYbH1lbI+lMWHqU8BkS3AGfzYAXBB3RrCqdthn8762SdByyPFpyzYCrz/PHLBZu
RY5dCcSCseGGV64SGQlcqyMBmwHws60+M5eJBrWGqrvp+yk5RhQnr7CmjZO9siH/gwcGEj4du4mE
tfEypbUzGqh6NKWTjRvVtZXNoJc5fjJYvix6oU1g6SER83mFqFzrk3M+idfre7GWEZfxtKlpj33c
VCRseAbSE1BevBTcLg+9AFOxRa38MW9JAQISZf4762Vz1sgMyWxrQQc5GfvkLoLF39tJbXYujyp2
omM1+JUQnVPXyXjHTXse3Ni+BAxqPBb2TmRkCPp6hMDH9Tmwr9/oMlJXIZndoxFkDvMoM9yh7Lyo
qg4trQXorJp7Oo8/xniLTefrVhuNyRhdVbGrItI7Ego+WBBQj6onvP/y0UPrfu+xROSJOw8gPPOi
TAFKrMhAptZTa3DHkW75sY8s1BfPtQ+E1ie76Is21pkOOZjIGkHY1ulmAynzCC9qT49ShBYzo/kv
mxcIN8dG5W/GOItD0k6dA1EVutfaGI+UAgkBlaMzfpmq9qmyFuGYUKxy835gt+Nkpu9dXhZvBemL
c9nU/btYytkZ4yQ6R808PU4WiB1Mo6at23SEa3iFUQQ7S9OGxjxVdwDT1HcQTrVbJ2sXEFnlIwhB
RTW/CHB43KkQRfNMg3e+qnLReTYbqNfOynCfja3taXWt7WM11l9nAHYdS62mw9B2xh6pOQjITAoa
cqxR89TeKL2qof3zXJbF4ID2YT7ZY94dNWj87kZFBSAtrvI9QQuFq+lzhcaAQr/H06X3Z2pSMImW
KoS/UfhINHec1JSj969D/tLKRXdcRDWGSVuj88WsNAM90JNof1+33ZXwRsZKD2AWEakQfWhOy+w1
wK96oKJg3/MeMlw6Rs08Srlow7aM0XU8HTPTrkDe1n7T/8lwZltorI7x9A4b8rOFZyXlDY/e42qr
52XFlcsKgBRKc0ttmk1YFXgEAJy1M/GSdlVQymYW/TmK8ulb+yCDkLsl1jsdTWSBnaOkkKhvA98S
Olubw8W1fzqqYLfsk6rnBITQyGr0Bffisg5SXZznHo/Ywc5235uDFNyknBZCuaTF40l7zih/LpPG
uz70yjUkg4WnsbqIyiCzC7eCnBApSFCpNYTnWmOr6LtylcogrimJeqOwBxIWRnmvtaPipIP6Ipoa
/Xzs/fo0vj5tVMaqaAOr1TJHw3fZnazKcJJG33i+fn0HURmdYva6khDgAI5FpQygmxlpUGhGSBL7
oCxzjMRU8lwt08P1eXy9VlQGprSMX+gaTHh/4fF2vBfDdCqnLITUz/31L3xttFRGqMw1oQi7J2ia
EcO3O+5Qq3cr6KclRbIHn/nG1b22IdLZMApjSOaOLiE4SXwLSLcp/lamiMo8gDlUIuqSUBLyeXKt
vk+dcrZ/Xl+ctV8thflkpMWs2AN4A3A3gd76teqrP9eH/vqgURlJUnRiZlWvk9DI9cUF65d2rJrI
8M2x3YiO174ghfdanVTgcLZwBrIkC5fezm+SqaHgmRPGxqt6bX2kAN9gCkTNorEK1Tb72SfFbV5v
ye2sDC1DQ5DXmsxxtpRjbXA3af5W0bfYPDUqQ0MyLUPjIoV4rkJrvzLCjpcbvmFlxWXkR28MU7t0
uX3Uy3pAQp22gCnRKv8T12WyseRr37h4ik+XjJoOlkE0NLFXQ+MYKtg1pjedbnGFrvgbGf+RZUnZ
5loSHZkelsB2mcsPcI0QtG9+y+pl1EdnxtSABKV91OabITZdkv/lfbWx/GsmI53WrrFG0bfaAv1H
0ez6iCheYtfmBi5xZeHlsv2S9CURVdWECQQ0HTPt7pld3iLQ3Ajhvi7gUrlWnyBN2CLFEx173O+O
UjZQotO8YhqBI1L/iLJuQVgGKic937AksuL65Ro+MXG1cEZFKH4Mi9v+tF8NAGhLxzzRGbDa+lZ9
mt4e63sGVrTH6/u/AuGjckV/7JplmWnchhM3QHUMVQwdHeWs+qWNS/SfwY1yZ5jJAFVVpQRgq+2N
xznP8109R6Mv6qKJnQYUfZqrpE3zt4F89xkKkOl/BaemMxACnEMOPpF9DrYuFHvavH2laca0XcE0
fXDiEh1ozjIX6R8lJuWWetTKsZFLrwW/WEZc4m1dV+hTnRssZ6EVns2pcZsrS7xxfNa+c7HNT4c/
nVjfR11LIC8EcpkUKt8h5JK8uduw8ZUTJHNt9Xhgj3mM8W0WOQReZai26CJWjo9MtTVHKLmYRAU5
eJWIHcr4pg++/GZv65PYXTeuFXuWVSPMogBiRx/0cGjMdE+GyAf18YwK5HDTkHQ/tulG09/aXKSb
tS6FIpaEjSHYV4oXhTHNFT1iZUe1h+/pFVAZlQLtRXXSRJuHok+PYtRPpKKv19dpZZdlSrtc0YpW
z8Cz0qfFCUHIE6/In+tDrxjoB8XUJwPlSdHrVaWR0FL/2vavOP+don+e5t8cXoo3WMUSog2RHoLE
56w1491UKX+A06octU5/fGsKMsYkYiNw/yriyRqegpHSqfQF/QX30EX85ilm/55iMEMZRrpMelhN
ut+kiyvGNxaX8HFbgchKfQo6u/9+IuljYbSxpYdEGfSAtE26S6Au9NYSYv8xmjg5QwJHP83t2LtT
3jK/UBtUElVdT8OxK02YBUQ5IA+Q6Dt1nKZvlY+oXB01m1avygUCygo50X5yNGvLM64cSbksWqP0
b+DHirAxQ90YnUbJHfq9shqVC6JzprY01ZF3LNg7SMErt0ZvCBaH/aBLPvnX7W5tBtKWEQMIroXC
qbRpIfxBIPuRE1E4ZjJtXL4r514uiHYmN+rBsMYQtWni6IkKIatlq6y79vMv///p5EOjFaCIVFGO
VTwD/8n7AhxsEHh7yJNhtr4X4cn1TfSKQJDR1LMw7VLP6OY70Q8P15d/LRqSybrSohImkmgZ3jJ8
OVBwKKDPtS5VBzEL2SvFqHq6zoz7xTJR3W2YsrypDV0iEEfzzq2KKgbTQMzfs7a276mwswddx//1
4JX+nmeSqaX0qE2U/vJUH21YNyt73SfNiOpHE4HicIi2egw/egn/N+dMZXqx0WjQ6gM+uxDVrcWj
2pA4Vt0d5zkCMFv50SXKXYT41DKQGGbDVgpwJeFODelaFUBRqbYJ/e2kN/0oRV9JB0Le2DDB2rg0
sbcUjXFQ2wH0guB7PGRDx5y4HTaqYSvxt4yfSalq2tliz0i0D6/Crv+kECK+EEneLhHx7LroHGVq
b3VT2cqprhwZGVKDPm9NyQYI1qYC78TJBCjgRxuRjVtmbRflgjF2EOuYQL6R6bFbJIYbK53fqpqj
RS90bvyOz49T1jtaufGgWLn85coxciNpi+edddS1xifKTw6ehyw6DfnG7bE2vuRiyJDXUaaOC/jh
biE2G9QDHiYJaiL5vJEMW9uRi+f85MQIKVBHoVkV2vVNPhceEe9gftpwXms/n/47eJWBkjmxS3Yk
qOPYSwOYJUof0DVf5o0tXwmAZeKozCB9xbIcjUF96STtWdPTgOaPHGjTMf/mEkmHdI71TE8EjokF
ukuwVUT6H7aJn1ibgBzftZVupJYF4Tywr9mW5QzT7QBunIgubj68XPf0Kx+Rq8ZdQju1jhkJdYUe
wF0MNrfWhMApSxw81UCQTpoNl7Ky43LR2EhsFU2TSoUM3CtDr05qJ14doylI26KZWTFYuWqMtGqV
6xZEGDkZ/+qNNUF3CVyrBv0WJ6NGZRwean8xyCBm81jk1eQmYuIHOOnkji5a7F3fD7LCUAKWR+lk
LKrZqRnkr8o5MY9URJmnNb3qDdHcgzisIS3Ia8yIh2y26X5EB80u4nGVeRYgv0dl0W1nrrnhsyXO
ICsmqkNdWssJBDwxB8+rkdw2llqHNLHqE+EDqBKgh3NEcxvqodYUncoUHrLtBv15jMrhbDCb71VR
90/DYEUPs9bVXt507AGM8mgUAzjXa3KIJkAnXfPQb7t4rZL+MqG84nUmi89QHmp8QD5HaGKArlbr
AfNyJq7O56liaC+astIpWJvu0knML7PVjZ5ut1lQiHQ5mGycjtxQ8qMZWehrp+K3wbNohw689Ij4
J76d87l8HQo7/oVieGY7aROzv2mUz3sz6zlovtXmxKOlcJtkaPYVgXpfVEfdbRdx3U9naB1Pgjbu
WNvLa24vfJdRpfXNpkhuWF/kvtlr4MyN8ka9JSZXkHCpmebEmtYeirGtXgfT/msCkenWGVTo4GPs
/yd6FIxQdxYtC0Vudy5TE/bLHE2+q1RevlraEr/2NE68hMW9a8/qOYG3BRq8ov6yjF0wdNl/DYvJ
AYTf5cFoCOQBRfzSgUr8uYhHNHcapPRmVFlcmlrvolSTp3IxrRumF8WpsbrqIbUGwzHHge1sLUM7
2bL8d91GV86ZzLsxg1m3i/AuOtKu23NSxM7QtffDlG8k/9Y8hXTxCEsFx+rFq+o0iaCqAWwgJAfe
IGk1e2k7bb0LV6YhAyhEj5yOEFkbKo1yn+QQ1RHtS5FGGyd5bXjt33NskpiWqg45SgOyFp11V3Wx
I+ZvER3DFUk3jz0MGVRAavPYZtYdJ/kTHMWv69t7WeYvAl65OG8KlqTcgCJsU1LHUG419XsDy3V5
o26SMVPsOkwm48VM59uB6Bt1r5XFlivyaTlwMc/jjNcccfpm35nEM7d0CdYGlx6jSlLoaNcQc0hF
5TKIvDcKdWp7q2d9bfjLMfgUZ/VLTgZQf/Nw0avOSxKDuSByRLuDlSkbtrhyov6HDmyGIkRVV+ZR
RADJFGbyqis9GEwn7pkAlXzLbj7UpT7NozGjdDJMWoVF/VPjz0P/+r1xpVARKrRpU5ZwgIIm3Rkt
0gPar5cy2bDKlQjoo/v308/OUjopho7dHQuc02JySf9QpI+8NR2qbeRIV77xQR7z6RuxyRP0Ohh1
OJnQWACysMi8yuh6iFwgKrXYPN8StW6Fc33F1ixKcg5Q0IssfYZ6aaVhy1tzR+LWgWz0Ruy+Nhsp
MCVtrUVtquh4mqbtsRiMZtcQXKJ4nNYQ0yxsX8u67PFbc/nohP20dGql6kXS0zmcbCA+wS6m3tv1
srFQK717lEjZxzSphz5aMPpSFPqxGa0pUCLNOgpUWNwo06PdNHdVqCnps5bFw34GMswVfKIBkBvc
vz7Flcf2RxLm0xR7I+v7skjQWd5F2eN06RyN+BjtuGE7NoeQQzvZw45WIjvwuiYb8fiKm//onPv0
VVVVwFl9kZUeILOW9+cu3UImfml+hMgXCGi59FxkjQgTNE2p4DJIEndTV/XLn03Qhvivt7SHhBW5
0QtkvTKHQuV5Cwv1pY/EwJIpQGILdemGF2GVoAXMafs4vuvaSP3LF5Lcp9C52V/f7rUZXI7Vp4VH
ONMDM1n2Ya3e5Tz2ymTrUb02snSTzFXageC270OmHiraOzm3Nw7Kl0cei3PZ6k+/GWIHsz7aEOaM
80e9VgOlfkRODFp9mS+ib6Wt8ZHLtD59xBBmZkyRKT4KekpcOPmMjg2yFTJdNvJ/4hoMr/07fG8s
FucqRFETcJFp2g3JnpRMd1k5QNAyg+p9883FktzvSKgel2rXh0PPvCUKmlj3IC/lLqC5yfS761a0
NhvJCfd1rEVMg+KnildCUKJH7AAWDPvSbMiPTUH7V+BfEUkkdrLhpla+KHviTAiIfJQQ6xzb7NQS
9jRQEGYa6uii1aN1EPAeS5N716e3YsqyY+b6jKxjCh+ioAV31Ewn1zfaglZMWfa2PGlnGik4fkal
DjcqGVo36jnaYKKodUWi5uj2HJW369NYWzPpREIrKxWDhc49y4xid4H4idOiKebIrLFwSQW+K9vo
sx9kAofa9S+uuDH5cZZb0B/UM9KHkBKpbrViLu/iult2oorBvAJdyu9Zg8wIpzTgIlCmRIQmEgDO
AKboxYfCzTlvNj6wYgEyFRykZ8ZaQMYlhG0DzNA4JPtzfYlWLEAmgoOyUzmiPiMgogUGrdgI0rQ5
pFqT7CGh1njogNr40MU7fuFxZBI4YNUzRYsqKI5a+c7o79Az4GnG/vosvqanIUSV4uJWLbGd3BjC
OIqRSAGzxYGScjjl1lwH2YIKrdFju3NWakgd2uZdkyfQpqCAYgC2PvocaPRni/JNPs6Lf/tqupKD
tQwoyOiR3YURa2cnj9L90Ex+EWP/0Afxs1YaNJiWO8KArVQbG8caYo/XF2NtpSWXq2narKcUhxqC
hq5K7+rpmVUbb8s1Q5Q8LU2SSSk4LL3jv1j6Tr8FnCAQgvv3PtIu6GKdRkNIoXJq8udCtVwybjEd
f/2rVRma20XJ2GTovwhFC5obZTq01pZG69fkCvjll4P16aLWzHruNIsN4cKNyUWCDPQ5JOMhbaAy
DjKMerekdefbXJvf+1yBFIGp6RXKuHEWzHo2ulpa2sCH1KCI7kttn0Iw5dd1Q/ja/amy7DOBmCNq
rhfZ57J2cks9GEWOZvMD+tu/ZQ6qLZlDp6nqgi4MHOri2I4euNev//KPOOR/j48qgzyRKiJ21mPg
C0tXHeQPcSieCJj3i12yQ4uKN+54YIMWXT+xsN2j8O5tfPniMb768uX2+rSfpdYW4C+xERmd6Jnt
+8DY1bvxBkVr5Ta9qcNuV4I3D9zOoFXTQrST+fbTpuLAR+T+1dcla8qZuRSJSIowThqVulOUIg9q
DM+TlcUQ0CGINBKTVXfa1ESdIzq7mhw6GeAqEx35qcQKEiam0IZbJir9VKl2qvqgSL7omaXlRWMM
ggK3QtHK41jUJWCc0C5Dd5DO0NISVbYj0NXlIuVeO1O50PupKIVX6MniKeoQORagCH4ccRXOVSeB
Cg75c1xq4oWDe/WvTaL4poZi0g/UsLhnsN7YmWPaehArshzDjsWtwuNih4Y/iuZjYj2pQKO4UCIC
MnvCy7Lo0QM4GVOxK1V18tNl5Ado4U7PXAgaZK1AlnookfYeNCAPZ93sbrK5NndWm883NS81n+lt
/LvlKdDqYqwxtXqEGl4O8N1tTXj/WNJMUZ3coMp7pLTWSWsEQR25jL25Z1rnWMuQ/LFscPwktFGe
KY+hj2pmlqOMRuwOdfTLKC3yShMNye8oWe6snDCIqi2js1CrcSYissqLihkPZoWUx14HB8TC6/6k
6EtUQ1iwUPZMFd3DrM6RX+d6fy7NcXyNjaVK9nMi6A8EedAEUzXYtJKXYdskULbkZHFQE6he26rF
Y5in/S2S22ZoFRdA/qTYQXFpIRc2pDEgK5Wo/8fZlSxHigPRLyJCCJDQFWpzYbvt9t4Xwr0BArHv
Xz+v5uTRFEVEXbo77A4BkjKVynz53nZKO9ALqCSZfJrxUzsYs7rNlFPFvLKO8N9aXvVbyGlbt0Br
m09lCVFgD+BwgVx29RYNcB/wS9GkAqeS7hFMI8awu2xlSw5ZCwVjUtsmai7iOMqXMau3Mr6K6wXu
+HQofjFfaAxG3DEqcWRzieQSGsuKlENsa61dfOnNTz//Mn7TkmTMTVy5p2TI7zIF5ty2SVaS/f/G
3WfMX+exlCn6tWiLawVkpcGaYYTR55y04TYEw8YxVGrcRWEu/ckc4k1Bcr7DnRxaxxkqH4WyjYdR
lvUGbB+jT5pRBa3T0m9jpNY68ZcOFC2oqbq+KhpwFAUDHULEonKfS9fdtG5bbeJwTSBgYYp1bXrb
iKCRWEPl3QULkJvch+rl8q47HxgRHcPuRGMBneHCOlYSRpDN6c8mwZZPmjWCx4UwlOgo9sJKIPfV
1NbRRoto4FrACzHcZzaz4RI/zztUY2W8UWbeHnJHbtyBJR4x1bc268a9NVlqb0TXhYFEpzac2igL
zanA2TzfJPlrVkKigK3cGxc2gqttBIUgcKpjhXaj8puFIoZwx5shM/dh525X1uoUQpwxBZ2zMDb4
mBSnXTDAvp6HKUluy1CZN2VYGgdXVIBOhy23f4m2mV9weihcHE25y5wMqltTxPFH3TwWSAJt4COT
jQKoYqeKtDpkpmlC6XqAAExY9PvEqYpjWFYVgG9RgXuJOx+mZu52nNv0sSLT4CF073YGL1F47uvo
TTjGdKzqqdqnfZbfuSKU9xll1iEpaexzV4La3IqNbekYw6aYXRFIs3c3vI7NexAZmVvRh5nPRvyr
NyQ9IAFWP8aq7LdzM9qogIrUuzyL56/cRG8dqF1ElEaHMKrfpGCBLTf8DrfuNt+sXnQWjFVvFWhd
WRWgGW6h9NNASpwdy4avbIF/8xtntoDeEoAqdeTUAruspuiP9QY0ouU3CWCWTy5EBWuPN6Wd76LI
Nt+VJY5tfVI1apM31cmDZfDoZ0JSE1GS0czHxHHrnTklfJ+ZpeWbLkCml+f4dEU585Y6bc0wUzSX
QEwrsOqp3AANprbJqOS2prZ9SEfavZFCiD3h8Qtts2blxrvky7TIWxaEtOBrEziWw8+xSJ7tnrxM
wvl5+aOWllW7j2V1WRbtiLRdEj1y9y2Uz9eNq0XXGVqI+limMmiafKeiaetEcuXwXPBJehsOnyYK
CUY4DMaIV3aDT6piS2S/Z+jxvvz2C5OuQ+9j1bC2MwZwT033vZ16NqR7847sLo++NOeaUxVoko/S
/JQqBU5WWoe2+n154KWZ0RICUxgrzgls1Gy7o1U6v9qu27qA6cDTrBRQTveTM0bAte3YVXE7dhFO
guTEa3RnlJAtU9+MevRrtVZKWfiM/+Hvk7QSQ2YlQTuzJzYlf6ABd5OG3T3I/A6XZ2phCXSuxxKE
B/HQWBL1T2vaptlsbe2kXyNRXvoA7XI3miIpjDqvjomwo61qWtMX7mC/FC53XmdurjWMLWxTvelI
Gg26W4wOJ7+at250yGixpcnKLl36iNNDvwTAbLDzPjIRopphbnmApT8LNr2lCRCLI5zt5XVY+oLT
+nx5CCrzcG4MO5bWOyAXPVZGfigeLw++tMharrBwZSttk7RBy1toRJS18HACWytbaOnVNSumlTvH
JTTmAsFAYDjtoUAPXpCVfMvS5GuWTA02m8pFCr2cdhwkTNNmiLfqKvYAk+hNGPATUYTrN5aWqQ2u
pX61Rn+1MCl6E0aEeLGNKRLxjXwj8Z+QNV7br0z4guv5Xw9G11Dof6Tw+x3pEOuZybaLy+g4Igu6
EW2RHKKhX0M9nt071P1f3awgSQ5kYBugt4v/lqDj+Z5l1Rob6tLo2vKWymCQZ2zHQDnk3eJqa4Zr
p+PZFcCLaw66AIst2ldmM5iU+Gb1yUPEpwfWRyuLsDC8Xg9TAuRd+VTXQdmYfpqeGo89gEEvG+zZ
XU9dvf7VAlKYIu9hBWF+L5uPErk4wn/J5Nd1w2tuGaxjc5PPOHe53RreNCGdaAJyxCoDhJ+CfV5+
ysLa6hADyNIO1jSD3GII+S7L3F1irzG3Ls3PaVG+eEuLoZYBZglkDayK4jbe020lrMF3ROoeMrte
UzA/a2lYh9OnfXlObaH1YpgFCBWKeB+lXbUd7DLz3OaU5EqRUTKrNbbMpU/SfHRNzdS0U5AgZJay
/qTxAC7aEmyzosvI3u5ls7luVTRvXeTC5lHSoqfPbu9YWB5ml75eHnrJJDRjLix0AtUcFietrjik
5uzclKCHuxPhIPzLj1iaJd2o6zSMzHnCnnLJDhnG0YvG8VfTyGe0QF5H0OHqol5jE2NvKUGCsJ7I
Pa7X9iGq3LV8+4JZ6KVTKFNNfSeRGSmBmTs2dtpsEyu6qvBDXb1uOrQD2siHrguEI46V7dx2sVjZ
OQvGoBdOi6yS2VCB5mpE3rjk9SHK0ZfX0d1gQ+TTXOm7XlhhvWoqW9BW93VWB64p/5DMSG6MYnwc
Q2F5YAMwrgm3ME2atYGCKsyhLol9hHZQM2I5kCbzuHHQ0LGyU124iP/dD/AEzc6szEIqNkRrRYM0
VJc+VOETzZDTL6FTU3J/yI2rWoFcXT8LyP5kzjOLBFb7DnQkiKjvZ+fDicRKBLb0IZrJxaA7AhWi
Q0A0T9GbJY1q07XmAeXeWwDcIdkq+sF35+vkoLleF0UJrMjYIOpT4vDWNpnH8+jxsvM475+4XhTt
ZnuYKrCxBe0IPcru3h5jkEp8XDe4dqY6+dCgLR3OLxpQ+kAcRpTHebWym5Ze/WQtXw6iHJ0QyLQ6
ZjDz+dAWaGSiVuxJ9zotHa4XEYCeVnAUaFa3W+rTqXpq03jfgc798uSc93lcJyYqYktOpMD9rA2r
j86h3/sCSnKXxz7vlrheQYhyXI6tGvxWpZsAl/0BksADj5/yZvKN6jrKBq5TFDGbxQoK8m0wGfw5
T5npmaV8arFRVxzS0gxpZ6djN6RDY80UoN6HBLPal6VzVRyGWt5/946S7pSpE5NF36rXMZS3NM5W
kiALb60XrYmc0C/j4DjOJCpnYEBn9Vrm6fw5wHVqorKPw5I3E/JxSTGY4N0G6taes+FQQTsCZc9U
rBw4C6alMxW5nKLAg+0ZKJbnfhc3rSdNBoh/T9awh0uP0KyXOfPozn1YBSl0sBMTJLZ+w9ewcgso
Zq4XeUCSCr4CC2ymqgbpqJFv3CYDONPp3sLROkzS/msZJejA+q3Zzj853KrTRt8vG9/iw08744tj
agzpNo1r4PQpu9jPQ8hOoE5M4Jw4lLY9OdlkU1GsmCBo+kT1XYjNCPZMdK3l/YNwwub18pssbUXt
RA/HSCRyQhYiLFovt+xb0Kiv4PeXhtaO8t4qSeciQA8GZvUQdgFyF3yja90BS6Nrll/kBXg6u/IE
E3t3+lc6/bk8IUubTjP70p5ATl5iXIZWP9ckB5RKA7z39vLw58MCrmtRRSnACOGEsG9i7xSNTRXY
SvNI7gitNqZI/e6qvD/luv5UKRlwDdVIgom6D52ybA/hF8DfKAGsnCALrkbPo5spFVl8go85JXN9
oyblro46uXGyAUriTR1d52n02pRr9nHEBuSypGv9GNH4Siz1Cqa4ywuy9BWnffDFEqFEicO1wxnb
hDbxQyc0ngpmQYecJ3IvzChama2FfaXXqAqWOUJUMDRLzjVBUN4Zm7ks5NGZU7ISqS2c6XrZAYk6
CPvN2LuZieYBNzu23YvVgIW3+lWI6y5iXOf+4XPbnBRZWkSa0+RJkn6IVqyl7pe+QLNqkSo7q7vG
Cuwp/SSlPDIBjfgUcIaI71CpXgmslhZDM/IevZJ2HAoKFGj1l81F7RXRdGfk01o9dUH7mes1CJU5
4zg3mRWgp6P7Ax6PeiPyNN2GoRnuq8pqblRl842IjPA5hJ4faLAz8gklJf6Ko0EFQghrd3mHL3hK
vVbBUrtIbPgckMrWLy0UHtCyvKaQsTCROkuQiGsWOgBdBaCEcrzEqT/mIo4QzxQr+cKllz+Z7Rfz
BDNKZjXRgJef0cEWz/3bRNq/lydmYbPpmlJOyjNlkdIJOvpRlmxbRs7GIjfKmY+Zer38jKUJOn3X
l/dHewbJleppYETfU+76FJ3b3VoJ4TQJ/78sc50RjaDBeTIB3Qki5n7jCuDHXHwyQZ5nJlfmaOn9
tUPcKFqXFE5oBUUI1QubquQbZLRrD0jZecVrLX2FZvMxQ5OfmpiNTq7Jq8GDPpW935ajn6wJQi99
hGburrDjzg5NO7DLytxQWtK7LgujrWMk43WHlF64iKPJaYCjsYMqAgoL3T184D5rrxz9FE182UXC
ctH9mCgVxCUBU0MmAWqR2dw/OwVLr2uA5Do+IQFOkcQCtJ00vx8bYC4/mFjp6FiwYp03CtBfqM6a
cQPCnzQHKs01jrQr1rDmC3asS+kkTmJUdgdvDkd+m0T9n4I0r62M38vG+Q1A5PayKS/sU506Ch2V
4E20cCEcWH6wEXt66OIExLiz/Kiy0911T9ECcjc1eEJFPQVRIZ+iUX6fpv7eatrHKZMru2npQzSb
RiDeOw0D1+TUfieIQcvxG2GvSf/n8hcsLYdmz64N+SpZVGaAg6feTlxVoUdO/cetpT4MlphvjdXJ
l8sPWzBtndEKdA2ghLRgFA2DasRUqvLQjOFzpbJmBS6ysHd1VqeIWGkS20h/ZYNziEcOdaF2JUco
zvvv/9E3DY6soxSU1ia0FT3DQR0prOhdnue3yHL/cDCNnoCsDRhI8jURoIXV0Tmd8rkl6BaEGgQ+
JQYBLRv3NVRJ4pvO5e2PPJTK2Jhzmv+9vD4L9x2d0clBbzht7WmGymuffDq0FLtIKrIDBs8IfYbk
GfhmnBCR99iwtZvJwqbQJYIgYWWYbkTRS2tvwzzdZurG6dYMdGlw7UQ35hndGRbgQ05ETMgUj4Nn
xPFz2U4rmemlB2gewGhckYi6D49d39yNhPys3GzXGUbtXV6SpQ2tmT8A+RF0zcGL3QzksUD/wAYt
A93+8uBLL68ZP0d1t8GUiKNpfI7t/VyDfWXFbS0NrZ3iVhMm9dTPBrix7wcA94Hs8Qq2EoQsDK5T
OkE+BDQ8cgqPk3goptKPm+9NvdalsjDjOotTB0Z/5JAS4yhJ+aQU2OjQ1LbGaIj2rPNuRKdwwlU/
D1E0QaNJVPe5p4a++MvQLPQ9ZRFJ/bl2geXkUrUH0P1YflfIN6uX868GoTqIGywHQpZgEAo71t7U
CDCOUHB3tjKZis9GKHQwmLOkAafmDJbCtnY3YWOg5UplIB6dWSkgcR53zb1qqnSD4hb9PB0v6A+V
Q5Ch+8RHh0H3zTbmEJmCnAlfobHuR5eXaFIVthTQITQMEAS4Yd57Y9KhMwUCpu+VGJ3ay3k7PjcN
hzhm2qjGTxqgfDejiI0/zEidZlNBSe9bHRrAERTUaZKtYHb7TE0GSZbeTZ1fUsqQwIPG7HWWfPaH
BjRUzkh4gPte9WZHRvdjkIxLr09ztrGS3nPqIr4BM5TlxTKkR1BE1puZEcjytE33DM6Jv5kdFXdx
DL/lmnE8PWZJmocb4PLKnzFEmLxMksprlbLxqNQdDpY7to8sieodDcv8eziNM37d/mzY2EDWZoCo
XyfaY0pi+BXZkwfXhV26pun8sh3m7HN4hfuEMWdHE9PYRpDa2sROSm9aSAn5pTWWfs/GyucT5bu5
sexvoFnr/xIDBYm7rIZnzXuQXnkqB++ECknp2X3e/TAERaeIYYFnyrRRweis0S9sBkp4EqvNOCSW
74ZVckcn4JWLcBw2BnQjhm0axqDgcMuutw9xCfUE3wAZNjoKaJP+IOnUf0fTePIx2Anac+zG4dnO
pIZQfpeH2S3uovPN3BNWbSazYG9VIma01DAqD3MfWxByhXG4bmJBcdxJHfCpRaa7Ge1ieM+HFHmT
yOHFFjiVPvOzxjL3rHGtu4RJ93s9JtyEtBCoFjvUDQ91L1TtqZ5loOdioNGBuKxRot0uK+Ybqx8y
e8tNJw4qdCjtuJQ+5ILsAxg6Gm+GG8A1gfQvmTFbw4bHNAdqvAgfRTeNN6KDHgUi/RooEIbOFCib
5rswLfqTiJJbEL8uW5Dgpxn7i1y/8SGAmXotZArDifPCareNVZc3Vmhb+yJx2ENfnHrpXZUXdxJ8
ZXwb13J+d5ucoNmoHl5R07XTjVkndu0PdZ2328Ky5207GM4Od44BECDHuMkbkr2G6ei+uL0AO67Z
26CxZ2iPqIrpMSqM5lCXTCID0PVBx3m+VSVJXlWB8qQLTa73sGuMQ5fnxtaV6hnJC/NmKkXTeNDC
7H9U0YjXISLfTKVNPKw2OZJZSYDhzTnbm4I77Lp8mS42xk4UM3AFVSCAVsBapBsXNRo/mrPtVSeV
zmTFXLtMWALoYMT5R+T2J4aZyfHsaq3Kcx6WTrku/0XtCKrIaPk8zt9I7cUPw+v0CY2t6i55GR+N
H/TdfR+e28f2Lry3v1/+qIXQXme4iitW2DE6E45mNSsPJYYQ+KR0NqRXM7eClvC8xrl3/sBkej4z
rZJmciILnSqJOW5CDlSPotnv3FhLxC8EqjpvYGhNKbjkKeQ7xOS1rIUkHNtE8feygzpcOa9ct85/
BteJAzOSlmDCB1JbgekU/f5h8yzHfjS9zFjT7Tr/COvfFOGXy3s7nsTXmroIWG3dAQP4C4StB4Lu
yJV4bml8LZ4DYIjZoSqqAB1tt3nT7HIlIUeWk5UQ/nz0gtbR/yYfUlaElmNEuJG69kPs2G+IXa4K
da1/iWe/TE1h1lmfOS6aF010aViAiFGQl7CHy8aw8OI6IKnv7b6wFQXptjHdQEN5L3h0VdXA0hWo
lKNsgLaSOYi6l5b9BSzQc4sP1q31iiy9+skovkxMaUKKpOpsfoxRZ70rGGQQ826MV4L086YFWuL/
jo7uj5mBj1AFtJSIHpQVdI64H2Rx18QEWuUlucqJWzr2qW3dEIhPrK+ZlD7aIb0ekMwOUcXlBT7v
7Swd9DQKClVkaKKDFCjeGE18E3Ym1AVLZFizlUcsGJeOeKps0bC0G/vASchwM/EOsd7cIe4QvPq8
/BXnr8iWDnlC6G46jhNPQc+qXZ6UEo2Z7BPBF6LtOfuOG/qug0Ds5YctbSzNmFWUIh+dmnlgpLkX
djdkDba6tBba7WwqQkiy2WYZmIr+ikckKFsT3c6yordpM64Ri59/farDnJowH/OhF/aRDNlz7U4v
VT6teIt/j+X/Z9OpjnOau8KZ0DoLcnthWk+qsMWBKREjnBQG6KKRA0JrWVR1IxrnYzATiYG139H/
FO2jaiL7wSb8pFhJDFB4iKH/3UBYDCouIksyb1CU+AgRk13nMPOWFmgFNkxjeARJrflq9gY4VEUt
/sZhBGZQThPQzqgKmZ/ZSYp70iJ+II0z/kxQPAYJcFI/X94O57c31UkpUidBrJqlYA2dyyON8nHj
1uFTVbgv142veRrR0n6sZVIEDS39ZnA+IT6/T8vmqnCH6viruMW9pKwhY2iH2Q2w/IeoLHYxaXbl
nKwYzHnrpDoGy40i2nbhWAYQp40P9mw9WdTao4kZPA+t+0SFPCRQ1l45y89bEdVRWTHpRAHhiSJI
q8xHNtOLsz8Vey26lU2+tN5arDCEUDRNQlSMLBMiqpVrZW+RlTnHvnLoyoSdP1yoTiaSCRpBrGzE
mVLO/kRAtd+/5eNLzHq/WSvoLE2T5mxQK53BLQfszsjcewhmQpq2dA5zXd1GoPNfcf3/UqidcQg6
TCtKpxSgKVVDUdQfd8k9Pdp+42cbYniGb3s1hIE2xl2/JbvQOz5Fm/BevbHt2uMXXJ2O5LLjCViH
LKfB2FfqtRhia9dVESidLlvmwhTq+C0ugHg+YeeCtPhdOqDBt76NYbax11jel15fs3zTRE6xpZCo
iSsX3Wv8lk9XNd9RqiO3hjGhEllxGhCzfkLu+JEpvhIZLc3K6Wu+xF2yQp//nGFoyrobZQKK5YD8
21OgMkFqfljDpS7YiN5yX1aTY5buCObdCLLKbpuOH4myo7dREuaXNEkjzzHTNWGVpY/SjD6lYVen
CkV6NuNeUH1rqh+W23tlupKYXRpfiynsSObIR0CRLTZ284zzMn0HiNun7YrTOk92gwXXzL2ktZkj
w2cHxAf14OtwB5U59dJ6D/Ox3qZ+faAfkCuwn8hObYwb46N7K97UT/J9lB7f8BtEaysuYcF96ugt
ty/SOYpilEhrsbeBTtyIJn8KnareXrbKBavRUVtz0wE4AgIWiCSL+b6JSgkWdHNaWail0U/b8cvu
ziZbFF0XYR5N66avss+Ct4/Xvbhm7m7YlCZEi+0ABHQSCak+fwLBPMiBLw+/NPGnn395c2xhdHvZ
jhWAUeLEiyOhdpJUIHZY02ZcmhrN8BE7WMbAsbIMsrJ1Pd6moVjxKUvvbv333RVYZtx+7gAzMYt9
m9/NbuiDuHhlSy69uGbcaAM0BhFaAGhk3e+aMGTTw911k67ZdWUNjtPTwgmmjntZ86bcyYumq1p3
KdU7wROID422amjAkvKuZXyLrky+hcj5vDLvCzOjQ7BYHccJTbgVjFZ8U1UlAjYl1qZ9wYProCrZ
gO6VEJMH40mKOBtj9LqF9zRVsRfBX/l85FfVn6kOsUJpwh36sHZArsSVn7RDs4kyeyVYW9ibege4
GNF+AQ2CPkjpszNVXg9mjGq67n5OdYAVeklpZBMbPVv98Msl8zuL7XcZivvQzK6TwqO64GQkeC3M
YoB1We78CNBuvB2aFJlyNjO/Tu01Zs3z9wBT5y+RoVnAawIGENPqF4cI3XGephziUnadb1BlIC+k
ZU3voUYZ/r5sf+fPVbDw/ddxRND9ZWYKRq3a7re57MTGdSa5YSK+BQfvlVBF0M/89zFZrUgYA4UV
gIUBQY+dpbsmAtVlU8V8N9onJkJVlf1xGsty52TVsOOWbA5GybtDSVL64Sa4517+5CWb1bwZG9NZ
5a6wgiafBAqPZmd+AHjGk+vOEaa5tKKO87A6HVMcioSW9WlL56ad1xoWlpyCFqfMGZ9qwUF7lTvp
XkyvMYu2CH930v3L5a/LM3R+U1AdaNaHRs7s5hSCVODKK4FGUQc0wXoAPKzM0cIa6H3yWQ8avlrE
TpDkkfAjGUKrGLx4l1//PPMVpTrKbIwrPkUtfAJwNa3fhTz+Hrd5/VD3vXHfJnPaeArYwttZEHD4
WHm9A5d9uZ97o3wGm5hVe22Uhicqs2qlBW3pe7XQhafoioYDsYOoz+76wfjuzvOVQ2thy2Q7yMun
NUUdnEd3edXHSPDFayxwSy9++vmXoMgIZSnBQYLR4346dKgi7rqwcFYiuoWj4X9qhnbG7a48cbi1
n7PxDdSIKM6/X94FS2NrZk6TKbQzJ+khD1jv8in2zFBs8+jt8uhLJqIZeZbnyAtlMJG6rbyY3MpB
7bGJPCO7rg8WJ/1/Z37krFUjCrJo4HJvBmUn3ijtD7Mw1/Kc508bqoPOVFxIJ24FwlG36j2img/D
zjYQpMZRajReasUOHrnWlLKwHDoODfdpSvMQT5PCKTwaOds65rEnjGilzrOwIjrojEMFSvIS8zUM
KTS3BtDMWGXjmdn4KMZ0Ddq29BmaIYdpJos2ApDYPgV7hXQfQUEDJfLrgFlUh5WVtG/A+YOvQCzg
JVnrMeDz4mkNf7tgzrZmzmM1GtGg2jzIm/wNLXzPeWut1ZMWGs6oHku0A5pynBJObnT67VSZSATI
8JXFRuy5EFDvC2iJgZXNK9zqc5jkPdgrf2QS1LGXTXJpaTSDNzPE4RBFg0kiqfJO+jg9GtBC3Zq5
Pa08YmmPaVbvcBCxjjVuK2DtfuLZ6UhsykMCBL6P8tzr5e9YWiPN8PMuKwprxtnoghWwhrRD5yQP
l4deeH8dgWYmPFJzjU7oPLK9fLgfXQ5S7r8h2sQvP2DBp+gotJxPjsyHyAlm2j7ls/Qri+179M0W
6fDY25DZLK9r2aI6Io3MOZ1CiG0GqQn3hWQ8ynOoKu6stLzuVqSjA8YOutogGGUBQwyu+IsVrwy8
tAynHfzlUK3BmzoAdUTA7JVxrxZ5/hxBntKf3Vru3FStCT8tWISObzF5a4mswgdkaNO10rsIf83W
SpS1tNRaSD81DrHcbGBQx0Lw1t+GIvOmGcC2EIoAxROp1ObynlqQiKU6xiWWTRYmEUrJ3Sj5Pmws
9xhaafE8DATkz9CMjbdEhQrQbO50flI1WbZx0ypeS2MvvABQav9dL8bsJHWdGpXyHiQ8Ppn2xQD5
Ow9K6NAWBDOxu+bDzts+YLL/fVKDonkiWTWgDxGy0dH0kJb8usScDtthDUpjjujboG7o5zhmn3Wx
xkOxtJ81j6XswVHExFYoiNxP9T2JvvPquy2vY06hurSQ0WdjHw4YnwNqqvISOm8rwfOChejaQh21
XJKkGQ3MPFE+yDqy3Vg41C9atUZUtGAn9HSR+2LsyCp3YzSF6JZ3841lPYS0eCbmQ91Ye6MGeO/K
yISeFufrc6rCzHu0oAdgpPAzM/Ly/jcf1qis/52RM4UqXWhorMoR4S5OpXJjPdEj89WxeeE/RVDe
NFvnYfLtLUDwT8mj+0GexJ157G7lIXvMfuQ/GN2u6eWdtw+qKxGpPOpUUkOvzSH5s+LtXTfRlbN9
aWjNn0EfL+Q1hKcDQptHq+pe3cpcORX/Xetzk6c5kE51JG+rE+OMjQ43NAWWPvjt2qc+lZPPbDI6
PpfV5OfFMH/LeRduZTNY7zFl9beJIRiH7mO0SebSPoKDBWnMxFU/jBmJTZFmyQgNnrAFp3prfcZt
P+yampBvSkHAtG+rbG9UEfedIXI3ZpJ1V12ATFuzeTMXJSUnVoxJ/TZYt5tFtmmMn+MqTd95p2Lq
sUpWmy6o9l3oyxV3rRTb2hlvsumuM94vHyvnx6dUc7XDSKq+R6tsMNcbani4ikId7yMe+5VFX9pP
2gSVLfrR2IAyuBnb36AotDN79XT51ReG1gnuBqBCeiTEULYF0f82ryZ3T8H7v7s8+sLE/I/hLu6G
Ic5ZHbQpea1DfoinGI1VcnwslfPjmmdwXYmuNjLsnTl0j4PbHw1XPsdy/DHJ8Cjjwl4x6PO+neun
RluaVmxaFML18kYW73n2B9I7K4u7NPbJ2X9xtmSKXJBooNuz7+cbyuLtyMJd7a65ufNLwPUzY6yq
POYM0pfGEP0sCXq2ypZYYO+Q702/ShBv4WX/75W4fmJYFuj8HV4CdGmCUiEcix0v6hezKN6sLg/S
bPzG5PBsWRB7M4gzeHkeP0hAWb0kWmuSP5/N5PqpIuKxqazaBj19TZN9bKQgzcyg2d46pbGJBTf3
ZuuuyZCfNxuuHx4dT6qpztGUJA23vwPqafZPH/d8eUsvjX6a5S9bQrEYnPqdBci7+dE3T3n157px
9bNjjpTRtFkI/Q5G7ytGIqh2J2viF0sbWfOCPejiK2OqO+gbgLveC9HRBskOI7ybbTVd5a64Tvdp
MGWFrh2NYKqui5u2L/u9MbP691XzoztDI6yLiprYxayDkpdo+u6mH6P2ytE1Q28NFGBoTsOj3YM+
J1H9PZgf483lV1+Y/H+VN75sGTdD34sreIqKsxtv5jxkN3NEhs2MGsxK1L/0iJOH+fKILBlCSDuX
4ZFCf0skfOMm0yZauyEvmK+uaefYFYNWH0txEFEB0U+09qg45t5c5j+jGf081ioPwdKHnMzuy4cM
6WQBHDfihHD3s2DwSPNWif7mupXQjHfMbCszVZYGoOXxh2lf1hbawsrD5dEX3Pm/CbMv705SdyLQ
4eqCUf5AidKj6c+OVn53FYk05Tp6fi5Hc+xrMQTJmFYbR7DsJTR4vuY3l15fi2SsCdIWU4G+RVnl
vmyRGq6+0RFs1WtGtrC2Ooi+oolgpOzCoxrkB83FDa/5MwQw/lye/tMWOXPO6UD6EnMTNYYIj1Y9
RLddRdCHXomVNMjSu2vXOxBEASFOkBDOK3LkzPhMoFecq2atdLow+TqOfmAG8EAjOlIT8QbROByW
N2mMDH20vzw5Cyasw+dZjNakNILOUpllhTeM8t40bU+0xKdVsjUK4/nyc5YWQbPfLh/BOcCRupkn
pnyUkOgjaWmyYmFLq6DZbwVtuT7Phw7wsHST9f1Gln+Yer/86ktLoJ3A6AlOKZeNHUCi0SPt7xEK
83n8noKJ7vIDTofJuQ2qHcIt9LmlMODb0BeZIE/eiO85S3q/zyGIiqbLqH1A42vTbsChv9bRs7Qe
mlH3BbfLtEIHeOVMe2GXD6QMHy9/zvmhQRv3X1fduRRU5P9wdh5LcuNat34iRhC04JQuTWWWL6lK
E4Zc0YAACZIwxNP/q87o3LpHrYieKTrUKWYSZpu1vwUEGSC3iYMgl/7HLqX+dx/+8Rv+11k6dWzY
5gZRvcfodVfza6D+Vpb903N/2spSdSJyUEbfTDILLovXZ8XSTs2/ksEk2cfq+q8HH2eUK3Vr4F2G
wVF4MRab6HKj/zZx/7/3cfJZpo4BSsm2bqPnYJ5+zslvy69wwSkTwsHFS/8d8S35rFT3EoyhMrgn
w3GI4BoensRsDk4mfzlM//dOSz5L04dA+dbPPjaC9xS0fak+xrdB6dHmX1XeAfb6f19Cy2NBpB83
5375ARdBWs+RdzMY73blsMn95xX6v8+i5LM4vZXt2pkYL9rXvDLOP67+19nw4t99+qd9i1lhC19B
D58eo2ixVBR+rcnfbLr+sAM+q9E5WTHIq7G5gP+R+T6uP3S4/f7nB//Y/f//IZd81po3MD8eMVdD
zxhSRocgSwoqwbfBqOVJh7AfTJtLEwqeo5zxl47wH17EZ/m5wbCxn8L59sa2qqQ74vc1Dks4Vv6F
8PafOP1/faVPWzo1M3MD5qZuhslzh8VRZDewLH4RgyMl5vhZ4WVirbcVYUeM4eUXpLtgcGYdP4wB
ycolNsDVRvtKjkM4mkqNUPWhaNH8LXj40/v8+GX+68wJKISaBIkwOljTrzTxOcubgdBf//xG//T7
fvyr//Xpo1xZ00xTdu4MLYj91utXz/3lzv3TZ3+60HvbhPAgSi2oviTIrch+JOiETPgN/92zfzoI
Rh32UAcgHEmBxt32L2x+Zttf1t0fjuLPbnFaW86mHfFm4FQOkk9t1Q3m9fN1nyv5t9HlP73aT+cA
AJhm6NsGQW2mXpjv3/gT+8sh+Yfn/6xAh2Zq4a2NsrO3el91tr8HAU/9fF+IuhDVwLm6+2tf4Q8n
/mcxOugOZB7NDGHU0N0HmzgubXLjpfxuSP9WiP3TP/HpWic4B2w7+LgZVePyte+afMx4nBNQvJo+
Lv95Qf3hfXwmiII8EXdmwRchSVSPlh8wMv2XW/FPH/1pFy/EpWCgWmg01ZzkdnF9Jcj645+f+w8b
7TPPM4P17QpMPG50DQ+uPj2nPHm07t9NUSXpp33mwT5hIQnYTM0+3nudVzQL0iOJecO//Qt/Wq2f
gufJD8JFhABdN7S/GRoVloOJSgefgpyHYi6tjqK/3L2E/kcR/T+O/M+KcuF0HM5udjeiWwIYWTXx
c4hi9sk0cj4E07i8r7pdXrF/uhe1r/TAwx6NaJrMmLsFb+SrwCBuNYLNInLqL943K1h/yKztHuU6
hF800AqA45ntCP1ad78mtL0kDVdFuowwlw5Fe5VRlJxCjFaV8PJzt4zHOyyYl/6A61WUvq8J+vHZ
1NbTtvOKwmHyt2QZr2DFDiAMW6YS3mjqTYHjsBfa65GycsWeg0QDz6yRnt3sQ9Jg+CFU943X9T+F
36dbjb8elV20GHgbdlGd8qB/N9ByfZGbF9YCHohfMxRk7oFMsudVbvEJCjL34JEUFiObb93J6N7r
0cpq/ZM/NuaODW66kWxtfmXe2tYZ69py3rruFQiJ9cfipf6lT6jui5mZgdWAdGpMfZDxxo5JWPoz
xLuJ59uHUXvNVzdZ8sNDrg9wzNY/poBFzPnQdujqhjEU87JXiGj6DDxZCIrDIrYJ0EHeOt/OtuMV
0tPA5djBuzrji7umiB3xp3LAsECFsVyTb43wbuZ49594PPX4iWkTX1L4pp11CukDS2P6rKJpCKt0
nloIgnq51H1P0xo7bBQ1fKzThykK9rACJwC2l1EA3g5p1oAWYMmwPGZOvyT+5J4M7H5K+IERLIdW
1kvEVT1ImBTOkxvOnpz0aYp7uEr1va5MIEQV8Wkrd7stJe0CMH40HK2C2cmzL6blFFAVVNxu8QOA
5NsrEjS14VfgwXFPKWwqgduBvhdFtW0KV5FjwWYPFqa9j1kYoSsWBN5XSKWbg7A0qGkaCMzvi+iw
2y4uPK5p3u/O/oppt1w4iEtf0J0ar/7CZYlrRN7ZLd1f4W4qCr2ge0BMqOsuBEVUJ8AfZcjdr5MU
tNI0hmfFJvnvFHXLe0kt3Moapi4L/rk6sn1TAvX00URvkBZMkb4DTk7VAQNuWq56eiIJhEwpJqUx
qIXq/rVdJ/q1tWSq44X195jrWe6mLiDAsIdNIZiVZbh7YwFfk6zaQrJ9ifQ+1bDNlZXw6Vi1qseP
7itdpR0+BaOtBmJluV6dH5JLshJTqyijeHV7UkddMlahLxa4iMTNrUT/Ke8iePousOg+ZpzN36Jl
peg0zuLS9yLCZlz5JV4i+uBM01/J3Fh4wXbpqw9T5cInnv9gAr6UI/dByJp1AhP0eQyOyZSSo2+x
MhnR7pZrFCRsm3Q/HKhGh2yMmoNHg61awmj7QsL9Df4L4SmG8Ouw7itw49se5YHv7BVWwGAfhQRc
IZBQxmPa2OiVbspVk78MJP+wCMxhAhbdzgigi2GXfZtne5yUPmPvfhLwm3Fdsl8YUU7ytm3HIsrg
b1LzPtNfxm770jhYP6RRW8fxxo7xDqNoeKCa+MvQmvaXY+1U9GK0+3lMkvWsVIypV49MQH0z90RB
XpyLLDNNbXg43gfRMD8yxdBwDnTtd+n0KCcFZ3OXhl8NS/y+GLWCP0A3TpXkWXibxiPYSqGEUzxZ
2rcQfzoj4khx2kHxn+8C3kG+I14+wqSqbKfpzXDmnWA6775Mvsef20lPGLQZuzcQp3RYoLPQfc9s
4KLjOmh220IGeRB7y0cYmY/T006G8QQjRZJzAnxAZFCGrUwSN4fRxgYjn/v6PVR2GzFl4023iYK+
D5ss+x0vnZdj5JtUICPh+/rwTFphsl0YzeLCpl5S90qQo+lNWIYJdAo0XFACH3jj5f02+LV18Mip
4yZtDz0f5yVfN5YuxZh2fRFBzn8Ym2S4a1IMG9t1wQ9JGlIFczID1kXIeW9tX2wmlFi+WXfXRjF9
cs6bn4zi+wvBvP7Bx+DJhVJry4iKFHn/th9iakdZZF6DsZRw7b+6AXiPBFZWB7e6KDfrqm+2fRIv
Ts80h+V1WMIKOigSHDoQo2XxS9iG8pHDHLrqpb/9aIWH0oJhI7wil+5hE8A5LsGkDsvs4SbtHIz1
FgdOQkyUV4V0WF8TE3b3ZN6iQwsNarmmkS6Y57Gi9RW/olm71aZbusvOtf4l50ncUhz8dT/R8dvo
WiBj1RANBXov4dWLiHfSQzgdsSywQmjMT7wNxtoAY1hxieHZeDEqdyPObYnXtEFawWlNoCR6mYB2
gNPJTOMHxRK6F0M2e79W1DWuMmvYXWzkB0kscre94e2XEXOor70/DuAPzezaJSY50I2GpbGNPCuC
DzBOcpzfi7of9LKeO9LD12TC3fuceiEAZEkTPfBllTmm3Man3W+huWy18tcqk13zVVBLzhNq1ECb
MXYIOR++QrM34mCOQdfbk/V+VGkCzkQYAkyvdA7LyPmwyn5+EUDW1xmd2ZdoH36uAirXUqfpfokm
vKsU6olnBBPY8g3p+9MeGnOKwFqLcklWlhWkVWDtxTha3WOITOvNtxAVVOPYJ0UXzI8unW/HPssF
trgecSyycIZPdtTQU9x0IbmLOeZoqkAvFtyKVnzJUn85B9zD1loEP4Zpg0GydOknOAFYODFfVzAQ
l0J5odb1iuPx6GMoMiiyBbevU2Jq8o75/MnnhJTMQrWoh5E8TSyAFtaGSA046hGhFDbXIh69ytub
5MFNxK9wbIFZQ4x59+k6V5jYt/Ju11ABCpO4HGxENKnjbPlFXSxd3nIMWxNKLACSpAsj3GxD5pcL
4p9X6W3zC8linuWSBbxWSqtCY7Xw3CZBMxRkj9q3pMEFEM7kXY6+e9q1yCBjgKG5yhfmh0FhTAx8
XQolVC6HidZeM9pC0dhcw8hTBxyFgNVNVJ/0BIUiIIrRnE8621RBZq99i72M3Ygg8ivuS6PBSE0x
hY5AzYPVZogjcU9T0IxSdQBfzN1pOmUvUQojFpSqgUkfYWgM4wf/F2gjDCaFEpZ7WoIip/VKKgaa
zcHZ3pcF7RvXlXOPNCDXETiPGF3z7H3c9rq2Ek5ioNejpUQ7UbHEsXpn/XRWPGFg+4Utu0toN930
0CnAURpAxxxUcO829NoJkic54LgPNy944RNP35UXD9/9TOH6TV20nnuHeHng6GkTX45HvaUBgksq
7m1qxkMTB+p50cnywAdcIKNlYRnIyKUYQ0swGT9mnaP5Jn33bAQHPxHD5+OYj+DQJ2eO6exKYr+9
rJIPZbsMQVCJZud3NPEbuDAnPAAqPUpwFCWjCavGce9rIFyzFKKfwvc2BY83tIu8haoDvbQ+cZVJ
RwUUJRl4IZORggcgZPMeyX0t5qWJv6mNR/loralElIZPGw3sLduaALOgu4vAK2zn5tfqp158BHMe
eo4ogE7oAQqYTRSwndlqL5HHYZYRtNlpi8Jh1K8H2rTsxktEAuCMZX7t+izDcH0Q2PuV67hsDbLZ
hC6uNKsCWzPTuysG44gsRMgRzFjbiydftfA5lU7eOWtSlW8OHMOcwxL5AcMGrk7ER0nLy9zwEdp7
+OMCVDP0axgEZT6ryLoiaJoWxPiLRKFkNDYouJTsvOCO5QWTCidcbzeRFFHSTI9j4wNCuhg88YQ4
7SQiHxkmkAanNpUNfIkUkhy9NScZEk/n2ej5lSUBP612sJWMhbjCyrE/4+clhd0yUuuYz5DAkOF2
sVNzUGsi85X0QAylkS8vCyGssNnGj10GwlqMiPSbSSa9nOjuLbXH++lB0iyo1lYllyHGfQHNw36f
wrPoXoSLSvJlxnj27A/mDkwMtxR2HfZjL3sYhHs+6KFe0skX38EPPiVeW0lcuy9wqk2uUTiD1yOn
SR6GjMV12CuDux0hSC6g1CiWIB4Ojej8cwTSGRhB2fLot970zSHIPk6unUB90iMM4jY2lhi4GGOY
/zA5lWxyXRHPvnmDt336KmfAVcFGnQZMnEICBmcnZHZTSPybrB3Tn8wITM4NI1uLbgSEEbFdd6H9
0lYeV+ZDnkTmrOjdhv/A1vbFTxy/OI+3v4H19DH70cjD6DgB1WAMSpaqqIwdXhJKn929HTY3VAb+
CHUfeKBWJlN/iICtumQ7H7FvxgDmHKpF4jmSc+vHsi8AYZ5eupXJHxbDqm+c9vF3PL8dipHOAQy1
IBcGAckD5zLgXxfW+joPUDCo5SRVGfgiO0Ys3l6TmUQnDA+458W3ZebcbnK1rBtG0llKbHNaOy4e
pxBxUrnyoReoIvk6KwKvmcsuGfZadqEDmxV+v3ioyU0lUjydmy6b+bHHTXAn6Eof/EVmN5BjGFq3
tJ0uS2rWatub1BQL2BZov3pD/4Yhe8oOUk/IYnozI+sKl7KbwX/o+zDOfTBIkcFnusjS3kfgqviX
sV/ld8oRkVbBzuL0rp85X56CHqqktw6drK4akDT38EGX7gukAsENn4bgmLpM5tmCc14sLRgkbWRR
OXlKJtpUVgVxNUd87sspE+TUwDI5yGGBiq1MpJl/oFsg8kCo7TVOh6gENTU6IRJb5yI0Qj4PegB3
JPZ2GQMI4scvII7GXdmqOEQ9ZMrIGUhaYEI755LjqjlOhBbpaL1lzc8AcPB7xCpLDmfgJCg/ppbS
Qvajjcq2OSrkB+IeFGAzFy6iqQCdVkpTZVMPS81mZn3hoar1uzGzqY2aMgS2OxeHbHBjDhtOntNw
g3q54R2+W5CdQs+ZHy2l+gCfKlZo/IiPQbb7z3JMmnLbohCHEBTCNwLln1xxwP9zWISuJ71t4nZn
yVAtTLAaQi3vVXFtzxlitPMIWO8FJg2YCxT+5NfG0KFUfOuPhnr8kMqYXSdNUGxBKd1BCx5FhygE
cnrP3Nkh2s5RA0KjsJ3c7YjcqAwNAsB8BBT8GHk7x2pEXsQg2BL8yjOeVEk7LgfPMzrvtqSvm6S3
V6t2c8QCTgvi9FRlmOa9zqNokQqk2WGNFp2nyGTf5EgGxHI7qwNO5vvGpBverxt4hTP7aWqRKgUZ
M08p22fkLCo6Ro3ai4ZtFDjIid4tWROcVNA0mLV0UVOGw2arGSrtM8UW3hAtb9n3PcY2zeWs6GX2
muwoFqWAq4AISm66f+6tcN8RPo6vg6c1xP64wksFq2LEJ3q0t2T0hEMEjjJGr5LkjjM1XDy1LpcJ
jUPc0Kgf1Q6J6YMSq/qdGVDaYfYIi+ZeGE/lGpl16U2ZvxVwlcGpLJEirSklFQ5iAHTHa0M0il9i
sKU3ctS5pAwAYO551fgjmCAJlAzo7WC8GwrisNRtput4oAnqjGEPVBwG1pE9GiQqdmpffcr7B+ym
Noe5ZX9JWdSWk4sjxJq7qoKPtCyHvmy0OYQLTYlkMzivJMRWnNUy6SJkQfuGGMqvIJtLz+tu5Tkb
oIhePGGPUizzLSCz5iEFBeEAvlZws6TdfGEh4z8Ais5qtfv0QMIk4rkZbHNAKTE9WSuCPPRH80b2
cD+kSWNYjnNruFWZ828GQtbHpFvjl44xUo4tD7tCMT86IxD0T7On8fyplgfNUWldvD25oLSOmYBx
jwuKDAgXvq+OjUyNzYehSwvRoruHmwIGzXz2kl+ZHXBzNoLjYgumJYARiCT0aHhDj3y2tIJ7qc6q
ZpsB5l1aOqAGkrKJfmR1mwbhWWRVp6y9fNjKHTCFtF8zjP3ke2zc+7pE3cF1HbmlLdyZQboL9GWB
xeijgFfcDaxl0HxnXoOYtPGMvRmRI4liBQH/Gyp/0W8ioLpFMQ0o6yYO4zsvQNPSM2uKWfg4hSgA
w+vtt3DU/ZOeyRZjRmfWQRmTdgFYKTHqPaXj8Iy6WHq17RqZkga9uGNbCsDX6IY74ToC1PMc32sS
pLgw2fzeqow9UtltJUDg6IISSDIqqinYQ9EoKx9DrQCdZf4lDGZ6tFMg62nkQT33E1IhYoHGTTJJ
vzZrvxwR5Uz3DQ7SikIwclTr3P4aB5A+p1XTW9dYe2iSUJ5CIcVzoCRFPIGey2vQoWbKkbcDbyHC
45aw5TDr3r8o6lvYkXTJnncZus0U1/G7FwVNnI/7kswlJNzBfWMpP/qqR8S2C2TwuR91YDxzDiBx
O3jk3C2QEgOmPR4i/KhXC+mIyjvRAR0/zbS9XbysA+a3X2tEhMGbFHOjy3bNQuRwEjqDYXaPLuQg
/gDTg3YuTESDQ+gPfXNIFs1+UsRQZzryNALIl+6X2aEoBiRgktQmhm52sNx9n+zCYPS7JctB6zj4
0hg7V04FypSzWmmRYNc/agsuojbC/+6Lbi8/HqfwHI6aRoJJnWGY+QgeB7s2UOKXHhmyX2zz3n1/
0bUGMfBl3uKx9jIg5oXeg7dFxvNdONv9mwoHVGZptlar7uaXCUFGJUDMLP1uKnGJlT6oTOZId+Md
LLDs0VGbKfiSyAQ0d0y/zCBsMx/12A2Q9JwkFkX5GB2BF1gmr3nrteMZQQKtJowWlsbLVL3FyitI
gtRutz2G1pBru2eFwe+cebH/w9cuOwWOjA9CLcsFpQu4VO6a1kjFsqNqEJ/NPQrqDPfYYeLqY56W
83OHLM8U0N9Eh7jj00E78sOlTfo4eSPF7Ydvw1pU6+zK2a9YT91lQz0Ns5oErj9L7xWq5QmuvUbd
ThbGZSsagXnmNkQC01yaBGmQE1QXXYKSK8Fg9xtatsPVC3Fch7a1RSj39CaA/2glN9Z/FyNBbQE9
jevMOM55BkkV3mA/7fmOlspaoF4sKt30CFSyMXzEwdDUDm4oiF1DcaV7EyPqRRz4FHgtRGoInA4T
E+40Gj8ukIoh87DDihAbdfBwb4JDr7b4qYUAoETUgWtV7X3VNZ4FlNRLswINEHkLfDv/BtzEkAdd
jA2cjbwIIoeAqDWsCi0MR4P5o3wv7deMpB/ThT7DJ+/8q5269W7nM3mGWftXvXiwfFra9ismSt6t
78EVT2oel4CiyxL2a3GJJvx7uAvzawtaFOSsAWd8zFTFDOv2Kkpx8gB7LDI/d5GPSm+WrjUdM/rq
Ju6e573jbTGomCGRC4csH5LMVl2Y9Dlsj9KKdzguYdTX5kDku5Nmnr20kDw+Ru2O7b9t7JHpTsJ6
wKcnhSilwjUmrj7ovHf9skxvAPu7A4xoxAEzVrKIVD+WGsPiudSzyzmiEpE7BO91StKk7naU/hBw
sluLMDArEwwuF02TelW0hFk9syAo9GSzIwa1/BKRKK1SkJGR8EeUg5oYvsa9sdXopuzCIserxDXq
YTGLgFnexFBk8drjLLfsFqqItVIhQmwG37oS4ao6NBswfLlu0y1vGuq+ICaMb5OBkXdwjDJUWxOb
Gxfv8NNpM1H4Pka32tj86Frkb/m0jfEL6fwnwNvGtVoEU++ZB6OBwN9lDe+A+XYLULEfkmH+Gu1d
et6d2qtYUl5iSvNjeSE7sf2MiS/OaIFhLpPDvUcUkej7b2OCvwf2RFSzzg/73CybOmV7Mx3CBs0n
D/Wkt76P/GPrdbpGVxqJUrvM3aUxMXYh6qB5RzGtktLtDWcQCgXNlJWcz9vzyLK41ihWHNsoiR8w
oRPii6Tou8CNhgAvv6NCerDoAnwc27O1UJP4wU8I8sirtzbkDi4A5DB5AQH2V2Nc1qFR03PgsYIB
9Wh0j+BQCPRDaXd0OofOvI7J7EpEOvhUcO9q4QH2vzIznwDzSguO2vYBfoWmzHS/FdabeNlwqo4d
waq3AiWCfEcc/ki9mR181TU31kwG1h1OnCeGVDIeTHZqIodIehvYMxwyf6AFIyoDY5Eq26IWZXhU
TD3T+wfrNF6rHdiSR4isbrFCSTkgEDntIziGqPzs50Z1Fg4rkyv3DfkpbwaFVRzp+6UV+oD4gqbY
25EsYZcwgkKRAKVr5qU7Nku/nXWEhqu4E1CXp3krKbw5UPovpDA7yVUs0jOh4Xqwre5jtC3X+B5C
4r6DIckUQ6Np1l8zCv13cTgs+qlDgbXNexoEd3bX2Jh+B3ZSBO7ydxLt0Q1lG7kLxq0/r2lCk8Io
hk5VP2xpi6q2h8Fz9HUoRxFYjmCLEI3e2axQzexawYuYEx7mE+KTis0xeaWZdteMu2jLF1xGtTAu
KNPRoGDY4UTEIN2c1J6YV7gPeGMNKf1Q9laP5Yzw8KtZXQyhk8yG78DtTLryfBDBK4sc+ycGWiZX
jZ2vb7Ih6M9JmCTf5o2Jc5sK+3NDi2vNk1Yk13RpyX3WIahEpZJcg3WKsJ67IUeif+3BNrhmepJX
veL/BuWdL3EpcEYuZYSG9w0sC9qD2MjIq7AV6zFcgT7M0aMaTovHhqpfWXcCfsp9W7sdAOZRLLIy
EzHf9Ziar7ZL7K2RbVR7YxIc0JlKcqCoh6sc9XLLQ8MBmQuiJzJGnl8KZVSVciQR2O7bQYo1u4wD
3x+s27Iqbvf9QKYOQ7Sd5ChYrh2Do8qG/BynE0q0c4D4f+S3qOB1VQqmIvJZP2yLTm36u/LgMIMS
HfNRGLPYF1kkmm/ROocV/K/aA8hZfQ2i2/bACUAcE+olBZji7RkFdPHg25YAiSSDuvWz7CltW/uc
wr/+4BM6XOeflHjqGRp8cDq6NVgwpTCH83SrVqtUPmD5FRHsQIbcoBb5Cpg1lo5K2SUNWIrH3Zua
kGC/sIEhe/PVEt/6iZ5/oO0NxxqM9idvCHQ2gG3pEOpyC9KtK4aWodSxest4QUk8Hi7+1oGFilMR
DeTI6IdOStQMkjhMKsMIG6u+0eqYbCHcxkNl9iONbPvayNirmxleOLU23LvYAPsmJ4KIb7AAU+9i
9HsHKVncfEXuw0qogsgpTmWHkZ6FVztkAciHXLSj6Rxttpgp/ejMw4EljpAQIQy1d02Gp4dXDLiQ
8T64K8XE/q++87xiYtqrNMHgXiH8wd6xPXCPxLfdN0qFOzjqbJBHxgK5DK8ihlOiV7cSA3g3e9i9
USfYwWbx+FuplZ1RYlIvcMqJiy2Em12xTaBPbLF5nXuB9bFP67vBvnuZ0eMPD9Jn2xFuRQ2cWlh6
l8FS58qjBdIX2Oi++9ZnGHYb59rr8XyQojAvR53+Y/rNjKDyrtKkIfL0fSTIUrm7XcYOCR8QzrJU
PfQ6h9ELO5jnsBRBWeP7fhXHHBY5Ycjn50whnM4VnJv8qs+kiKu487e6W9FAyVy6VRuyvrPaMQCW
s8HLfqVdwp/GDaMe+bZu8tHBbXxFCr7PtBCR8vIPs6PjRnxaTJg5v+csRiLMUQL4mQL3Qc7brnzo
6ORa7cgg0Oj1dChyeEY1CgUsGGvDJB5X5DxwNLyg0MkKVLLaBxch8+11uF82tCLeGKXxcyqj8Yqg
aXsEVm08yp3xchNoU9DVpSjuLMFho8inDd7PvRCEV7jXx4LGYfsg98bcp8Zck3n63a2C3Mo4luXC
NDrhQMMcFmQqub9HvLITVmk+fCAD47An7wZN/hOsMJc7h4uxjNnGDygHT3AgNtnN3jsk2TSJKw/O
bHkSxivqOsn0jt023ANJYmrZxOY+MK4/oaST3gdofhSLGrpSygm1g2DZUCNXtqnQMdqPe49JBYOk
9EtEk/Eu9ml0C8s/ckGbp4OB6IKOlsLPJrUz5bJDBrGGYr0saxA9hGEbvSO3no4zX7YVqhTjHyIF
m7Q8DJrgwZBgqD960Bq6DoYZ2AA5CDqiKeq2DRo0xPZj5XtYmwPcIApYic5XMqEcrjrUdErMBTZH
rOnhZkqWtpZhnOBMBpChzY1aENKLdGmCqu3y9RZVj24RsM9RyIvPKRp66C/h1tUSNfOoC+0t2h8K
+PxtePMRvZpCxyP/IeAzuI8NkPB9l1TTgBX0z8q5P+gKP7M/WQp+eko/LC45pDNc+HENkcFl8CxF
6tj8O6HqZwhoxJuQdx/IngRlQ44BJuQIKNqP7Pmfv8Uf9H//Ebr9l4h3Wcn/cXYeu3ErWxT9IgJV
zJx2DsqyJNsTQpJt5hyLX/9We+TLp1YDmgo2yWaocM7ea7Pf9Cp1jAhZO+FL3QIFle7+CRPlrT8/
xxkB45wAqibUX0VPVmKfsBu6Z8T9/LhnErCJJvuvApktRSLdkaTXKm4PcZuwDY1DiEb6MkrLVRxV
hzE2KAD1W+NEegztfY2mTisvaCfP/a7T3/+5d17QTAxuFgLo7Kl2HkvE3J//sHMPZaZ+zgKwIAn+
nKOZ0jGpFp32y0bn//nBz723M0kmNbKkZSDFUKxwrMl6qVkJ3+3j8LXEHXsOwCw1JoYhiIJjrxK2
lLuoLylful+8/JnwuZM0t1uax8eJTp8Z6P6KXenGsumNC5FbF6SeZ27SHIGpPDmVIgiDI1pH1jo3
wih3fnOKH58uDB9nXp45AjPwarPjoQ5gcctlYP4iWHH1+QM+d+SZ4Jm6K1GQfesdRJxtCyNZQ0B8
+vzQHzvV7HnIcqG3yKAC67Qbqm5QH/5uAtNa1GPGVhhe+VK5/Ys2BZe+g3NPYfZ9y7Khj+dP7dGW
P6zgTpfENsYPRa1deMrn7tTp7/98wC27Ek+zawIEJq29DqrCO8rKjd4+v1nnjj77irt6KBACVrhp
+viQdO5tSkHra4eefcMjUrSIbpZ3sCB9L+JyreXOpSTRM4OPNRNUK7a4cEXQyxcuIhN4xDuyHru1
SLK7zy/+3AlmX3Da9hT16Ikfyee8IQuzX2IM/R0J8wLU6YzTaA62hKdmjX4zZmjOVbga/MK4DcRp
SWG70tg6adndd/QR7oupdK+nYsjbrw1Nc8alHcimn2xMJa7qcIrq2s3AwmOZDKd9sFlfwgmd4ZHZ
c9RlE7ASMz380ghctyFiFD2tbhHUsaYc38aMfCTTevSLblfJKVp9/tD+OjI+UL7PU5YDQ+a6ZqT5
0XNG40aTXnqr0PVNK0r/lGXcoFxDjck2qdZZi1560crSnXDTtLG/GHRTI/ZyNHdxTZZxavnxpi+j
7hYxo7Wl0w18OmpGJAUhFaSF5hjlH4r3EPjjtI53YduMIQIiNV3rbUmybFq0u9KT9U00ueO1nMbk
rol8Y2u2srlq3HZ8jJqIXUXdpiaFk7xbtxEv8ZrLzb5FXUfmBuVSl8pBmbMwKGhMXwknVvdmnXpL
yxuDjT/a9tbzXTJbac+hPXLrKHr2jeoJ+bW2Jd/KeM+oru3od6bbsq67PVlqJ6WxC/IHk8ax9+1p
VRmDIpw21m+U16XrWAP7lQWBsU7A5iEPmmive5pFV3Vox2uQtYRyNqdVZJrad7Ft9puistgqjW7r
sHdTSbFNRifeQIQ3rhCcikuTxpmPch5S2FOr02nFgNZDoEJ5UBLcZbcXKBRnRsI5iDAzeiQCGIwP
Dot0/JxBeMnGfOZbnydsWsrSpjg2CaMs67vSb7qV5Wvfpj5oloKVbNUW69aM9xIx9+ffwbmfMht5
rSSORGOwNHOAImzGDM85jg/9wqLgzFOY41/d0IhpCWnewaBBTT7v2rYeGIUvjE9nrn1Of+1F0LvV
MDE+UWzeexnSrao3L0XmnLv22XRXdyp1a4s5ye27haLVW1AW96gzfn7jzx1+duM1rSwdUcjpiO73
bppG5MwC6Jn+tXRue45e7CUs/Hjk8qXKl7nvr9LiJoqdC8PnuaufzXmioS4fd3wBPo1wuWsih+bU
JSyt/Pu6fzA4z2FpfjKJONUL/zCVlbWkdNvdDr3aePTzj06e9QR0mzaaH81YQXx+j7Iyexsy/r3W
pWzaB2U8mXVorMbwVNvz8Fmu0fsFkMSDFK1CGT2lHW1boaX1FU00VJ95oOx7z0BUW9mRc0s3sNma
YSu3vmxBBIpQ7QMRIk+M6wgVGnPgN/JI3Q0bsfG+Fu1rKLOoQ77UD3epSfq8W3TpD8+OhgO1YZ/q
e2E+jh7jWwGrf0Nji/08Mvtbh4EqWDbtmB5NN3IRzwmHKbbLIVb34cI3k2nbaW139CeJ6p5Q0XUb
S+1g9wgTKJt6lINH85USXv9qZWl+yPXxlGXeFgghWvt7GEn7qdHa4XYU7XRjZ8F0agBYCfXydNp4
ukyfZF22N4Mi5Tl1sg6TkBxfutQxvvfkRNxoqqM9gV42vlJeZB26qDEpx0Ty1c/T5odrmlO+8msh
l+ak51sQXNaDQ8vzgIy4ftCn3rzOJhs1vnJ1gpKHItrZTT8+V7bmXgnPAqw8JchKdYm2hQ8sooRn
ohIvrXgNUBD4aUOUcVSKcRGhz/qGvc0+tl0lka/TDFyM2mgtyC3BemGPlFg6P/+FVUB7NGKyFRs9
Mn9qVlu9ydAfNyCb+qsI7vWCWGpxZcYNIiFsT3ssK5T5JBKmOpRPka9ZqBZcM7xKnY7BNyyqhdFV
yTetJIu+JUP7UgLCuV2/MVug4rbKatlIFr/WaB0D1bVPKNTCbxMEK7RpdW7uBG3s22hi62zmVbvC
dkQpDovJdeKbpIUHpKp+aVSaA4/9vjVBsw3eodGuetXdCE+7KmR/YdQ4s/+ZM477npgm1xPewe5e
sSQsCVxfpPZNNlwcOU6j50cDx+nM/+yAUhu9OoUe9zAO48FmX7HIMhpZtfEHm1K/mPSxWSBJixdG
0z4K3XsZvbhdRs4lcMtfVNT/X4DUZ8P65CgamHkzHoM8xqqQj/VNNfXqzdWDesmq5JdIanOlB2yU
DZOsCz9v0ILZEwYuPenUVdD5yCHjiqkyKM3d50/144lSztmQWW5XxmS4I57SYW3o0yFrLqVvfTwR
yDkMzWeJjhSQBYs1vdhBfxja70P+tagdKnf/fZqdjfp5JHD3qHJaqFRpNy0iE9/Wjc3nN+bjF5Lx
5b8nIMGqMdFgQf2sUbyNv+2pWQ3OezWEX5rl5RyJhlalK1gEGUdNt+9UnR5tXUOFqCXrz3/AxwUM
KWfve5NaQ81KXh3DNqrvC90IMAiYqNUlNqR1aaT0JmjNQHEajEsVq48dynJOSVMBHWF2htFRBCh+
vClZ1Vm3bZr2u1MEPgX+8v3zH3fuRKfX+d+P2SzYdo3hdNS86xFjEo6lhQaOu5uwdvrhhUHp3C2c
rfMGp5pk1nrxMUjp2S9oFfovDQJx2sppI68QdQxXvjCMH3TmzAtIoTNfjZyNEoEjRFz7vjpmRnxI
k5H+0mMwNt8+v2/njj6bUFAFG33iNRPBbN4O6dfe8JGHS+MCJ+Tc4WdrPy2mg943rnPIg3SVlMiQ
25UsHz6/9jND1Zyd1iep14+x7Rxqr7vH0npjV9H+80P/5cd9MDbPwWk4qvFfoF3kro+3QRLeIBml
YKNtpbLWbus9tkVNJaBi1VVp5rbu2gt37MwwI2YVTFadtd44yXQshoJaA8b0/dQ5aE0jQ8d3qeLo
wnDz9wX66CfOxgN6gpOMlWL/2GfG1p+0Zl/3Wr4P0+zZT5LspvHLYTEope+QbOeLwnCJEEKXx6Z+
UJf2Nmfv9OnV+efL1d22wKh9gh0LdVVUkBjyku/L3yQEZ30HC2ayJQEC104Jqm499vetNTYXioln
Puh5xLlKaqzKPYN6icE1Hp8N4WGNGw5989bFty3R0p+/T2e+g3nOOZaUtu9yotSxfuYIg1uSq0df
Ys3PvjZMzGPO0bP25tRAyjDHn734lVM4cTR14Tadu/zZKNHV6LWasHRx1z85Nu4PaRHamu4+vznn
vuPZICFknDRp0LmH3ld3RuvtrfxSyu/HzxdVx39fLvBDVIc7ZzhOcOwgObehohxdyqWXqPyNMG7x
U8+1/mDrU3VpYfnxVCTmQedm5olqCiBJTUa8aMTPWD17zR+tfnei35/fsI8fh5jHiju9niMdQmXW
IZe6yTUcZBo1cDjelxY7Hz8SMSe2uRZuEhs30FHUxjMLcUwk/c/PL14/TZb/P+6wafvvMxEMO3pW
8aYKmBUrzI0jgq+qXupm/ztxkGhpUSOW7ijYSAo73XZjLe9dNuYHC73DNd7BlxEZ4r5B9PKjo9W+
UM2AkVRM3RrjXf9SD5G3ps8ndmTZq4WXOaidPr/4c3f+dL/+Hawku9qp51XNrOkRbOHRjD0keYH1
xePPFhiGA/CwHPrpWHcBSfRhsxbC2wgLW8+FH/Dx/CLmGLim7Byol5k6FqrUfmZt+EuZcf+AyNEB
z1V1fwqlsq2duNe66arVmFXx1UhKFsYT4f3IK1dDnewI2IZpcufj+/uJ/xb1ruH314Pt168Frgww
AAprvuzDZV0bBlap9B2tZbyeUsK+26TDJqOUfNa7NFk6rVJ/OtYd2wSp3T00gHJdo9HZ2z3d2Qpb
5bL02npH6E1+FNJ+CyokJlbuFzvfi6nHoAFsj+gAwxoQAYfWdQPFuOcWd7ZZHEKsoNZQiLusBgKj
jDR+LfpSJUg63fLaAp9DJHTnjV98grOh0kv1oXDtqjgO4scokAcVBMGPfz5/euc+y9lI2Seq8jOt
qI9G2VUxvxZpG8SWr3G8xZyBN3h55MFptA8DD9Mex3dP07525XMEnuMmqIPCQD9qYFg2/oSzza6j
8oIa4i/H/IMxZc67s/1JSEHV+4g1YUWVZBFWctWWj8kgYCK4C1xJ+8GcDp5kuEjSfhd3D41S6xhH
VVH3W6UwaeIuCa1qrTzzJtCSbTJRB2Oiq2jAWJd0G2eeoDtbdEVWSUlKDc5By8mCU/aE+TL90hKA
Os9/B6cKFseIIEwdh7xZtCR0td2TVY2XRo6Ph213NvS1QAzjEsL1gaVSdN2ZQY5HSE8Ofp31l6B9
Z4bXeXB7iHQaoABpQ0myG6Z73K6Z8fb5p3NmVnb1/96cyOusOD4dumq6pT9g/ohhLzSgNH7m3iUS
6bnrn338ZMC1vT4K+yDj/MZp0+e6l9shdbaf/4ZzL8/s83d0B4qGmbMVLCiIlTUe06l9+dKx5+S7
ntJhwTpPHSWwqFC8lumFb/PMjZ9j7lJTgEErVXcsTLFKo2zX2cVCeA+iiWkRfi0STTins/8zMTv0
7bsBEMHxpPR25Usf/6md9ee3Rv4dRj4YXuaEOwZdZUm37o+6hu2zFHa9w105YKDHsqStrBjJCVXv
iQQVInX1lRGl7S7twR555hQejWgPx1rfVkFZ7OsWv5iHTd5edsapnISYVywGXwuoIuAbwgRukKCy
sAFjwXrKTUJukPLH2wH72w9f1N+HEF0fHg+1DkRBgCu8oJXnasOG6dO9te1KUlmhIUFlp07L757l
Z0vH1NNmhadWH6/yPgY/gDCtXEMMsR4TLA8rHYfxAnlpetVYcXQkUTDeGejy11VlDn+SwIlf+xB6
p2PV8Ro/QMy8neh0ZOvxEde+BbPD9+NvXgU46l7JAM2BU2SojjsryI69ltj7QoTWFipe8DjAYtrH
g/RhH/UOCI9wXPlJlu/TDmBJGVkATGodsXbfdjsZQ1E2ogQ/IBLGbJGaTbdts87cFtiNctj76HrZ
juheCxzEb7BbZdieBwt/WGFoxTEw9OYbbkmcnGixaLL4sb3TLOW8aJ7nrv2hVaCVdLX2cjyCTm63
j1Ccs40ZOO66Mnpsb0j2Y+hNY2nexa20ob/E1rXZR2QIct27xO2NJ1+fMGU7qkFyqpG9+ZZm4wQx
fgIZI7L4OsTnuK6HJiMSJ843bY5ZvbPKZpf1vrkoGZ3gZDZ6TvemHmGblei4TVc31kHVxTcYzJJr
qGfFb4hptEWKekoAioW5qtaOYxe7dHS8gw5e4K5yK/hVqddQxTbDJlhLRxnBOlPo7V3hN0uN7fxL
NdQa12mKbkEipiiuNd1DZZ4WWRxiLcF8HfaxRnysFm7QNv/dAqCr7rCNGnj0trKs+rW0rfIxzXXr
3SqVWKe+P0Dxtt3iZK7woqc6xJ2zqAbXuC+9hv0oFQYsauk0DY+TpxpcBgqHA6Cvjrd0VTqPmslc
a3ia+d5XXfWQtjLaiLQon2M/+kYLQ231SuXW3g57jC5uSEd9mtplE2TNLimGl0knmRwUXIPJWxMD
MXUTorllVfuGdRUICDxJZwzRykyC7mtgYuHM5haTGpqC+eIeYkPrlsXkblNDf7IEwTGfj0Bn5hVn
Nq9ATaIjCW/vqMOcPmWqLYK6Xvs6wvLPT3BmVzBnO+KD0Tsz0qxDia4GdFtfH2CTActwHByZfuhf
qKudmcHmwuFsVHYVTEMMx7AL3rCyaUCBQ0e/sEY5d/hTGeCfWSDCyIEtRIJWNBOdrJg434Ps1ldf
uklzvbBmuUqhObcOcDxAdCwDlkC6vBl7ceHyzzzmuVg4VEZuWYllHkBA6BT6Ku86vrTtPnfs09//
uTU0x9NBdxOguSjF7xQi2N+j5otVTxT5hTX+mWKLMzuFHowjkdnIfxoFZioe3e+4rxnTZLhLpHaL
gHub2s0XlxWnV+Cf3+PFuI1aEzV8ZH3HIrCsadSZEWu6CrtG3qw/f+RnXqg5IhbrpxVOqqJul8Ol
KE4E4LYY29fPj37mhtmz3wDRlOITLuSjbk3DsZMh3tMQwVyOLn1t8nGQ7dqqheNl9QU+85nv3Db+
e9cMp3AcK7OpplbdVS6xMXqyeR/cZt+k9oV7du4cs9EQS1Tra0AejiF042dLH9RjUxYafqPYWhth
qF3oP5/RAoq52Jp5llJ1Y0VHy3GxjmLjXNeOYyzrSAJXi9MhevJixzsWPi4kFB/Buq/r4eHzZ3fm
zbBna/FcAqobXISIOsygcjgZQj36TZ8f/FSe/GC9OZdg60FqZvWYMp/7brHw66ldDaL+JTx/2buc
ktVmPOjXuP9/f37C0yf60QlnA2cRooQYDeSbhuOWO2kPO81jPSpCWV14Kz5+WhIB5H9fvdLVDNGX
fnQow8Q7YDnUwbmMAaK/MmoOGim3hBBmdrRiIdT8ssFNQM+cYvvCzPPhW8npT3//Z7wow4xctbAO
DpV19KDSmOV+PLm3rPQrgzcnON3af07gDpjJOs8OkBIU26Fmd1NGzpOpenP1+TP6cCPFCWajhYct
whp0LT44yWBRF7O6Z1Tc0d6CpgCbShnFcTTTeLrwDn74gnO62VDhD1oEMrcPDtrY31q62sVgKr72
S2YjhG/Lns24Ex1SKE+3QQYq3nfEJsGhD9VyXAJH1jefn+rDF5tfMVs5jSmLf0CA0QE1wLJsfuip
tZ+g9Hx+9I97aBx+Ngp0rTfoyEejw+S663aantqcfIrUgcUg4j9CJusoBskLNf5nc9p0oS4hT9uv
v39+/r8v1/99txLJ/n9fOj8MfTOsRzQ4Zrcqy0cDxQDmip1m/tLw4+OIBlrw6g4h4CDs0L3It6dA
7AnLnoAupBvGXYdRthpQk0QEiDvFdQxYJ5yyR9ntem/6TnTRhbnnzAs1F1CkiZY3iSWxOSf1nxCY
DEvmt8/vw5mPey6dIGY0Ll2ZRgfflQcG/6tMNKustV+q8tKsdubrm6sn3CJ2KlnxpB083knyXLrd
vrJ2wr+joXHhdTp3h2ZDSKOlRR+0ZnSQk3/Uh2EflZe0Nx8rx3hTZqNH2U9Cl7XLLaqBOtn5imyA
7ZBBhpQ/iBSnE/BN11pooCW9nm6tmd3Rpjj/teczG0uUSF23VXFySMKp2tU5sJPMHrJNGYzFwY/y
S5PMuRs4G1jwpQrX1puAldpwV3jdoQ9Bmn7+Gz4eScx5083TwtasPSM5OBOO4NC2QdxyQnBQbbD6
2ilmc1RQNXWYo/s/NJkOTMMY34K+fjfcSxFGoAo+XHLyGszGQzxvRYJx2zjkSoYb0TXqtsW/sMsF
IhCgNHGHWtBKsvfSbap6x7jf78mOEM+6V7MpBOZROSfzsvFsOVq+K8xSezL0OsTWDDJ41F391tJA
AeLE95+DfKLCiqbJumoCPdnXue3jfBHhs2WlEyCcunCvKCYQS1FjoQU0UE3GUgspmNaYLlJCz/Ny
bXpl2JAcDS+qNLvSWzW0KQr8ErpYpomQqzyx0xA4oA7IpwTtUtW6sWw1i0QNy08XleyDnS8yBKOw
tzaZOUWsqdJQVRCcrGDT50a7y8Hp7zXZpTvWS5D2LErodEFMhlNVG8uiUekhL/GW6PgmtlQyGioj
hPiqwTDfodc6xxJf+Iuu0OxtW3TA74DGtR2V/urd88E9BmXZQLPAuh0IUxuXxM/6C6jeLmUlK9FW
0mv8W+nbABGrvDjBq+MopI2v+4QcWWMdLTJsQo9FpeGFaEDtdAHIe8VmmuVMhElYh2qccr+SJRK7
7tdgIrrtAtipdO5k9E1LKyB2k/o9TDX9EZK+rYduaIY1POyS8hOL6Y3TRchoU+RMluept6aOIFuX
dPVWeinadx86xwsINvXTjUP5mGcyeTCtIt/4MnC+j0PXpitHxOAFFCWQEkzCux0pDCcyb6mJFWqo
br0Kp/kySMWAq6odV1J1CUzJbvBup6TyQE8ASBK4VGgKw/q5AfMqDSDBudAWXWo7SNMD8Qdptv1k
GU2xqgES76Uah9dUlu4V7Tf1LDnSmk5t/xv6o7cubEBVpjjl69I5fzJoAuhLwxrchU9v8Ll1PPvI
c0Gn/NcK7o8eiPgGOf9SGxuM21kYGwcJQnPPvbe2eIG8hwrHzp9RtdMAaSjMFnFh5+/TaGh3YIy0
t1R03p0GM5WfWmnBT9PUs23jm12zQEojgQ2gqjyRMqJXdBW1BX7JNd9SKdph47WNvAZ7jJ4X3Jfn
rIQ/5u4SEhx+ocjqnaWWGAoash71+8HK3YcWvA3/mRJdl7flN9PRTkai2i/bRRaY5dY0FW70DIN4
iHF7EYDRLJati8JpUaU+B/Ud+AnWGF0lmV4/EgngXAVJWmPC8WwYvKadyLVH3EQKPEFrXjJMtH+s
uhMnAEYJ6kVl7hVYMwtZdgUqOBfTtAljUx0ch68uCgb6bbn8ETc58cZ9BgXMyofvlIibY5ya8L1x
YQPhL7O7xmRWEjmTxCirYJG7k7+pPGs8JKVhX+u9ZxycypRLqzdssoWa7qYUxbgvbYrXJYBEY4/F
Tq6lnpZvBSuuBc6A/qF3cuOq1TJU2kncU+i03B8s2opNpMzmJqS+yorILZZmF668tl+5BiMdgRYH
SYWZGmrntdukjBJMVkbXLsNm7L2V0Q/eNeB7f8UlWy+9kI9ViWUg9U+BHR6oJq2uslVnTPH1Kd8D
zt5gdDd1W2prKIndui+E4kMca58Sdw23so3Arq3zuMO2Chx37yaJvuvKsPgjssx8gdky7dyC+KMF
knh9Hes5JMcmdqAT0TZ4alw729kjFf0F3KJuqyfVtO9Ul13pXg+2xariNetVUlLh4oMyDIeVbbXm
y5gO1VIOsArJB9JMyg0xzOMgdTdVq+UH1xm6K8OECKqsWNsBHrZ/kOiXVwuHZQRtijDZwvjOt6Yt
Ewc+VQO4QQC6HEqKe2Vdjhuj0/TnSSudO6pN5qtZg4fZSGUnZHJ5ffNjjKV9n1syvtOI+tiObu+/
tGWoXnxNOct6iIFRgYdaRsBLribIMMfeTJMdgIdg0waiXPuyce5Kpwg3plDRd5vv/hoGsoPLzCmv
Ji8XRA+CD81tU78Nwegye8Ab1KsiWLWZLa7qSnNu9LIH0ud5ibxvhRnsWqd1b9zIwUugpnqv5djW
psH53la9/dqy4RsWfQ2sYiFLo33M6JzjDzDHemUjo7NX/DRzlTRDsY/x70FTd0yeptFtagdPaZv7
EexAq38OejN7qAJomVozekQLGsJcllKKxdgmPI8+y/WbCpPfA3y3+j3L4M8vKhDWO8gd1Vtehdp1
P9TBXs/YMtvA6GGV6Hm9SyfTsRcM3cExwp934xSF9dPUYwuTZJq8gd6LDlo/8CYZo8ZAZcm9O1rZ
WgQi25B2iB+ocIJigY1RLpOmBvcPcR0CR+T/ghhVmztWV919gwoEOGBpvwaFnu1SWils4ptI/tbr
OvvWA1q5sc0GanygGT/xk3Qvmhsl3xq/sEpYuwqFn7Q7ubagkIGQKwzx7ERY/mzTNZaVNnkvqd/D
4Y5EOAyrqHLiQxMY3rZMEzCEZE9txiEgc6eP9BNvw9rT1Qq3ll61P8dUMwEg5uNa11kjWEEKc6cA
8lRVQGJyEcRr5u7qrWOOXDWtou/Gcg7wZlOE21FP7IWBbJ3cIcJHtVhWv0D6a5t2NKItNKNx0Tp8
T31VhD8cKUJQfonzFKK9A4kKH3lSIrohHyYGu2qKo4qHl8Aeu7eWLA5Qmmn/iwwT5BBhY6GlMTLx
fahJWDE7xiFJXZBsDqOHi09OUhzApy2bn4UOnXIMdeLswPNPV6M6tQ29LF9mtVZctYRR35LJIPgQ
6gqBQZXrS78DbJ7XSJQXWTeJe1Ao0Ylh3pJmlsR/DNLDj1mf9jc1MfE3qdKM5dRKmoiaqMJhn5SJ
lay80XXVTRY1lNKsyHzVRru+gwaTbERkWuu6rZ19oExyP6yg3yWmr/KdY+bjPYUcY6OHDbkyBpiK
RqPQEwWxvhISdDVRZKaHTI6Vl4eIyOGuWYR70KPzum0R+fE9hPiEMnURp8VyqBzvuiqT8XGwcTMZ
Bmhyp261HVsVdmHJlGWrxpS1XAYy0qcV3KDye28m8PmTxoEAmfeVd5u3OoOgVVcdBPCQoispOuJn
l3ndky9Huey9urgV4WgWq7KxNFJfojABSerLbEsGdFaAQY4F+3h96kgxcGhtWi7kuNIMl1pHIE/q
66tJGvFy0Gg9FeVQbQU/KF320M1yMDtpMW5YGllvWj1WP4spMu+x+J0CBfI2oWIe68Vd5EbRuhfA
6ILK9l7Hykt/j36Yr0ImwHDpKjltJpY/37vGU0TktFH54jkC2m2ZEFe36JLMyBat2VkQuHVPLC0R
Dd/zeHAfOwHQ1pWW8RDQcCT8xW70dR/0QHToluHVd9xrpEVEaqm46W+ZsSTLqMERN7Q8vXY9VNC2
Xb/2NiSv9nduOpW/zU7Abk1kKX+3XW/fKL8vrGXadBrcVhi8PBcjiZfuMAREOxliW06yPBhTm7wA
X8mPAfySVRK6IwNyEh7cqmyzhRfI9rRI1o8p62drB1F2zBaOf8IVFoGUtwSB0ITxYDkuCs0NvLWp
saXVyZeCRRVSr2EyMbRtURMSMwwtrIbEttQ6ql3zqeU1qfLugA5M7JjqPNJ/eD2YkRNz08VZ9zOt
CAcQ0jG2dZ/mgMeq+h0whsjXrZuEKzyN0xIb1PQWTXQ6Fmw6C+b/UvO+eX3iKHI9hvxHpGlQrhX6
tGtYiul1a6n4Kc1ttQ4tqT9MgZEekrpJu9UU9wRWdAaaI1gu428ACvGNAXh4XdYjzfhw61nWcENY
VnrLLNXgSSzowyvPTkAMOeCVSYy8p5M3blNc5+6iUxrIf8fvDnrvNEdPwaTqKCxunYn1R1R54tiN
jb8yR+U8D32n7lI3EXeRafb71IMETFYBILmsdm9PY+g1qW7UGDV82yNGkasiJU1gkUr6++AqeVy5
Y9hbxQoq4XPrnKMwgW5boeWsJ3Ps/kBm1yEG5YgIglK91yypDw7vw84ISh0+sJffp2E57IjjSo9t
43obB6z7UtekWsXTZL9GgXDuG/Z52UIkWn8VeCAGSMvo1uPY8kFqTVHpC+lahH3ESkz9wkhC8zAS
bnTnmEX2G0Mf24s8oYEqhr7aEKZWEcsXqWCl5WHzZg4oRUlnOfWHiedYUQNviDRN5ZVWuqJaBknN
R0owyPhsqmxCoh5576APTztGmDUPsSXyG6vI/OoKmai7072pvB9RIe6w4cHCm0wWR0CXs2rrDyI9
CoqsLNWLrluXICd3pugDtYJT18JdhbVfS4PZInEBPUu9eQ408B/kF4S/tdJSS7sDb5bLiHU8PkZ4
w6Ml1O+iDMx7M8tTFCPKliyiRxYXyyqpsytfAd+HNZplV/xIkCKWbfFppilmX9JZ2iPt+XDhEvC3
b/n8l6gDmh1RMdaS2DQU5UMaq4NiNNwD2oUdIeHc30Q+bEtIl8h67J7sXMiAhCkQqVV9EwSVwOhV
J4audF4dleRL24DsFXHBD7YV6b9qz1IPbSqCXdEZ4bGvQ2cDLVPeeHVzmn21dpMmedStMGdSFCn5
8/NUkJwhiPq4A7ii/QBvEPwKChkTDKRBMMee7vMPC9JdkHyyKGBwNgx0gFFRrSIjI3Un6RztrdVF
zXJX5X5LFScXa9LHI15Yz5jkUjOyAvGKN04/k6GJdGwBZXTSOxiwGo2eXQ4BJkwoEFGJDqzsdiP1
sttT10QtEkkWJl5hk7zhZ/ueHVe06IZAQcaoWZJNg7BR7GQEGjqp8WaMBqpncpJxmyij/R9n57Hc
OLJt0S9CBEwiAUxpRVKuJJXKTBAtVRW8dwl8/VvsN6mLFsgIjTpa3QEQ6fOcfdbeVhFX+WCwjA1h
ceNkMdV3odOM36E+in0+nNnisgsdClvdaRMQ+MSAwrCyap3ETfNQjkPzyH9OHq3CwbIH+i2Vr4mQ
5T/RZAkoz5KpgrPeEflesJVtw/3fVml/SsdxhEqfFdvQ7Ox3AgXWsSwaK93FVl1v6tQpbjOzBcc7
pQ6WIcRpfABgxB2U7HccVVxnDRUNjnhEWiVFpr6z1Hi2K+jM3TRkyfdsMAKQchzedHj9rxJCGbhH
pADFmMDL61tn2w/DeKSAlxudsEW0acAyfp8G/PZ84kMbP1D5qosgg68qXQy/BY4ZO2G7vY3LSvFt
gLh1xNlRqJVtxsGp6nCiFvUIlyxzxm9uQ7gOC4+x+oHpSvvd90FKwNTs7LtSYkyoY2LHjk7kBp6m
fdQ75d5qQyqJLglMo3Ji5J3nFW95pg0FIRoUPjC22hiNfDtuzSEDoBrKFmVhpTbcq4tND2pXrYJm
6JkeAQZFk92p+1wlrOoBBy9AXjmtWGD+YzjFczWq5Af2VxR69lMXsHpPuCfJdjrBorRPoG7MdWwq
MG8KproqmvqbmCieCVAd3nLHLx8lj/mJaYTxbbIdedN6iXlraCExH2k0lrfSQB7umsAFAtvraP0m
6B+P50DHSRvD80gSCQcVB0bJWqW1vR+bMXy2SzN4Fu7ZCmqopwNG1dlNwC1wX7UZUp+Cwj4L6OQD
thM+tm1SPbR5x45TDvqu9qr0nnpoFwIl0EKEnXHz0xqH9OF8yNsY0reK1eTpxq/GhkrTNJMOYVJw
bSxRZ5mWwmik5aBlWFXErS41aTi2fqOJ8XuIC30DCU37jol2usN5hGJ12MwF/qRF+OyEbDFlSepH
8oVrrjP5FqyJsRk18vlr3Obs0+T5kMulL7cgoXOAAB0uW9DQV8AB8ZRKTTvEoSnTv/qt5MSlINCs
anzi9n1nWNsRWMpBo7oEzminIWrstAJrija8Z2gU+roqs/xZi4OGU+Rga0+mGpoHL/HGtYM12leI
8do+Ab98W+s4XZZmVO5R3FMZpHvCPlLgHeirIgnVz5xj8BrUex6TTeIoPPV+cD+yz3+nHrz/VSjX
e84B4GwgqNFzdUchl2Tmr2Lf5xcnoomzTchemqxKTbRfYJzX98xgIAkwDneGjKq7MUysA8KoYZf3
tk+12aAdzndD6v0NQkS9cm2WGDzVVl2DhdGqqsdibUo57UUZBlu9aTRiaqn32Fok4ld2VA2bVhri
XUg5YLYJmvBliGK5zQvJOa9p80e7jeVdqmtefOPVTrAzQYAQlubExNSr74LQL9KNbhvYwLhxeehT
y/9i90l0Cj3aZme5JV/lmrl+M2qTMDdDxorX9XZ+d3Y53Jb9EO5LZIPkPOx+3CT6+cTgluVPCxT6
Vgiv6VYF+VOcZnvjgA6qgiSbON9jqZV31WBwG/At/6lOm+jFGPDrKB1Tv+mnPqR57YmCAq8hVOyP
FKpYynMP0g7Kg4cYbucSLVxlLIK3jddCZlZJ/UboGrhJ42ByQS30cVSdBGib5TBfZa5wKku505f7
sTTqr1ZdVvvWM+Nj58sebrg0ih+s89VDBifhoDd9hxJPFSekm+KemqPsgYCR/y3R2/KOIowAe67E
pNzSj+HsZD1bH44NocvFKvFz+5scQi7m2G7hWqWLae8KS/tjjo6+HTSLf8+cPvnNpgbwlbNKSv4X
q6psqtQXCP/tqznY4GAHhvuYDsXdmASYLxKm21X8zzjRCMgVgrC1bUO+8b36H4/LwHPkNM6GdcpZ
eQj6dq4baBDoC+PWqjRvU4En+KYBQnohqiNuy1rYa6ZVJjapKmK1GzwVbpwkya2NzZp+R/UNoUKp
T/qe+EPqgnvTzHdRux2rpFeKB7s3WuMRtnvXrfWI43blWv6LXwX9g6pU/eL3+HAcUrDjcodni/09
btm21xiLT9w2cTZ+75K2ecRXoNbXFqQRqk0In8PzGMyXjjg1jgi1Hx9Nrrbazi1D69Xzol5xvdYx
AMWoIcG3OlJW8ow/GrYFJdj/vZg0SbA2Mpq9pkx/W+occzZwa4ejNpnU81dC6RCPM9wpdAOkhKqy
8oc79M2zSlOFUUWV5P/EOGygY5DS+uLKZLhpcRq5R9Spjj6L4W8VFslPOy2B1Xt58xVzmcbZsiCD
SCddeuPFQW+ucE29lrxaSpDOUuFtafZ9jXnMkQH8nBmOSbol+UE+Rj8D0zmxg9K+nCb7UB1j2PO6
385ooCDmmnaAA9zcxdMYcjxX6aOnRd2T6Q/pl0JL8kMmx+RW4jZ4c/m1/2rJP0i2z2uCx96uSZ0F
2THGFAdnHqyULSvBNqpUEsuHLt1hoJY6W1/1SPN1s4h2NZCmlQF6Zd/hKbkz8SLYm3YCoaCEP48p
M3rWgKvhC/6m1f1o5M2PAirtWkW1tjeb5E9neiaHs9C6pa7KOVV5e2irqfHXbDnEFvIEQwfY4sTm
gi5Of6VOSzAiiXyFOWI0MSiaQm19vKBdGDEVAUoOfsYd8asRs2Nu1xEhjkj7oyVZ8CfhzPMYxA2e
ihXs46ODUS0Bm76a2HgIIfWDDmoiI6OEmUqx5ZDi3vaRJe7SzvxtFlb/ZPeDyzxL/S99ia1zjXnp
a11xAvdCX343YyP7WhSKbJPgcqN5fba3OsIWfVpO97rhq5PZaMM+LGo4svqYB2vhIqlWOQFRkfQ/
uP/B3HFNGxqY6V/JTS+MW/389790O10Y2Kw6Iek9gUitd41wExXslUrXsRTD/mtD4iW/Ikf5N8/6
0RiapXjHs1cAW2B6tKzGFCD4ZfOrVo1YAylItnKofg0tsV7oI7Y4+dTj0ewEYZ47R6+fL4/jJSWW
PpMZxFPis1aaoKnhhWsC7j1lBIciqW9IdXGpc8pXrxu2aQxEupEvl9+6kJqfV1o3bpoFvq1iKFBW
/U2fSNUkhSWutOu5+T5q1pnAYLANMiJCD4+pV8WnqW/tnat7w4Mgg0wCLUaEfvkz/tV7/PdNWDr/
73CZpAj8kiDQsc3Zh9BhnwUNnmvCBHFF/1QkjB+N3YAqSY6mA5ieuyS03+nKGvuRAKunYtD9b3ES
d49h2AtiUc5n23gmfwibWMPAWyuOZuN/JwKdfRvhWn+yA2fKgbEKIM5FknvKFAbkiyr5pJtZd0US
tjQ8ZruH41YFxnRFcIy1lAJO/IWD4MoEX+yymUiqNhyv0Pu2OLoakCtX9e4TJtfJm9VhMAQSSr5a
lqo4yEZ4THfIOZ2ePJPHJXETxebIYThtHwtTi/ZSxe7B0cLyioT147UHu/T/HUwdZ0kzdLriWJII
WId19A07aw9Pdf/ZVkLHzriP95cH7scNLLzz3/9a5lq7n4K8ymhgz19FFUd48/3yk5eEMbO51/dT
muJtjWrFxcyAPWz4Z3KN/IVaX3Fl1i39+NnAdkmBjRCa5IEd6DHXxBHzoSu8jaVHz4a1GaeeRDlc
HFV79gZ9GvRvl5tlqW9nI7rj7hkGaZMfm6kf3k0ZikNVpeJLPIGQQRTTdccEPcqPy29b6IR56a5h
K8c3I5RPE5cOrb8X/GPybi8/fEHmKObVuy1bOGfmujwO2NSsqJY2T9DUcMoac13uyb1E1oFQXzCu
TU70FI5FI1a0ZGPMg0VmCPcMK75WC/OxgokU4P8OZPIAWZN7aXDUieyvHQLUrWpfU7BCvUONmRvu
FIv+lYG30In/FgT+NWscCcAbOy0MWfTqptOMJ989u9Sm0y/bRRlLfvzKIvXxBkYG7n+/qhlL08jC
MjiO/njUi2CvU2+WGW9meGWcL71gtm9pZT50ae0HR0ylEEJgouZ/K03l7iOMj09Gn4fD9vJoWRqK
s5VmKkKnIu0fHM38MahvTWC0+NJdaacPH84ZaPbwMEzPFs5OfkrGbJtXeCEE29B5vPzLP1wLePhs
aGkGHjLYVten3kxuYzOmwsp4/9yjZysYGVhZSpfyY88CUOC8jvlnVLX85tn6RUQ3yGKKgk8Grjyu
uq+Cr5d/8YcDhgfP1i819HpSxqkkdyRfsxpli41DCf6TPbkT4uaX37LQ5HN6p41FVlQg5Dhh476W
EZYFg+VcKydfevhsexWeyh2tDfFap+gUm1HjTxfnV0b5h5dQ057zCQvbctNOC6ZThQHJhEkacLg9
Thi3eWeh1ug2ndmgb5VXtu+FcW/N1oe+TESsVTFh4PKORPQqsP4kV0nCSw8///2vVc7zHVfTDTGe
qKxcpZqDehO5w3CNWrnUDee///V4clX1oBdudkKxtytzEv3YNPVXBtDCMLVmc1aMPiY2jWUfDYLl
CHtG44/dvBr4LF0eoEvPn03cGGMFM9Pr4jS69wWiFNjqCefH7nNLzhzoOY5CYrZGWhWGecSd1/ll
W9dI+Us/fTaDM9smYiXi4mTFZKdju+nI65DFc7vI3UVueWUF+vhOa9rm7HyN6kjF6Ifhp+ZVdcLO
uh9W0YAdl4jcfD+QrKcUcxxOWmGaOymM5ME2MupUHE2PN5d7aWGImbOZ3nVFQXCT+iVUfk/nM3td
tC+fe/T5aPDX6E3D3qwT2cYnHK0IWkTDWguKa+eLDw8zNN1sWouuV140ULg9RugHtGRdiOkxUj/k
+GxHE+D36to4Xpjj8/KkNOKUZLtCUClSoz5GErfWK5mSJyU9dbmlFsbbvEApnYZU10dTHD2SMJGe
QW5XCBRfrPzp8guWvmE21yOJEDwv2JJSIWElfJvqaGNwhbv89KW+mM10jJsnoxJtccqQ3+yC0SDr
mjvuTZqK6qx0BSCN8Wp0SJvU+XX5lUsfNNu8hw5Lrbzlg0qxHeBhTmcLKDVcmRRLHzSb/3ad+KPy
pThqaX436uKUpMEr+cWdp4Nw0EI05E1nXHnZwqfMK5GiKtCgkksbm1gcA6IhuKfA69aIg6vkKubb
fwIvJriN/52HdiyQiDl8zdl0gFPard7Ux9L65AoyLyFS7YCTtHmujy7gGHgutOvk5lO9/G9c4q8V
ZJDTYAxuXmHzbq1gY6+78dn7JBvAniNW3SqPYnQAzDrI5dS6reK8JyV6JS6zMKfnZUNOO7VlllKS
XmWIip4677fZHUkMXplzS4+fzejRxbHH9vjxZnzIGvFFVgNQJEgh2ZXVe2lYzia1MtoaxxVHnWq9
20spXxFhklHVm8PlvhULo3I2gwt8YQVQY4PNDfnb4JDCc8NrZ8ylHz+bwEVB7nbUS+fkhClJP4vg
N/H1DCTJ+vKv/7cbP5hU81TKqCGI8FLkd5K89toZJnVvucApCxAkaxR7aDJd6Z2kI9SmmszgK4Zs
mPlgsHfrOFn2gHgk3tYGmt9PDYj/hFdHbjEqEIMAT1fYiJnDd1Xqj6Ry7yng+Bzt4j+xsDpLMxwN
G/tUZZByAkxknyISJGb+/XKzLvTbPFGE83oWRGyAJ13rUZr/GhLcA/VrnbYwZ+YJCyesNZ0LjTgF
Ed57GHW6ql2XZFWoa7jSCwujWj+/+q8VyxWZKYPAE6eWKpjI2AzltW1i6cefm+yvJ9uTDJO64sdL
ScLzR5W81cNbcS2Xs/T08/f89XRVFH2W6IV1yuWbqL8WZrOaqqfEvmJRstQss9UKTI4bVL4vT2fP
9JWR9WRip+DKLrH022crFQVnTRua55YZMvR8t1psbTr3n8ruryxVS6NytlQxmfvesmKOATJbJ8JC
DnMfZNeGzIeRMtPW52uViV4TY3oMgIrmoRLlW5ZiRdx6BvhKiRTa79orW9J5w//vmiXmTFe9HqRW
mzVl/IZaNcpfWfULSrZVb2ZrEf3T6PGVWfBxg/0nOl/VUaUPLEgnu3BvqkF3d36LZ3iHp/rldeLj
8fSfklI3SWNVUf510vMQudFzGF1ZgD7uDDHHt5ZjGoSONOWpB4R08ArqkKA/jeA3q3Tl2VO68iPs
7i9/xVJ/zGZF0viT39pAKd1p8nY+UoQfcT4geQYQtU6ROUX4ybvJTTiF3uPlVy5839wFDEn2YIwp
/qNNemN0+T6nWqes37Kse07KK/NxoXP+Y/plTxFlnEZ1qtsIV2uqQOop965svEtDazbZO7OTACsV
VaPUXDeFhGQaIXe8dlb+OMVrCm82193EqpNBc8TJYWK0abGqEdwjMqWsi9ogDbPgB0QDK7O4asy2
0FzebP7HFgJJmHMOaiRcdBwk8W8lAhNV3enxq9W86+5jHn3TqwfF+auxn1ouu5cHw8f5Pai0s/hD
ipjS9PMzxNtE21lnr/JcYVlmqHNHxOWYuUutPag6RITR/lYuVr9hL1/0MDhEhr3rQGkZlZN9btWY
50pEiwLQF5Vx8iMRrUaRn6V2Bycvrix/Cw09T0n0uooUNbP2KTT0k99aN8FYfb3ckkuPnm37gKtb
O/QdedJLkNKKRGh5jTb/8e4m5mzSoSwR72YQzFKYZTEKRa2+RceHm881xPq/odAP9gX3/FV/bf5t
lKGQZak7xcJSd2HdJHv4KA12F5RQ62Pin5GZ2k1N/gAkXW0UUDI4/Mkebz5jQJAYUOWxSQTV7Ch7
m/HGaqFX9c04/PHgrGwmx4u2qQj159w19NcpzNo3aWjkg4aiDb7XFYZTporCH1Zg2l8io8uoD6vM
4dZGv7cLBuj5geFoW7v2o7syk/ELHMJRYcvuQjH8XA/O5j2+ZhMlIWOLDUb1Ek7RyQvE78uP/jgJ
yDSbzfBWYG7UdVgspkXV//Jzoe0CimhvlO407wFbwL0aqQhZjyhvH4fGgApNvMl/nMZu2A9NF14b
SwuL5zwDaPRoWU2nYPQjblq5VvIK6uMZg8trAeulF8xWZ6q3XZHXrn1CjLAOMO3LwQS32tPlhlzY
vOak1dZuPFmbI1aVuWbdAfkUJpTo0Xsserv/muLDuM109PtXlsel15237b+mhYa5fWzAxjz5advt
iI8emjxmYZbqMXfDezFUV07H5+X2g/k3R7AGI8XFMCfNE4DFLkIZ01X3mHWbmzqnyH1tNVjE6wKl
mlP0+F3qcIuubQELq8vc9tSvY1lMtq+fwF1S9FGaN2ZBdboxFu+qqa+INZZeMmvINIa9MFBad0r8
b10ClDWlzKZYNZ/SUaAEnK2+ExWMEPx14uSOeI00c2T/8ia9XEFXda6sDwsje47o0xS1hw2mLKcx
HF/PhflHlMzx2gqDa77FC3uIM1uFK7bbKlEC0Ldl36d2+atFDXnl1y/0gDM7afq2V+lJlA2nqine
s7oIV0XeG+tiNL8Pevnl8vRc+oDZ5E/CmlybE/YnzwweorHYgXy8MhWXZshsdTa6SRt8C8Zylwe7
DmhHLp3bcFRIgYmiQE41yH9a8lpzLXX2bMHGd97/f0OpOi9urXx8bHPxFvhUz11uqYXumMM8wxLc
SBuU1skPRm81sWwmaNkLb+ue99kU38V2c/lNC1eMuTdonoLjretJnvJsBEtl+ndtEN57Hta5diDR
0oc/5VC+XX7ZwmfNU62OKyIKw/T8hJzEal5cAa9B84nLp1e+ZukF5/76a0UeVFMWts1NvyzLldlk
+7z/6vUH6vqv3PQXXiBnK1UmYUfj71idpuk+L+7EWDyFnbwxfOvKFyzMkTkJVZd6WeppVJ2k/006
j8VwLR680NFzAuqIENUtREGZaDHsqER/szVtWgFavMU04t2ayp9SS67089JHzLqBdJVoKKMTpy6a
7kTFFdxQzc3lMfRv4vGDzXCO9hzjqTTjMCJIh6D/uUJo84hW3IUe7aqv4NjsDSUG9R/UTPYmkl6+
alVFHUaSahHJE0mBiK4JY+NQ1rsd0j7YFfAtd2ZievCvM2J+TpffaIM1HupSuF9Mm6I52EGUmbSV
e2Z9aNR4Nd1dRgkgMAJpXpnzC6cJ+9yYf43dvJpKPcFJ7uRGhIOZfkn1aHlt9wMWyHCvSp/sUkuF
7+VmXFjB7NmCb2iizqhdq06lF9ykA8QO1DNc2z73dPN/v2XMkiC3opytasi+2JV/jALvDsTGj889
frbal0nlptJoSfsQ0EO1tgn67/itXOmIpaaZLe4Z4vkhkAGVfxVKe9svHiwl3h2/+RTU2nDmwqLC
7fsAQEZ97Iozg7ShrrZxoZKx4V5unw9XKV4w+4IxbZu6tUWFqHAC8vUKmmxtBQ+T93r5+R+2EEX6
5134r6EaTkWnrByUTx/BAyxWWfwOov/Kj/9w8eDh8yVWOUaF4UANbTDL71tNq3dxGCSbyz/9w2WQ
p59n318/HSN17sUDpzPl471rfo8M+CyuAW5kJ/xdMInPxBJ4z7lr/nqP53Zdk6msP8LKo55c9ACZ
4kLbXf6KpTaaLbChxPuni73q2GV989AFmTjGfVReaaOF4TM3VoclmwammuKjq+PKp9UjBJvqrqim
CvNH95qZ19Igmq1AeMT0SA7H8hgH1k1B5HQ9UWiKsYJ6v9xI59H4n42CLpgtQmTWKOBSbXwszKDc
jlEFfS23nHSLqCl6i8tQrmFhkCVxQgpiw6tn6aUhNludrFxSZ5QFMPQLal3jtHv32tJZV8g3V7YM
AWFVuXMMNbf95IyZTfcBNGfWUGJ3oNLXXwWF227LwSyuiJAWxtpcgySwqk5TKmWOvZX1Ky+sigN1
v+6V7Xzp6bPZ3vd4G2MsnR0LJ0Jmhu/jg+2J7MrF8uNoLZVxs+ku4I44QR87iKXVLwNWBggG+zG1
sicDq+7VEFcHvx3u+sn7FWvi2lnrw62ct84m/yDrVPNUlB8pgk6Ds1In2dXWgznBGgF9cHl4L8yf
uexolGFLIsiOsXG2wgcV49EKTkcr7kO3ia70ztI7zr321yoWlJUBUEER6Yu+KnhxbbHyqmuXnKWH
zxYArMJI9llaeVJmMO051LWbIBL5XS2Ta2eqpdE1WwKSvKBguUE/Z1SUvwfy4DnWFeW++W9W7IP1
ZQ5AtuA8YBSSecfcrmvKs+vMegCBmEwAEQBoYMNbr8t4kqQFZLEPBOa/AO8oQaSgt90I8G7Dqs7q
Zp9FrfkDCIrV3Y1TOZarTq/r6sbUZfY0DJqrr0f43b9CPKrrlSyK6t6Cn4UjuG6TbuL6hkI5LfxV
YrfDWnfd6NTYBLmmygvXcFuDtfI971kiTKd2MTTFQ0MB5y4HFvCo+12MrlCP7lK7co5Qn8p1bFj7
tKrtL1niR+usM9U3S7e9HUBO9uPIMl7amspmHQbXzheABdZiGMKX85n8rlG1wN3U1DaWkcnnISmm
teHl/3hR4L/ZTZFh22hUK2AQ+n6SmvFLwBH7pvrS+kfiNL+LtEQMO83Wwq0uqSYyyEYW97mdqHAd
lap7TMoSwLJWFLscgoixbluNPD0ULwggre+mtzYkG5iOBXXJWypW5dco0AzM5UGnUrYRmHcVW8KG
lbnBYcfTB7BFaWKdaixZj4ExWtuiLop7O4zrJ8LS4miXdf3gj2Z/51sAL/wR+5ahHO07ava9L6FO
VWjjsGC1iRXf+V1gv1S6TqVqkiSgI4QFtQcjrN4zoDlYKfbPZQIzJrar9BClRbOjgi5/zygA3Xbe
mN44GERC3Szjfa/0CpyQGd5YneG9cVkGMBnawTY1KmvYqlGUW62X2crCUvKb7bfF94xPmdZ63cNP
UyA3T0074LKmtUTBTWW7/K/w5twpenRlaOKlM1l4s8oqpZa8zGW0b93Ru8mLnMGH69NOpI221y1r
AJGEeUkhfZ/S2Ykzpd3DBm19Y5ucAddwKLpTKQkc9Dm4gUJIbwW/VmwQDFCvyzVjeHVzOHreaKov
FPa5u8GXUG2UaTm7OrIrfGXwutlYaRGekkyg1uwpZI+CHLcGqcttb5Ejplo0WHMBGzgk9NN2cIG2
b8ey86EtssFqXQK2iuq2baHVwR3sK/UDKkC0joOwvlWegcGa5RuHOCqGel0bWAiGkyX7lVJOuwNl
qna2k4w/mizzN2VlNaeycepD5Rfeby9Jyvu6LoaQOhwKStllicNTO98ARFJlUbqrvEhyDAkn4B2U
FYt0Z46ujZZSTt8myzS3Pgbtz30TiPu4hF7eyRG9c5hNw9Eb7VxjkwAbl0ehfmiA/a3LjlByCfxq
b8KpfJZjGu0zVPDEgfpkN2h9/IyTerr3qDhdpWHwFDAJcS1znQ30R+NEmau2Un7wB2mWs7b0XnM2
dpiNm5SagHsSJ86pT6DxOOfbcdbG+QYz0H7dZoN6bOToBgcISe5vipADnXCKoqy+z11rH+p6C8kR
rpOaWlesOyo5/LUDUhZLG7t6N8ao3rhJTEGDE+XbKGntk9OH3e48tTxCyJ5VH6RVIufCs+ttjKts
rXoVHSpL1BB8JQA54o+/facl2617E8mWuLjJRDn8VrLR4S+k5lvWaB1atgLoEYrVGwr6p4d0atz1
aAHjxabCu4viMN4HntvsJn+qrJUT2iCpQlO1dyGAkdVgN+aNb7te+pCkvrMzKgIvK0vZsIdEUVZv
ppuDCtX4R7ZyPSX1VRD3hBGjwUzuWiyWio0G7QsvBcNpxckC8dd9bt+dq4TghRmF5nREgYYWUEEO
uy3VvWwlsjT8TADAcOalyjWozDhsi+qUFMEuLdtT6YwnSrI+d0OZFyU7VuB4UItKSEq+tepzey96
coCXjz4LF5S55zNoRJtF3C9Prv4SMa7QDFGqFm3g4F85XC0cHP7j+TymTe2kQXVytOJn63l3nu1e
KRdbOvbMTuuBl2E7H4/+0W6kvaVkFoSMLumGq9Y6C80zFwyPKHegOOT+Ef+Cvaj8t/6sa8wJ8/lp
fc3/eaGF5qJhWXmUmvhdA02/fHSFu85HdaWFFo7Pc8GwMDKOsSJDH9Kvxzug+hF0WHXj9NvLw2fp
p8+O520WE/osbe+oyuzdNP+IRD5ffvJC384VwwIXCOAxojrldgS0MF6H1Esa2rWL3lLHnj/o7+O4
npkuOwujMrW+JFDtKPLa+c34j1UGV461S20zO5TX4aB1g/Crk9Z+t6MXJ3+73DJLz52dxEnCZo0r
zvHGavqiPEUdUfB0+dFLrTK7b8MhqnIDb9NTjcme6d5CDT946X05jFfGy1KvzmZsWySYmCe0Ccfk
2H3JnL2yHy//9oVmmauEaxjUtqF4tGf+yatn85ob3EKbzHWyBXtUE2hxfRqcZwICO5zgN0Xr7+36
syvk7GbNBq9pyYCIq+PSvuqLjFR7nFwZhfJf6cMHl6u56JEM9xB0mEAcWr/Xdtg2Ba8qRSzYWUO8
A3WXbMmHq61thwitJjsOv8QoVEG3O0mwtn0TdHHl5erkVn77qMVpQ3lUYTz0MnB+YCSQ/mNRFgY/
An7/hIMRoW/BmatX4V1Wm8M9QiBwheU4wemAmUuhknUHYGkKkETqKXSfPC/xcux64/dYaHCxYu1P
Fg3jW5m55aZNqgi2lnKHAncpAbw2lm7zolOQRkCoslHvtZnbOdx30/wwRfkAesYy0zXkVnUfhmbs
rpVXl3QbbKN1hun2Np+ceu8pvASoSBBPvdlWq6Zte3icElZoLqwe00ndGjeaEmobRMmqgf4FH5kb
Zic1dS/jyXmbrFTdglaLd46sxjVwhB6uZKAsOJ0yxKNADsmdF5fTj9rhZhe5LZSlss+ym7DHC36P
+YP1M+0wAli1paZ2pKq4gnhRrK/8Mm0w0wz8+3CMvH08GjEM1hEOnQvCCeVaHN41zNVg1VSZvHPs
tP45kJRau23q3MShXWMOURlvkxv277Y5GTsjdADJTip9GTlxbowp8DZlN4JOjCfr3bC0+OR5A/6g
GENtqjqA1spBVuzSsEq5x7ZwIbeGM0U7/PgCBJPluA7H4nfEHfifcei5uXu6eIJSXt7YoSfWumZG
P0DzR2uz1pxXXAOHZ6GaqN2kfNHGziLO1fD7DpK/rvI8USdgtvY+oW76mURBx0EnKm/cXAFyGwzN
9TZZJcJ/oAJ75/3X/V6Bz3VXYSmjFJZADk3AjzEOSrwGpA++CVqUlfdIf/ybDqTeoRx97hTKP5tt
pH5tnfiZsXGSgc19sU+0rFiXhQPa3gkSTEJBqOYnNs76KG1bfVEKfutkJNBU47rC3MJs4dUVnsCs
yQC2skra2vvmMKV6yANx8kpVr3xwvJrt1rDTn/Gke39aGC/vwK6dB8KAcUaFtVl+lVWuXoxMR6GF
c9qU7igQlA9D7wguPF1drpzOb+6JjjTHzj6PgMnOcdi0vMeukPoGlw25hvoZAyB1oJPXUV2vHIjL
yCYH0mv5WN7ovV9t4MLD88lEnnD5VBr3V1xialczd6Coo11eww7D59XZcBSxiU3gq+I4bXvbM6+3
0gA9Ihtb7W1/ireZV+F3WsvzJQPH23yEtmRBVL/NTRhaFvKQfa3q9KauErEZ7bpF2pa03010aQXX
PWhF/VhUZA/xKPgS4ye8jpyp/XK+VjyyUk3HZISmW7Xx2YcKB2BGrpdkazeFxYdELn4iiWj36JHk
uIdypRfrMHArfHlNKOv+1MCbbdIDN0L3JeTuv8NLUP0KBEsON5lu1aDN5rkKJ5C+KcuvoevYP9Mc
ED4A7/4u0yUub05mc91ug2YAbObT5Zmyqi+ZOwZgSuEiNSuciOobzZAjfrOjtm1lP94kjnCBU4It
Tap0Wguv1b78H2dXthwnz22fiCqQQMAtPZr2PMRJbignThASM0gMT39W59z412eaKt86KWgk7S1p
7zU0kN71N7hIBwfZ+/MbsYf8OBQY+YTm7ve2GIpfqYWEkSPhHWRoz0+SJ8k3e/bFlXY4DLl46NUo
Nrj5NeTh/AcyhNNt5s7FPa8yDb3AkB1HLaGpZmN6GwHAYGFzfWRV7+wKMllH2y/DHR1T9isAvCaa
9dy/5fA5AsSaQpN4bhq2ATouO/pVLXZTZ1cv1pwM0FamLaTdK+hIFMjWewjm2TeSgF6Pr8Dt1bWg
cFCPZbIXgvKXYkqgPtl445b6I82jyW4GHA3PhEEJ33qFim0Df2Uoj9bp0a1RwCv68DkAChG8UuAY
RWNnR9vtkiv4EIT3QcUGkCMYKldw2cibfQt3U/gCiPG+1RSC7GyabsOcyRsR2mOxdUcfQvoubVFp
YfzYUhvTMqTutV0N+XOS2PmzynNkP7v0tiwk2Ytr9/nBY6k8gV1e3jgQaH4ohizbF2UbdoeOVMWr
1Tm93ngIvhjuCqhLuHkLZeRi/G2xTKFu53Yb2rTkmDdWsp8rhAApSgk9iYQdy45nWzuz9AGz20SZ
ldkRdSiB8CzOsjlUyEhEgwEeGNClROQWjTzYQ6FQ6Rz8b0Ijn2TiXM4v3XCKhOs011Ua6tehZiNO
UEmwayqLbaaRpYAYBfVr7cK1BnJ8UDFPLXYYWJd+LxKIzDm+4oc+gdNIDRDqNh1nehxG1m/tusd9
3O/hFVuSLrZRcj9ZLhnxa0gw7ZgLpXEo6M4beTbYPldUnX1TACKnsyGPBz7C/2Dyk8MAMmI0Vcgt
Vjj/cjoGSxnajDuIEnk7/CMUfYIQJnBNCJVe1QZbz1fhtcRZ6g4236jVdrbVvvO8PKsEtt437D/k
lJQ1nSNHI4vs0eF4dqyx2aWJXZNtOYpxiHwIjd7Lfhj3YKK116iyl1s/0QSWSlbTvyE+3O9dgPos
+I0tRNd1/dgMHblKMkhjhzbxEMLttA3B0H9E+wRuETw/4LSksXIa9xqx697DJZr97lHn21a4cO58
WdVHFBz1HeQ5myP4bxRSirw+jFMXXOn+zOwuPOuW1xZ8DWRv3eJg6hy1a89b1o1gngR1cp8JYT01
kjQvfebkLwqot7gP63uewztFVl2/xdaQHWy37M7buroWwGvsRyzJo9vBpZ46id460F7etLDZuIam
WPCjFdgAtoyPxXXulOFNr5nCxUmo/ThZ/bvuUEbD3p7dS4d4d7PVorSG2vm3pqqKN4miH5jWKKhN
MIzfF9BZfWAQRHzwhazu2UDEnynoq70f5MGp79gjYBUCMrdudqiCtrqGcrTzRJ3aeodWbv6kx8I7
2HKg475FprmFarV/1+egw4Suo97UFJC/vgpIjA8edzacgK64SNxHFAvCQzhP04vbzRbUrIj7DqnU
6Ufhdc4u6Ntkj1YU7Jicmtwkc89+Qxpb3ngwI3pJUYyFhi0v9ZPQKXyLdNn/xTbfAO2P3tubyLr6
QWfMR5d6aMgjkzZALEMBzlHUAWhhbcJ5lFA/l/VZeDUr5BClOilROKpqfsSG3aHu5bjlLTQK6tu+
leEtVJbV9QRE9q5qPOulGeEiDI75ANHiwucoBQ4MxBbqqxie2woeTzn3I9axYNiq0Rpfej+vsNar
+ko2cDvknafv0bQA7q7GEeyQWTaKnjn55tgFKg8jJFwDWgWHkMO+fOpy56HUY34DP3h66HJ69iet
6HVSFM22ARPsNiMTOiTAMRxgFOPdg4QgX9Ixh2cYvDH0LnUHbxe2lt5ic6ZvMD2AsAkMLIJoRKH4
CK3I8H6AiPhWEstFuX6sYEzA/PA94cJ/Qt16PLdj+p3HiHMNU6CARwyn45PSof09yHoFOfbB2YQh
IVdBxxyI44JAhsmboERdpumdBAWxjfIWLPwxSRz4kY7l1nI899EbPCwMgnL6XaZ8Bq112957Yhh2
WQ+VCPAX0ruKe9mtBSud/SyU/25l0ARBKXtkEZKDe2e31taFzT1syaAf7ePAeatxLf/T2RMEPhJe
k8iFjv2VN6FWzLxm4jh6t+NNiqPeQz4mHSg1lnzorJC4W45TFXJ8X+/gpH6gACocwOgIDrAdah5Q
rnCfiYD0fS69eSfcWh2mFk2lsSmIjjggYnAx5vUfBRLkfZZzqC4rxR4nmuXQA0kpJKLcKhQrMOfP
79nMpJ/BWAcF/oTUsDcuNhBlR28QDjlfqncyUxCODo7dcZvWANbVUVvFZfuuxUqb+fPbNjMNDDsU
gOEHgWf3WIdI/RvqR0G6VdAq/EqZAN5g/1v4qSookro6bE4QPY0Dzu/8UW2/9ujzZHyoKcGsx3aT
1kIdOLzFto8byEot7PPSBjNl8ea5g0qQBdo/sy0oG3ovoA2tFJM+LxCy0ChSZU2D1sLoBjFMnKAu
x15lkl+jVwAG3kSfm0SsfMLSgjSKVoErNITboXKEIs0WSIINZbewabo88EuLxihboT4b4m4IgRKI
b0QDAcrJ+lFVwWa2093lNyz9fKNuNVW6mjpOwjgtcX+klO962d4Ntl6ji3xOXHGYyQ9TFpNWq9Gn
6JOo2OECJTd8W7ywH/6mx2Vty6a1ghBW43/LQcykfiV2F/rQmW9OeReLHva7uCB5FtJRzlfiYGE6
TPJXZuVDEPgpuJYe0jSE9XBpiRwC66NgZcIXVq0pRAfblaEM4HR7SvxBnc1V4jJrj5DZV1sbOgqw
lkMx50szb3LCikJSuJAA9yA0kE/6Li+rjSx+fu3h54D/kDEK1duwgEF5vkmeShddYq8DJaX+Wp42
KUh2F1iTY7FzCb3fWtkrc/tostaUaBaSUmBEdMVbEI8qBwf6AE68OKR3/hpL7l/n47M1aoRbaSc4
o6PeeCXaDiUUFLvnLR8lJJs4XLl/Bm3OvsESAbLLUPUsbue+zHBjzIEzppRluwQ2OjBVJB3OtIP1
PhZo4nPg16IhANqCd+D9Xp6/hZVusqSII+DDBDOkuJ9vHRALMiSHCfgKRr7UvWT/HHI/LJCGkBqN
fvhFJ6Ms4HcJxw0YI4w/m8z6kiCSw0xGVJESt5AKPiJnJ4hquIKaEKaS4gqychZZGqTz3z98Q2J7
pKtHSmIfPj+BfIf1AtigkHBbGaOFhWjShWALFKQqG9249VHKEDQ/Zk2xsj0u5H2TKORnvMJVRJFY
8MeuUhs4wE7w6Li8epZ+uLH36g5WchaEd5C89ENRWg8uKl1fe7QRnAUUH5xUoZIGRucrNG7jXBbb
rz3a2GyporD2qXsS4968Uxb42lnrvF1+9tJwG3HfNUGgfZvgTqhgW9m1Uddh1YiVQVlYiCYVSIMq
i1s+Fgoq+CG8gWqUKjL9VCZrE7rw801KC4fxXDcqh8QoFUQFwxp3fnRsZWwW9jyTzkLDFIgamDTH
ONYLNCmmAhdM/RxCbKryyr+ttKaVcVpYlya/JUV1YnIDZ47D5A0Yj00Ch+DL87s0A+eB+5AKZj9D
vTD0SAx0bb9Hy6g4hrge3Tkat9AiS4ovqWJA/eL8aR9fNE8yhFOQE0PqN9yEFgp41OHffSvcX/6S
pamm//uCDFZzRU0aEqNfuhmDZzbfwlbha9sKM6JXpbWvatBv467etAzYtPK7aFjUVOxrKZkZMZym
uR+gZDcBKlzCqnyWO5gM7XG2fWnRA1n5iqUhMoIZUlMQyzoHcxoU0PKbI6t8D+c1FZ2FcPAM4gRq
ubNocuwqdvltalDQOpZi78HHGx2klQ9YWK1e8L9z3OfWGMD9icSFpuiRwrqw5ftW/cYFdSUelj7i
/PcPy9RFuaIJwozESY/zU/oMv5M7nv8Vot80MOK9vFT/ERA/OU155+/78JaOlgo+uB16YBYYwb6r
aQz/lybm1G9eZFmQB14ImFlMvsz2wAINO0tw9NtKUK/x30NAw6T01f0s7OEaBBgHNgwcSk5AR2/a
cysrQjC4gL7pHHqZEFZGWbIHjRrIpY2qVX2dd12Rw1sODkalBY0JoWGJCpNo7xFlbLbzBz1tctLz
bzjgKNQzpxr48Uby/sodpdwSEMOhZDRA1A0YWY0RqsoY0uWBOqL9iHqsKtyjV/H+GyNJsnJNWpoa
I1U58Gtq0HYlaORIACflHrIc0TgP3yuAElu9xtdeCBKTqubQoHfp5NSntj02qM4KMBsAI11ZwQuZ
3KSmodZH9AQ23MkDibOlJbzY2NeOAZ6Ro+g8jgFK2M1JpI+BBx139fvycl0aESM39VkG5w9QCk5c
/mxT1O/QKYUB+NcebuSkpoCdlPKBpUtcOyLwrq39Z+Yluy893WT4a0gLoaeez3GvT9YYbi31DfIW
Kw//XAbPga/0/4YxLO6mLAvm4Cqjssw3IlPuntkF2rG+Ljee7OtTWIQoHMsAJ5sNrG+bXeHoYkMg
2nULe/hwD7vyZgu34DUJn4W5MiWOwKNvuwZahfGczj9zKcAJaeyDhR7xygJeeoGRuggQ3rRykYIt
wnZd9gTmD7yA/lyeroXoMAnbMG1K0up8XCv88thQ+uZ19d+vPdo4f1BQvXw4HZA4BEAl4feOWhuR
pR9tHDyCtOxdS2NEEnucosrH4akcw5X9aGHHc42gVjrotKzPxya/gpGr80I79yACoSMxdCvvWJpS
I75Va7PSBRwoVsSFifQNWBDRKNeocAtp2+RrJjkDGhc+5jFM52Etv6vJ76SFxTi2GStbmdyFUTI5
mwLIcB4ASRQH/lMb/JRduJvbduNl6ury6ln4CJO3CZP1MyOGeOe9p3nzYOt5zEqYc2+FqFFrEVI5
6PX446/Lr1uYEZPI2c91F/S9sGPqQlVJejtZjUcmf1x++sKCNembjgXEflDkuBS5Oiq9n4678uCl
n33++4djjQswed8HnQODQs/fo+Ny8rrxnreWfbj8y5deYAaxRdIxKyo7zgJ9nDMoe8KZ+C5znP3l
5y9NsxHKnpgrAhLbGKe6utE4TZ0Ncp+qDpc5Kn5BGu9rRxlqRHXZMxlyjpjop7HbQRHjxhf+YZ5a
GvHQilm+1rxZGjAjtCcldCk9a47nfkqhD+Ql+9AK/Z2XF+4X58TYwLmoiISSX3qqcvgQ+u5rrpOf
GdzBLk/JwheYDM0iHJzC4+kQS13HKLzBwL19ARB5Jff9G/JPjuKmBDy6yJUtmgTJzwVxJu0svc+A
V4Qzeg+GxwBwIFxm81G8+d3onHArrl8cnI53QKylB/DvsgKWB0xt61mG9YbrCnUGgOuPY1WGIWTB
0gxYKrDbbqwinYC/tDi6FYXV30nq2q9lQPi3efbmP2mmqv3ZWuoBzGESew5wSgJ2f9vBJwDczXoa
3i+P6MIiNxH07ZADV5rQJg7aKY940d9IEdx7Yb8Xg/7rU77ynvMp6JORNUH0PaE+B8ikicfK+pEU
gPbo9orDcLEowg2rx++Du6aQs5DRTFA9wJAA3tRJC5Ib2YIQlUZOPv+5PFxLzz7vOR+SmjOMDZKC
10IoWx0hmW1HvTOzr61uE1M/FW6hod7TxqD37WjS/RzzYW9n7lpLwDlnrv9MAnGZkdGGyh74UKfe
SQ3w5cvaErooIdCBr1BXm67rqSue57LItmmfgdbolwk8jikHaYlY+7rOOeiASn67PJLknBI++TGm
C0+hRoUrZz2elBXoez0V2ZFbKU02ACmkBxGG/KX2fT09UvgKt/s2dXtvm6uetFFrVeGWZH6+T/NA
wOUUFvJ0N6dUX1mwqXjvw26aoxrQ3R+hy8M+YhYaULvLP/zTJUBcUzMgJKOiCfT+Tl6pgC5hJyLs
FTrIp+kNjzbmB9zVzmOQETwN5QRdJ1gwB9iTv0QGwewb+4zWuNIPLUSpgIANIzEP5QbGlSs//fPr
D55ubC5ZBoQ25RrO9nV1Dd27Oer5vAmm/E0m8CqtVPdr7vLnUkmg2pN217H5CJ88G5f2AhEaNk+X
p+fThIbfYexAYHgGU6k4PRV19dvLeiAVii3pB7ZpquZX47E1Y6BPj5nENStcITS2HIiPtCcr8MYI
tu4nv+TP1gQB7Qbe2Je/ZmGxmTUuAhMdm/eAQyTALG5IYt05Il/pbi49+zyCH3JZOgqZ5lQ6p76g
MuLJcN+jW7aSy5YebiRKQjLdJ6SBvmKg9y1IXwBOXh6ShQn2zsHz4WdneQZz+aCnQIgAlNxV6fhg
5U1zhYMs3bZ1oW9rJtlKllqISNeIyABU06EDTRekZxW5LhxD9O04rHzJuRb6WQY0ArLSYFA5Z/Eo
lsGqXD36oBqU0o0CGE3V7QTWaA1GZLgyI0ufYgSonVUhR9C7J6T5yB4olJ+c2CErYbcQDebFLhco
iodWfh6oCn3c+gjBA/BiQddQ/u5LE2/e6/pSW4OwEjDYAcYPVH8MVRBbFjCmaJoDUrtSj11YX+bt
Dm1svwVjpjmNqILW0wCibXmlYJM+tVBgerv8LQvDZd7pSj9RwWBx6I/3LrznUuDQ1N6bofFUWSvz
7fxjoH6yvsyLxVnS2fctbPcgkYB6PJfBQw9X4qNsAJnf5CpJ7qWAOwe0GuzqrawD5ykNU3Yj7A7z
p71qM5KZbPoB/xVqGFZ4mN1B883ck+Lo9g4kWKgiOVzpbUhoT0MY4x4zXIO0wHduUfjHOvHUde2X
/rZkpDtmcg5g6uOBWebYOE9blfIjUfRABIj+O44m5GboFYxHJtc/lNnMtrULXeUyTMJdGYTuleI9
ewCSttr4vCrvqnHwb3sBnfsBxWDMFfS8IwZv6qOwwhSC6Il7aFl/FgsewhlwzhqyFPU8PaM/mh4g
ZgKhRG8YroCipxBHAYQ74joRt6gYBBtGw3Cj5oyAJmBT93cCb5dTO4HOw+Zx+lZS58Hts1+J7k/A
KwcHe8y7LTQAINzAABNN1T61smSrdZbFky0ywKkbxHQYJOEVqNc1yBiwyd4q2OvAF2imICg03cb1
aQIGaC0eJ4ijxTZiVWxLauGTue33v7gFEpiTluDmEdBRtoVOnaPd5GyHKSUuhj0AsJT7Yqt7lFBd
8DLu+3Rk487qKi0BkpTlGiZqIaGYtmOyAu7eFoHCAc6bjkRbyckbk3bPiCe+tP1RE8TiOMXU2EkJ
5JgYNrICMMQpVwNk6fcbJwWrA4FK1H51Gin0yAZwSTYeoNqwCvfrzeUwX8gl5n2Vgg2ezXVSnVpX
HrwRlOTett6AkU8ibulrYF3Xon3hY8ybaw3zY9iFUHVyVTNecTRXH7qJU/iqBPPr5Y9ZyFmmwlDo
Kn8Iq16dGmJNW5qxAiy9rPsxF2K6IbYvV3Ljgheca4oKgenX5dCDoLCMofW1gELLoWpr/h4WY+Xu
aABRdgdoj2Hnl/DCBeZf/hWdK16FE/pkZbNZOL+YmkOiLEMPPp71KR3AsKmaCSylbK05ujSS55d+
OMIEzAonmaGrNIsWao7Fe6dw0MeFYOuPEF25PF2frwgaGPs9Wn4Zru8siMfgXRNcVItvsNVb2VyW
hsc4F7Fprhg0VVDTG7NYMXEMQJC6/LuXBsc4FZXQKOm6Oa9PpVIPTCRjxPQwRc0ZEgm83MroLL3F
GB3Qn0AOgrDMaazLjZDdd9JV+8pPbmm1Jgzx+QS4/y6+H2Y5G5zegWINcNhEQeQd0jNAH9s3ZZeP
K9J7/0Lvkx3+P9UbAl3ksJjJabRFC/cSiSZtPjqQfwOhtL4Cuaq8TyjwA6NK9FFDAA6Mpzx9AtBm
2PCK1reBE7BDKMP5ySMTiuRh69ylHem2oVbBAYin9DkA3KSJaGehAt0NDrR0pvIq7QORRAHU8MtI
tg4MDX3ar10eFtKmaXYGnBjYFCARnjh51wGLQHyP4IUEetZbp9auwwsrwKy2EOy/KQqhw8nxerEb
wWS946Ej3m179P46pReudAsWQsWsfKEP22JaIB/hCf0yNfohLeeVo+q/ws1n838ewA9LDMJQ2irs
uUM7s7l1aM+ds8MWB/2FWGhUy3k6trakesuhvPUKdo/6WeMIfZ1TqzgIUjrXdafaF0o672rseXED
DIu1A68vP3lF09gbwILbYx1wZyPb3n3z5gas7Dp1fjeq708AeYBqJ8oGZn2sVzt7RBO+S0Ln2Glr
3kO6FNbQ1Tgd3UaKGOxw6GfYXHyz8568Wo2b7RPeB0eIVdW7UjINTuVcXaV89CNVON7Wh0jDcZxk
eeX2zXAjQYo7gknqbjqaZ9CBhKnmmSFZb0ZrCNJjADr1zvPbAo23Do3eDSDh9W2RB+68lVWhxFXI
ePnOgxDuZD2ggxHIqd+cEbffy6nr0yInoaa7QVuXE8AOPIjbiZ44dKQk27rtsHXS8FA3YIOXK2vq
89RCTWBrn41j4sraRyV/bmM3AzEnYGreVgHJVsQQl15x/sYPS4tM87k6M0wnkcRhfVXON5m90vBY
ighj++uTxG1nQIhPaSpgdecp50X7U7FyTPl8Etx/xc8PP5xNw0Rr6dsn0JtP02A/EJkDXzk8Dj5k
v/Lg72RPK9OwlEKMraopGggLId/ikABdhY5fCbi75sFrzqfD5RW19AZjm2r5HIyjgAePNahbe4Tu
Q1+AFTZ44FHJ4Isi7/80JT8MGUAIeeanRIPcIMCP/yGzXcrTr+20pvAHeiqhnxZ1Es/tcw2IO+gA
8NS5scK/l4doYTWZAiCQzSVDydsw5o0otpWGDF/H65XDyL9q3icZ1jTKG2klSNFm5yr1LARMH+Gs
qknqnTW//C0sz9P7cQA3t6xleD1wMKhVXXFIMmTU29VOJvd50oD1lnzzosTFGQ90C+hsRUQ2FORT
Fm4abqFhBN2BMvKCjIN21wYbL0iyONettyOWXz9wLYYb1wvq3ZjsdDLqW9BCvX1dsazEDXos4OU9
6S2Dj9WTQyoWZVMDkNo0ZMlLCIG5H51FnXvitOpaDvl4BaG+/nUUSXotoD80RJWQf0EytLYkqDqo
xKkuQ0Lumpt68EY4orl8xuHLGq9Kak9QoKpruWNyIodeBNbdXCW1vTLgnxNtiGsKgsHwjfCSMCtG
XWBf1BJiLtAizKYDVOFsy3vxk1fwuq9d9dyhhIAbwkruXjhzmCphOCv7aVa1STzYzV9/brZC1Vvm
lo8Cnuauv2bXthDQplrY1EkByixCDYyBXZuDuOnAfIK9+FW5vRwPS28wjuZdOYO0kkOJ3LVVNAdz
ZAdvHYQ+uL+SvpdGysh6VurgotmC6hYkNiSf4PLulMcsiJ3y2crWoJdLX2EkPteqezpU+IomfBpQ
Qkz4BAPw6763V9LSUtowbv+Ke4UXphOKrwE4s3Pv3Sc8XGMlffrr4Rl0/vuHhGr5ifTZYNE4a34x
haouJB4Tnm9Tsgak+XR7xhvOf//whllrODPPrRvDBB0QYbdub6WX2fsy99cukJ/OM15hbNO6s7WN
9j2Ny16eMv82YFcEkB3IOUdtsnKCXXqHsViTlEE33/ZoDN3ECgBOKYctbvXycWJQfKk00qXW1hrS
YmnQjJWLs1Ll9YGDckxdxQqyqaFmN9awVjlemnVjzeYE9G9pg4UYtKTZJHmYXs9QXN9hrqbDVFX5
4QsRjokxlq5kDqvTHthq1cAskarkeQqs+45b2bUNnvbll3w+M/+vBfxhgbEC1o8Q/aTxkHoT5Dlx
uLHcd7v3D2poXn3R7i+/5/M5ISZbmeVq0moG5jmt1R9ik00hxdugu7evPf78eR8+Y7JqlK04fL5q
iF0GfIKj5E3mvF9++Kc5BP5XRpiXvJHAy43lCSezWFb8aKXJ9vKjl4bFiO9mCGXl2Rh+tP9+WKk9
bXw5/0hw//7iC87f9GFgAs2bpJOdfaIa8j/1Y9/1kfBXChNLv94Ia/CYKyY8Op6c9JZAZgvyKPt8
1axxaWkaYQxdYi5QgKpOkDNTR7ig2Y9QIaquHdm5qEuG+T6o0CRcORh8HtXEtMEUittyJF4Qz+Hw
3hFyTYTMInzdDz+Z6y++xAhpSlTWNf7YwvCx3NeTjU4E7uBQN/7twQ7z8pJaWK0mhRkgwqbvdFed
cPO9daR+LjNnpfu/MN8maTkPOs+rIBcTZ5xF0OeKZGFHs/d0+YcvaNsTk7EM4RK4RDnaPllQZ28Y
kaglqEMa2O+QNdu0uRP7s9ol4fRrytd80xem3eQwh5kUKaRj55Pwfg2EbKFCFbUiPxLvZeWrzsHw
n6uFQ0zqMsFRN3cnpHFrhoJpaOn0CBXx5hmCo+oWoN72qZwtJ4b0GD00IbOfx3ImoDER+5ttlfm9
Gu1y5bL/6Z0ZP8VIBtCrarsZpmunno9ogrTQEBmioR0iiNPdOMkfFa5knaVRNRKDn2eoOlVoPFM9
l+CQsB2j/UsyDa+JX/dfCyaza5QmqcdHF8jTXmWTBxMkFt6JofUOQO0V2x5Grs3K5yyte2PHh/ge
CTKYy5+chAyAguntRNMfxOtXCgxLzzfSQtf5HTAUjhMDlwi9J7gIvJclpKTSsi1+X16GC1nhP6Uk
qKlPSpU0bqvmvYWifm2Hj5cfHX6+wE12tNWClcTrIgFPbswjdzjbBtsbCE7e+X3y4FQBdLn1H6rl
/eX3LewLJlWaFXSqumSaT1y/+gwKcGrcBMFdR2toI75+7R3Glu+VuQUOlAzjwZ+2ifLgIZBFhP3N
hjCCbtL+8lsW5t3kTA++V9llNjqxcOcrKy3zCKe7VzR8g83lFxCyMDdGxI/Ua8Zi8GCogO69s+U1
nANFR8oXnvC53kyl5UY9VbgDl7SBAqYs+Z3iDr0fYZojI79qoUPlNV5cQTfkFCal9xQy5rWAc8ny
p+8reZeGSS42DPYdxxK2tyc11elah2Bh1Zpc4YGUVuHp3o6FI25y3m+pbFdieunRRuET8F3HY7YG
N2Ri6i6Tjth3XKyVVZeebpxHA9E7A7qm6DtBhvOqR0v1Fky2ZCUCFtKraW7pFnXddvbYnypIjAVT
MUAqIL1JufNMIfq+snYWPsE/L6kPJ8dEh8XQ9SBpBUBj3k7cZdCeFGs7xNLSN1KqnEanC84KQ4qE
V2mQPMNoNk5n9XJ54f9DAX+y6/pGSm1HAVtUqE7GnVvZxyYv+DYDL3XvlP5fp02zvSVrZy9bBRcI
kdMrXtbu0R0TC83u5l2i1r5NQylAjNbtgxfW9LmCGt1KxlzYh02Gmi0rCTh2O8ZVrdH9TjNooTbP
xeg+BCjxC4ibbssBp8/LY7Ew1MzIZeFZeL/zp+pUdfS6F+x9KOpj5dcrl4CFxcjOr/2wTpop01bt
ETvGpfg6BQ04/MaGAmYvazaxS7//vEA/vMBJqwZScTONA1Bb36CmWcYdNJJiOpwNwi+P0dJHGAcW
nakcMPyhOxXWNRPVg+1cg1F7AAF8JZoWNi0TlZt2ADSSnIFlMk1HxZ78wN9kdrChvNj6Wh++9hlG
VKluLiX4MiTOlChx3XNifBWk+HId++20sjcuzYcRWl5GZ3tI4KE0d/q+o93BDst9Wcj95W9YyDsm
4JYEagAmSk2x1h6O4fLUVWuY7oVJMGG2ZTBz9H47KPfCfq+T3m/Wwa8QFfE/xcTyjXKDl8vfsLTv
eudf8GHNThDDK3SWVifys/8+7lm8H6/UwTklOD7+Ys/uE7tL7+3r5ESOT/kNf1kTEluYm/+QzGdl
6anEe63iuQkbgOzhXbJmnrU0M+eXfviojPij9NFyPaVK/JCD98Ox1jQ7lh5txLhC76hMKUosLaiU
M8seA/ZFFQpi0q9lBrKPw6f61AlV7Ljj/M3nGvqZvtpdnu2F5GGSsEVr80BYxRB7fQ49NSAxHm0p
p205zfQ1ndiaIsjSe4zo1nryKytrG5h/yVOYQ+kRZoPQityX3FopHiytHyO27YIWxJ4E5qEFSrEo
vrW0fhYCHNHLQ7W0L5v06XAMYfWgSpwqXP09cQXYY389KOBnyXzbFOPWIrATYyoeIKy+YRCqHgNv
41s66u1641MYjGVyA02DryUbkzqdQvZyhHkD8F9yiFtGD8k8rqyKhaF0z7P4IVqcvOtpFeKEA4n+
u9Ir7u3U2pGMvl0eyaXHn//+4fGpm8KTWM3qVPal2PgOfZmKuQK1a20pLCRLk7gjyxDqw0mBaJ/u
mL5GUfUY0gQS9hx60+n2a19h7LtpC0udvCpgMl+q99IOTw2d76Y+1yvrbSGvmFRqwHwTh6DLdBpF
s6d5G3lijXW/VK76j+stquZzM7fq1Ar2G3nxVITWS0ppu+mV3DX99EDT/rktnX1VrLpULE27EaCQ
E9VuXdjFKZirHaS8rgEdPjJ37TC3MF4m+F6IFF5huNCdahgc9aGvNlao1tplC7/dhNzrkdJ5mIAs
ncRrOWUR838TvRLIC0UIE2mfSgk5WoaNT9YDOnBTXme/sNXbGxbOzu/O7fmdPbDhhTYaihAwzVp5
7+eNbIeYxGrtgEDM57Y+NbKDgO5d1t9CVBjVY4DzbGdP3fk2q/O4QtGgr+6c5Iu1PGrE/2Q5PTS6
a/jajJ0ArSeqm82c6x0Eo6N6hrPXsFKcWsgDJhEu8wOa87msTt3o2y//x9mVLcmpK8EvIgIBAvEK
vfeMx7PYY/tF4WNfA2IVAgR8/c320xydponot4meCAktVSqVsjITqEBuBmq5v6pSga1OJFZMKkDa
7/IHZmncfKklcvsAkFl99qos9pMuYmpeWaylDej822dKB1m16dJ6N74Lr44TZNvC1RD/4tivXDlN
oHwP3W5wKeNow/FMf1qgULvIGfl/wHAvNs5cpisLsjQKwwUUju07Ywm/ox0UTHDgSfoMxd185T63
4AJMMHs2NODClll1ni11tLtxl7vOyvvBUtNGzsVNQKNVQ6v2HCLNNFT19yHIVri0FuzfRK0DZj36
aQG/2Gfa3+mZbWwH+Bh3Jg/JDPWHIbD24xzSLQvYGgnIwkKYAHbK8TivM2RISGG5kA/t/6hMgGFp
cNfkXhe2lAlP5+XUVQ5qhs5Ax8DA610RPHYjO3HUtNxlcM5lqT6EEa5IfZdNRJ8b50WGScTDg4+i
ztuNL+Q5HON0p3PNQNyqyrNV/RgVSK9oD5CRFYv2S+DQPXNWLGJpXxl23RdgTGmLEP1QEk9tcWS+
u/Jk8nfbX7FqUxQXXOaj3UG/5YzCiG7TE1vEYeqi/hU84klUgysi4kKNj4EM3AMK6vluLBLvHfIK
HThbtB9B+xKSESopo4qUzp9CcAUSrgtFcuZNrzxL3O+hQ9znqSq6B8g69OAbKastKunBBpzl4O6F
lsZOD6O46K8UX5CEVZ/vWx/Dk6iaBgLJqP7M82KCYlS6k1TF3NPfA+WfaU6gWDrexyrpmCD2YXaz
cpxmaIRWYdxyMA12h1LUm9tDWTilTPg1k/DnJU/7s32hzWlRvKIjEGpvkuKxqZ2V02lhn5mUAxPo
oXurQied+t6luyZbg/ksff3F/j9YYdC1vQDLRA+Ruti1/0fDHlCMInKQp1s7WZe+3YgXktADu53O
9FmE4IKWzP7aqXl73+Rf+vzw+dlckmYkEyLhHpJHegSCkkBAABI/8wA4pPeIarS3211d9fOO858l
KCZsUaBJzoRRH+KmIeQ/EjFvZ1TvbbLG26dN326RAgs3XTt+vd3p1blDp8bySBeP0ZqhikQ35Icq
k98k8za3m756hqBpY1nQbF16s+2gWr/+xwbVzTMK68vPfj/V+9s9LH385fcPi4MS1KApoBB2TkMo
aIAq9mly57fbbV/dt/h6w8FXZCatPTFyhnxv7Htio3OVoOp4LDbQjH/Cf1Y81dI0GR4+IdJNSnSG
al0CaRU/zKPCLzVqJFWzshJL82RkV6AJJRkBTu3c0exLMPFdy8c7p8nws+GUdZySeURI+3seJcje
vzOrjnv1mKD69vZSLMyQib9uOlAuACZBzoELnnGfNCoeVCmP0BBbe427Go04jgnBDiwcWGGDLlLL
Dw6sGeC9XV7UB1JX0ymsVZGuBA5Lg7nstw97Vtmyti2Gevxy5MFXHfTJnkOP6oRCy+T99nxdv75j
NIZRU6dsumKqyTnTdnKEnmQXl+AOfs+hPAcgRhPG9tg6x7z1kuMIFbMY8XD5/XbnSzNpWD308LLe
b0KgToCPz+mAVDpESgqSvmQ1WYnjF2zTxHXiwdqZHAhHn8OA+vu25tMWPBbpBlV2wCoGaftOmJX+
7/aArl+DMZuGJ0jsEM800H84d0zTV+p3zWkmE0gpSaZOuCJPX0jrf5/CNjuHwwQR2aIPAB6CUGDw
XKQ1qqNvf8jSzjEcBStyqITOTJ4pxHTs0IJEOAr/9IqRLc2p4SPyritbSQZyLtw/ltXHA6gcLrqV
vf/T5WuVkQtHnIn7LERn5+CeAaquEp9DmVvHBOX5DgJmitLvsi32XjZ8H0terdydrs8ZMWVqhK8m
mbQ9OTN4pa2oGI+gVViCBbXv7+zCuPlBXI+BcXqYz2w6iOp54J/n5PX2il9fE9T+/ttXzFVPgxnK
neehB4ltDu3BVoEJpv6p/Gor6bBG23TdZomJAiV0ZF7RZ/ZZVacMygZQpd7bU7Vpp2+3B7K0DJff
Pzg933Ym7F2I03ep9Wpz6I5YxXdV+Ct7d4EWipj6NUkOyko2g4a2HyBzBCjddHDLwI/bjk9RaUNg
1E7KHEBRx33AkzHeDQufik8UQGQVhaqp96iD8u7cEIa/0JP25tQnUPyDZickBOXWBalcNNbNXWcu
CQ1H0E9O6Vu+nZ9FMcQgc9rWntopx//al9UnbSm14nCuhw3ExI12blUkFYXgMaTPUMvsFptOjHdp
uODKZAQOeuhrRkHkem6aJFaVBV4LdQCXBC6Vd2V8HWLCRcM8CQNS2/NZFfmmZzgfxFpIsmCZJlxU
IvEesCy3zxoYfCqg9jZ8wam7HRWDnOLKtl6wGhM06knLr2oXaLB2krF2dxxcU+7aLl041lAk/W+b
zACKUp5UwE/NSXvqGch14lS2VhL7QxaerX7KdqHbBaA1pcW+mj26CRkqHHQXWKAVofddE3C3+fd3
uL2kyVCl9rluvoZuEbdkb/l3ASywBS5b+4PjsT0QjQsobJxV7kQCOm3Ee6PdSs5vaRMYhg6qqRlF
5BW+XOczFKh90M30JYuKirZxj+fAU+qPa2j3BR9tvjDoaajxOpJOZxZ4RaRV5kbVBeLTQejNF9Nd
UuG49RhHTghybAnBTB9Y8QEy0b2XRn3orcRtSxvacFytEEUHYQMcldCARE1f51O8K9wXWROTLgJi
RNDFZQguRO9s/bDa971zLMduc/sM+4uv+k+6DHvJ8FhdkjcT7XzU9AfU+p9ue17EXotYNAbn37SV
np5+0BEsgzs1k2wHBl/mbRwvSc/KHVFC5fatzyLapRSi6Lw/NZ0vtmCvzdw44Hhe8cp5gqqgVfUx
040HbfChT2JBlXoEJ1y66UBLf3QCvz9MWe7vysAjD6nsp5+9M/NvKKyYX4OqsSIWolhkKBDlJJYO
D6lgLCLMGTddoJAGJV49vVfgHYFUk/QOM1iR4rlsZBbnWdC/DXMot77unX/qiolXyBeDp9SqmxeU
y8+xHOf06Lo9yPwHF/yXSUGDLYQx2eMQiHnj+KF1IIFFIUBZFiFAYEEQ93amIcZT9Ds9UqG2FLqf
IEeyqr2qUziUlqfNqclH9+ec90GygTxp3oM+cRhWyv0WTMcECLOxSpp66ubz3CM/hMJqP85ylMzP
uRDxINXz7Q2ycFyaYOF2Ii2hDR3Pys/SWA4o1SnK4cftxpfGYNhlmfayFh0azwe45fLHlP4OEhCI
0bWy1aWvN44DXNAEMr6IlPvR+cKSsfncpMEazcdS45ffP7jh1KUB0TPIwrp8sLeFdJoYUhFrWpRL
rRt+WNRE5R6SD2fKW+gE2Pa3dBxX8u9/E/pXrN7Eivq2mzSFAjKFZwFSM1nbz5/B6jR/JZBiTCPa
zFZcyZI9QxqVbn1bjQebierQeuGcRbINQKYIxd5ozIT7qJzRjWrdVk+dBST0QAp2AEuZ88hQHn0E
/5yzyULqqSjjlbXidBdOqcC42E1484Dgst9Dji+R0VD77wnpHqCqMURB0JxUkq7R2y24dxOYGlBK
bchwIVEdYsAi7D7lIZti5Mw2t41goQMTM532obbkOE3nIhlAiEFAAdO23P8uwFOzlgla6MN89GZW
4yS44qPYv5eIdb4WNsSC5XTf3cB82q4bSFqM8J6nFgdrRtKDtFFh6d85P8ZV1Aqp0pYGP6rVvHmu
2rTjz6JnK7eBBQ9kykMltVPX7aD5KXW6eKRJlNBPA9LTjrUWeyxM/X/QvBC7dWeGUt3egyh51200
f9F2ebhv81x6/eCDAiA7C7BOs5OHk5G2D1bxyda/7mvb8G+1dklZM2RBoR6zK6g7oe6+7mLHC1Y+
fmnyDReXE9+tQC1MzqC9jMCyeUoKHkOa40DXqDyXJt+IzZKy5WrOJvh//YM03yDWCitY2TpLbRsu
iHRZGsCRIrcU1IcGLHhRAEVnqe21m+rS9Jih2STTiRXEOwcB6/dZR9QOd+MKlMsNeB9BdLES8S8M
xATw6mkUiHg0iNOr74H9i0IFYl4LXxf8tInghTxIj2wmopQyS3/QwDnXnnOEeu5zgcRMWq/RNywN
wQgkIIhMZNbM85k4qIiWIUneoX1d7cuy6tbQAxd/c+XMNKG6sya13yhcjHC2HEYA+ZDEciDgc6He
Aosmk9YPqx9X1mQh201MOl0FkczMZ9BqtS0S/JhwDIegy+5FuiWhkk8pOONiMqRdDNKZrVeE+ZZC
F33ldF3YeSaEyLHxipwjxD7Zns1ffJbMJxlwFCMoaR+Y0GvV1AsxjglmGIqgkfaELKOFNHAkXfJP
PgUrMc7CljCxDNjQoCe3QZDi1WQPpdMsmtL8Eu+sQWMXJsnUoJJTVSauhZtZPT/m3W9rUJE9fcr5
WsHTUvuGd3RBq8ld4ZGzHIYfPjQOPjVlYW0pmMt+ZQ2k5u/y8iYYGpg3qbMR+bCiLfJtUU3qNDSS
nj3LWUuQLywFNTxlrSR47C2MpK5/Z4JtpJNEKVSkbg9gaZ4MN1llXZXYdYnoQ2YnPgTvtU4gyudm
W6Bx7PtmyawAwt2tqryWBVBL5ZEmT70aoCK0Fp4t2IEJsp4h9uDj/h2eRDvsiJc+h1P1z+3Zuf44
QUzANOrXvRQVhexUp56MSZs6h7oEoCMJwudEq+BHkablkZSi2aHIWd5nfCaW2rJG0tW6C0+FFp8c
Ib8BLv5kK/nl9qAWltyUoOoTlVQ41edz729YkT5bZfNdC5FH9L6Y08RSV62CYLVPnDMy6tNm7EAU
54BTPqbdbK10sTAGEzlZAbIXFolkqMIdjr5V/+kli6cg3NsVaBVvz9OC4f2Hadq27HEGd/G5KinZ
lxzw2gzkIZukTNZse2kYhm1DFB36hk7KTzXKUTnUVSGVEaXIHHbTmj7GQgzhGgZey2YCjGtiEA31
ttZsb2z/gc+vxVDjUfLtrpkyQZRToZqsd9BHOHfbsrKPVVJ8rjRbOc4XhmDSALMk53XN5HS2BVgx
7AKQR1TqZi+qhPx16M3yYJVB/n57LAuByn+glTYbWlmB9jsFX7XD3Djzwe3Gm/mbP/RhLHr6p6vX
lBCWRnbZFx8uIPMooPcJhvlzmFX8DLpjKHL21rS101G0UQKJki8FuLTuvCybAMuyE0VOa4F4snLL
OCMgXhicL5DseLk9d9cfEIhvTh6H5hZ3wPByclq9Q035vlLsQHl1HEoPAJDqTep+Ax6VGLUEB+RF
wTqXrTjNq1OJro2pRNmn3Ttt251G6zlz9CfQqDzKRmyE60OrXa/4naVeLr7iw4INMul71eFxJLNQ
RS5K1YO13TlJXv3Ic+Ru+35trZZ68v7dE22cdLBRMXJCOcUPYBveXFGke9CeD1Gppj/eMKa726t2
1c9h5oxQKWiABRoBQjm1Ig/jNLdJPLhTAI6q+yiq/L91gx9mjdgyK+0es1Yhkfukgkp/TsAdHIGd
sVpJ6F6m5T/3CwzC8KQTNKPTbgrlKQzaf2hp7YIeZLG3J+iql0bbhgtNutEahIXPn/J2H1pvzmxv
LflH2OV9K/BXfubD/HRaQt8c1CknPSc2sF40ybc1ETSa6tb5dnsQC/vJBK8R2woCz0nKU6mL/FvW
cBI3ysuPTlggedZQLwqALH693dnClvrrHz4MaGjIVA2zXZwyxfUmkzmYujvPP8p8VdZ7qQtjwfN0
SJqZ5MExJA/ASG4D58AHdeeCGCteFyrEOVDLk+c05b4UqXt0PUBUewDPnm9P0dVzhvgmgk2HQs5l
EeQnSYAXikaA/n6KnAUvQ+VC1LskhYxHFdAhmkkTrnS6YCW2MWmtdngSSl6c8MzzODXWa4Jebo9n
qWljysIMpeqg9ylPYBNhT71N//SAlq1s3uuNUxOzA0mvlLtgDzoRgM8jrviPBvXGK19+3TKoSdam
hqChCSg/TxqSHz+LZIJwjdRe/khcKR+GuQYXhKXCYAVjv7BxTVyhV/g5D+Bfj63W/xQTZNz96Ucj
7xR3Nrld9ZA5oTXr8jTScoh6AJOPdtASqC6Ktcrc66vhm1hCiyrgZaC7daxs0m0T7uu90mrt6WbB
25okkGMt+7R3RXAsKhZXxVNYQ4gqZ5E/r0QpSx1chvXBORXCBydZ6TYnqKjpH2CFBbN8P4fjrinH
FFTBnGX7+2zCOFknryd4EiUwt5x0e6XC8KHss2JzX+vOv8ehq9FzvILWp7ZXPaT1NI2509YrzxLX
/RM1gWZyrjwGppzh1OWTiCrbgigvz3Jg6ct2E1ZQgnQp+wVA0Nd7RkNNwFkLgF/iBNBSnOfqpc7y
N1XmK7HBkoFfLPHDgpOplFZtB/LkIykc+7xqIBtPH72uPPRV5sWlaFduKte3FjVBZ+A0SbRkTXvK
rforhEn3YeZtp9w61IN6vz1P190HDY09ZTuq60k9tCcxWa98Ul9YMP1QoIRc8YZL7Ru7akibzKa9
1Z4YQoIWbMSlYBBDWGP3v+47qAkgs6Yh8NoQnz+5+hOUSQdQi4Ot5vbcLE2/cQYJiJqJIGyhNZlB
qCsocysixH8YXPlkeWu30YURmBCyvuS96EBNexrxGP7QWaneF6q8L1SmJoqsaodazZ4nTykSZptE
p7/qkQTxVOT3ra+JIPM1zwEwUe1Jt2TAW2n+KwygjgmU2ooNLGwgE0Q2Ta2otIBSqdDv0n/vpqeC
rxjy3/qm/0b51ASG5ZYuCovWw8m3S9BiEjH6G4nFhte2rfF7APnCH7Ur+68NVLS2nPXiLGZvOgTQ
udoRAT1NmfhN3HUOyvoTi795hf1P7+P1KdGF+/n2LryuGknwLvNvfzN6CFdUVvNjmRcusF99p57b
UNAgTqRTR24j0kPOS4Wk+hDSR6TFKkga5f7ZR3qmz1n4LrROvlq8WENyLDhzE/PGq7lKCOegXqv5
GRWWDzJln2vSvjgc6k2SPiMxtFYGueBtmeGgBAOVWu0Gzkn74LcId1YpUdplb+3mGxBY0e05XrB0
kw1xAHc7a72JH7HOv1Unpmie508oD/4d0rV1XNrIRrA8klGUczOxIyvPKF/YK8eKU73GaL7UuuGr
euHZNl4KrGM2BXpXQJT7yZmb9Aef62DFHS50YYKcZF+pCoXC1pFibyvpQ0TAT/bSVuF9q2DCm1wg
aZM5cPixJbXcWF35qCs43rEoDhp5uZVeFhyuyYAYAk85pk3Fjzx8D/o/TrsS4SxNz2VvfQgLrAo0
e8wV1rEjDyOAmnp4hf7Aipv9Wy13xVWZbId+RS176md+tDmQQpZ23QegpwjkkiD1HYG9Tm5cp2h+
593gbwGuCmMy5fnZknLeo5BQwj95LKp5QLZTmoTbiQG1fNt4lgZ+megPA8+4JVxCMPBatTHUFDZq
/kyru16T4f0M+wcVOep9Lq2r+lOOouFKHB371+0vv66ihsYNm5TAuHKn7/Hpgygjlc0DaHKaSMDR
l6rZpRoMmYrhbjtWdqShs7cFMmLlXXfBsZlYJs8aECUrwo9O0z/xJI1GCuhgVu4mgWcIvbLbF3ox
AU2qySGOLWV6Kls3sgA1+uykTrBLqPc086GBtLW9gh9c2Ab+5bD4sA0gRm2LKqyTE8KZ7IASGLkL
puZ/wnXWhEYWLNfEB/lpStuJjenJC98bLc52UBxub4Slbzdst4X40AykHD+6tfPT71qIZiPC9vlq
ocNSB5ffP0xODZCUVY82P2rtTXEGwPtTQ9r+hfMi3d4ew9LsGGYYDCB+C2t4iKY99CSJ7Uqu7KGl
lg0TBJd9N4YdSqmgENRvWlBzbppSrxGAXX0UBW2o8++p4S5pda/x3dAcAhFLx7/ZLv3Z6/SfuXY+
JyiDBYyYQluV7W9P1MJhb6pwj71X1dyy2DEQozoOhHzzRfGqLpXdc9q83O5kacGN83iuaEcTCJUe
00JvoJCSe11c67VSuoUAzEQJiSyjFJyb/Ni14lPqtr/yontig3qDSG1MMvdrscqbtrD4JmjIh1g8
UroYCNh7HkfKNz4vVw6OpaYvPuuDUUygqnMbR+FMq4vnCsLg0Nq+zxhMfFAWZqqsM2AQXOgMdS7z
4rkPu5XDeGHHmnAgK7QgX0Ta7OTkYfmKpLGgMRKWfrCtGwjhhLjDDRFEkNpv4xyERxVC8mxz17Yy
cS6ZHkfHaqf05IR2RP3sk6fP0+S93W59wTJMsr+inAJpdRhYN3cQfNxRu4gDv4yr+1S0AKQyjD3j
apiwNtnJy7s8KseDnPoMyOX76FqpiW4RjSzDxM6sY5vRYz63mzEJn8MsXHkVXJogw6rhYZ26vVh1
EzhRk5KotX+w4tnq7lsAE9kS2CG4IDTsOs8FuDVTm0cC7rxgzVuWQiXl9jIv2J2JcGkhGTNpF/6c
aOtgC7rrG+/r7aYXJshEuCRZAB4cVSUn0sjN3B1ALfMJF8Oore3dfT1cev7gNPxQMZm1CDPy8g/N
nyxCP1v8U0/XyBIWAiYTzuLWxPJmyHbjllOhiDj5H89CWLPsD2Dqeq8hKbNyqi74cBPWUtRkoG7O
4Vj7EgVd0IIIHkO3BfsaLFu/VKtcewtHkWcc39BvIlMwMnb0xidUAcWVAi0YhB1vr8dS64ZF04SF
/gTZtWNAhq9QSk8inZM3qtbWe2mzGiG6DlAZz6eWH6vcPbDc2dSWer3v0w1rlgMdgLiDNRPhodgo
j1Q4RQFAE3c1b9IBpkXJa0cy6zhRqIL2SI3IskhiUsLz3e5hwdrMij0oovu+ZeMAxZHcZnWUhF/H
DgoCIljpYGHyzVo9ZBE8B0yW/MgaUGx3SFIOa6UcS99u2HFOyhTHIiLiaWg3rngLcy8ecxG5xcvt
yVnYmGYhhCd1ICQeYxACpMOuhVM6eroNto221pS5lsZwmbYPvmgg+QiMA3wRY6+kx8Hv7yv/Fawe
9zlqE5aWk2zOci9gR+10D6E9xjbXK9mKBTdnotHGALqIUwU3BxEr7xtNLRVPU/qnSXqQsaHc6bWU
Vbpyu1raRYYJAwtI9DANeEPUtd6WVplvvZHSlT26tAiGFY/Crwuv64tTZV9EIMCYZu/sBmwqzVhD
96ALy5UpW+jIhKVlfugxwHSSU8geSffMss+K/6T2t9vb9e8ZfyXDY8LSIHPOfMra5PTt29PR2j49
Zi/e3tufdcRjECbEduzEdXTm8W8aQU8wgsLvHs9PMZibojEaIrVRG3ICq+TX+hjs5QMgf03UxK/W
po/66PfKV2Jn//cjbTOuDmRiuxD86c5Vrp+YVz8oskakcX2X2GZUPQZVONo07c7Q8Tlkiu78jqy8
kS81ffn9g52mdSZCy5YdVMbfeP2Sh79uz8Z1FwMJvn+36yVFojNZdmctpiSa3DByE/LZT1feJ65H
CLYZLDu0rpEIkvWp9tL0pSutALF+MGz0nLPY4a4f20Ndn3x3rldyUn8327X1NUw1RQ1Nm7RVAkID
CHpEZTPNbygxZbsZiZfNDJo4iA1WqIQgCrx6RPD0Ew4gmkWdyvpt6hXZOUi5t3el51bxrLT+bpEs
cXC8zt7BYdOcxbROMtAZsMZPIjFp+1i0iNkjXwn1SN2wxwlfWzGKHYcvVujZ9Ys/pvPXu1bMDH1D
EXoVbg3VKUgUe5atQ7Ys5dbOpqxe2Wx/CyauzKEJjbJ7mbd1nqfnGtUUTUwvwAmfW++6rvP66CcU
7EheWljg/YKAcNZTCdx0q0+dk4A9IiV2l+D/pNz4Vhp+JbL0UHDd9N8STNAUD4GS/4SgtJjjHKrN
n+uOWN/dKRlQ7jT4UEqB7vXK9r7u8GxqeNa8g0BQC0m/IyTH7b3n19lbUCWhiKTtB2cA2e8MZGzz
3iMgZk/VQMJjzSr+e8CbHIKxgaHUPOwlCPGSyicrRrXgC8wbymAN9axaJk5h2iVNhJMJV92gYd/v
22CXufzgarpBtCgHUsnJVt4/AWseOygKRIXI1kpElr7/4os+dJCguKqqWIZ4m5NPLXeeaLfG+rKw
3uaNhOuBgBCABciJWTFtg3Mv5k8CAKZIV2tElkufb7hMm+Uwceg14/O711ayTZWVKyu79PnOv2cG
MFa/ESzFAxtKpOzs1ZFi68ownoB8vL241xM/tklajsITXgalDo4ODR/VkOyocE+i+Zz5RSQbIBMr
53ed+SvR39J4DPOrYXltZdnBMafji0Oa98mr9oUHjc4iXKubXOjDvKN4FpXgNQq8o5B8Pvik/SSn
DhCWwJ03qVIrK7NwTpr3lEHaAFNLpHgHP39lnf9AyfiCcOft9rIsNW/kEcGNRloODBGYa7PwG97e
1IsseAiCWfBC/L6vj8sEfjC70XdR7zf67JiQCmIH4ST6SAFcHznCgZu6rxPDtrU/hIFQBTsSaT2R
eXhPrfqYSf3zvuYvNvlhDImdknEGlAWUJfRZZfYXLhEoVsPKfl1aBsO0c9TkjFSFLhSp7Ggsh23G
8Sfb3PfxhnUP/qA63TH32LK9jTt60k6gEVrTm7h+HUKh8L+nRrbjQBq4Jgj47rieH0P+3Ued75hZ
scN2t0ewZGuGPQNmqqwWlnXkBf/dQJwt0gEhIPKHAhythpUQ7rKYV6IP85bCWFKlTeq5R1TqfwFb
SBVZTL/cHsHCLJlXFDXXaQghMPdI6nAzqOaH181FXAn6efJHXDYy+XpfR4ZFd1nLUtfJAGptnebb
XEzdkTd1vynCNvlVz0A/lnUhVp4hlkZlmLY1dWD2bUp2BGNGPAoIQoQPeXso53mXuV9uD2jhpdk2
a2VQPzwBCEcgDz4GF6KoUfu/5trnXdS1SbL1cxfV9o0mu3YGU7bbk/EVQCIgkbLAAlfB7a9YOL9M
vtwE5CBAuXQpGNH6g9Dhbir9jSbp2fbnvShDnC5n7q6Roy31ZribkQ68CumUnp3ZP4KRNCIzjzxW
P8BsH20OQjmw5Amm3u4anFm/7DBVg2ln9I8j9dnB0h58WxPax8QLu8iFdUdAlHg4PKnjg9i16Vei
5OvV4cQ2C15kZwnUm1vuEezkVkTJ1ILASTlDsSF9lTyFkHqIgpwzETU2nzZdNtOvTsbXABIL+DDb
LIfJXKYEZbl3nJpxfnNSwGjOvJ9cD6lkJw9OXpnrQzL1LsC3TTjwiMkctVK2JE5EQJi1BTNtv3Fd
f/o2qSq87zQwK2hqlfkKlD/06IbTMx/rOe5EP0aWGD/fXu8lR2e4Uz24FUugt37UDEqvUWf13s4Z
QCGyYix/v/SKJzU51yvqZFNKuuDI/mJasm2T6pcGGJcRT1Yurm4laK/mub7gNUEkkqLa0tq61Vl3
X0Qzx7b9Rsc58uiTwAMItKEOzOYrk7twlJiE7RJ66lQmAP3nYnxurSyW/qEqpqeKvd81uf9hCk/b
CkwmNMDVL/lS4y5bkGRl3f7eg6/Nq+Fv/d62M6dN2BGFKhViTS/IYmvkPbARKttMTlCC88KD0Iwa
wXMfAGXZQMh0n2mge6u57TYeFAp+3x7n1ZjFsU2pOafToa2ZCE/a8TaoVz9VU7LlXKwEvlfXCc0b
Qw1aOYW6AU3ZaKtvneXvgqx66FXy6rI1ctirXhZdXEb2IaiDhHydMBqA3rkb+z1eMfYSRZB+U4Ly
0qs2xAraXQqj4+5dSkTo0fDradsUwtUuPyWB8wjM7L5u0y103O4JYNC8EUYmVp5lfuuBQiDotmq2
vvtt+P2+1TZiSA+480H1JES+/n1q59hnw7Yp9vc1boSQo23JLAlsdiqzYqcn/7srkx2DOOaKP7pu
N5gYw+ExRxEKphZ2Gl0wAnp9IJ5UI72Nx8mw7UVtP3HKqq3H6/5kDQ1kUFVp7X2oYh9AHzxvZn+0
N3eN1czX1CBECewGaxTKdFNVDQUCcfpUleV0ZweXlOiHXV0qO0CdmhucBolykaafeOzR8k3ZdwUn
jm2mgXSfCVA3Z6Bi8KD51BMfwGXtfKprvsOb1/NUByUEnqfXqgpXXM31OAFdGs6gd6gkIEC6rB/h
OyhubZva3aXS/wUFaxXNrvjac8gSZ9nbWFtrWsEXq/yPt0Wvhn/g0FzJSpL6J9IXVpT6ejwOWbv2
QnU1dkbrl14/rFMKhkiWlKo+d7w4CCv96nvONyLsfRnikNTjtBa6LnhS8xFbARzsFkMBN0f5H27z
H+FUPoGG88wsdy0ZsjQYwz3knQ5YjVKks+vngFGJYPrlMFLGljeRH+DLGx5zVE+vnLDkL8j02soY
DkNIOyAlmKIRLFrFP4FO2uzQ+L5LY53kaX8UBRcx5GsalBIOnvfF9Uv1bjUWRYJrzB5oRsoXp77o
hSSdLl49BJoupnzIDqLJ9D+hYOLdlZBYirIEzP+Ah1UPJC29rWcR6Wy63s6fKxaq2Coc59GjDSqc
+6bv9Tb4P2dX1hupzm1/EZIxo1+BmqjK1Ek63f2CemQ0YEbbv/6uOk+5fKGQ8nKkk5ag8LC9vfca
Jq+sAll+zavf8H2+9ERDpKQ09bc2KTCvjtf98EXVB1Yu29+mhlJxkEAitIPoTtF9TZuSHQscVbte
ZdNlFH3f4DQi/e9c+cNhGpE7dS783TxBsiCRVzae1ft7olLzjdp9FgkGSReX5tl5LjPzIA05yxAa
xcabg7vano5QjvU8OZwyw/mScGcOudFUR99O6/mEZmZtBoRPw1531Z+60FCzTQ3jLs/gcKRTH4Am
mtOoZsO4K6T83s+JFdYA+0bA5Hr4k0/3yTi1L5q7KGOoqbW+YEj137Qu7O9W5nVPszrCNulainNS
VYZW69l/uqb4m7k0rQMNeFDktBxdDe06JqIj9CWKgLjO13rqm72DNCa2VT3v9dTB6pnAUOCVQCy1
DSg3MOt+YqWQceyhw5uUE4yE7EGG1ewAKcIqx97BQi57qHXZ4J9J7126dpqCSQF84WUFdD86FI08
WDD0+b7155ri+1P505+12+3z0k+OJVwQwXqZ6NGeE1Ig+CTQxmYFf7U1996ccRLw/XYT6EtSZGpQ
jbCPlvKdGXIikFqClDYGwbAmBjFV3avfqazquPVZdgCDMPtew/vZOWZKsSSkcyohVpoYM7zWHGPc
taUCEt0k/MX2spYEhqGau84ri3vC/XQHM8IqJH01RQMTzi/F7GInfcgxBp1nX5PGlB/Lxs8q4Clz
/egzrmDQQHtA4ZzmoUE97ksBGP6xG9xc7KB64NqBXaXZFPEKzRJIsqcVSv4WoRvFirUIuziXGbif
yuasP3vKOivxxaHOBvdpJegtq7MiEbBHzLrhjIr5G2n5X+rbJz/TR87N8PZJ/jEHCtYTi5M2gXyx
amyvOqcFBk3A9eRXDYBYMFIKlOE41o9VkTUR6F1DEnpQH2T7dO7mX+hOqiwwOkZwGTIE/ZfZafoC
SbyiDcaip01UeS48sHzeQBT09o9dGeklHEWzTtG59nv0cScVops2hazcwrp82G3FQCyO58yfGXYN
nLkpgbZoLZLznPOHTI8vlcMOAMvP0LHoo9tfsjazi1O5ntUIjRsNG3DIXOKigzv5Mc/uh3RLPn7l
YrNUjYMXcYMVDj80n0xHkaQCGXq/K1K2pXu+9gWLNL3wa5S0BtGfVef5MTxtWhGKunBfIfXX/ENw
Lj+XV/8PUsXwUsPLM7jQUjSMXdv/mXjFfcO2dO/WPmRxDDemV1DGAQ6YWL+XqGcq90+X9ogZGx+w
tmoX8WGgLrE5GvX4gNIJEj1868ctLvLKNC+rvV6nPViq2eKcqeHZTpKYpTZQAdPTp5bpsuDbKcYM
BVBq3JdqDEscSqGjaqQa7d1E+0/B2ChZyvzkfs8r0swNxPvck0foU5qnj3zq/5ZUbUTSlTlYyvnI
vlYWjH6hF+nN3UX5af6gZSo2dvPKHXxZ3JWZyzMBuaWzWx0mzw0m79vIqp092kFTT7BOzvZXIZbP
zcn1E9+l3KU2JnaVgj1XGp4N5oPnxHCTgrTBRjn8v1/9QV66rGdyPfBBtmQ424fkkB/lcxMPD/Od
eSwiI/TCKdQh3auLu6+OXSweyBE6+Ed3t9X2XJuqRRZu6dpjicaSngAryY1/NtsgKK1s9GVFckKK
MvTJCBXPfHxJoZwQmTL5IiAX7nps6xRZ+/WLzQ7xetAkRUXOoz/vYA7zJOwtEc2VA2pZj0TVEYU4
32Yxt0iYOHU0JhK+kzIY7O8Skp1l120ssZWosiwvktHnRutPPiwaWDxafhW4df+S6PTnp5bwsroo
ZqMtZ9/T5yYLW+UGmf2g+jboJr6R1ax9wHUJvN8jVt8S7jnwlGnSkCVJD7F88dp4yQbGZ2WWl40U
Q5jlnHFLn712vKOQV7KQhN8em5VL6FK8yS74kFr5XMOs7ysVlzZ3zwkRIdMv2uk3TqSPS9sUGOf/
Pz5KutMEh4yrF277MoEEicWTOXcm9ZK/JvyFXyB6Xj2B4g30xAi3hrEwyK4vam+nCrd8EHbRneHi
IC5NDRnDppG+QkW8Tg96dME1nY3SiQajfjMssoW9+LiDRglZxAWfVrpIUvQ2qtqsQ2fKJ6SfEPlg
QWeAdRowa/IAtsJkdMRXz3ZmlXnYjjmVQd9m3cbK+nB64GN1/fu7lXUt8rl1rSXoB29cXDgwf/Bp
bDV04rKNV3wYp/CKxeK1DTcf1eC0Z098G3A3I3m/m6yYe+3+9hJb2x2LkTQImiQGn83YtFEm0HJn
ULWvySeL3v9N4LshUoWVJ+KKtmx0enIn9x9kDyPWp6/UEBsBZO0LFlG2LGyXND1Md0Qyw+e8rU61
tnY87Xh0e4hWYu1STgs1iVwROQzwFqTPhkBLFm4K3zD7TjQZ6RdVAR5DiL2x59fedv37uxHznco2
E+F6cVM4P/t0jjVhZ28GomiwOGo2yb/W/BSfAttosYATVuBq3vTDuarqr64/3Ak5/bk9aCuzQhYL
t0RvtE/yYjzXoPsEQtZ/6FUWToLWefsFH24+/Pbri9+NE/FtFLq8jsZl8ib4IyzQTgxKp/VU7nX1
yRN8af1IYfEx5HbZnkWe35uaxqoQGwO09vsXYbcsWi6sFhLbBXPT2LAZO5ImTd5QiG72UnpjOA4k
+317sNaC/FKdbfCcJHPGnoK0wZ8GTuZLRkvr0tjFtKOeAD7c8mlx7CxDx1nqTPtcdH/t2RY73yZA
jcPVkIV0LMZjWxMqAneEyif0BaxjAX/IOwdFuh+sp90dNXGJvf2jP4x9mOHFxp5a30zTGvtOTG00
JHUwgrrZpF+p/HL7BR+uUbg1XlP4d0vIKFSLmqWL1EPCmSil31pv+MVg4rgRvD/cynj+Yis7MqkM
T/QkztGWiSoHzEaZltWuMFt+rLIEGvGJX4Z8llvWu2tftNjQ5lBnKecziVPXuRu86jBAiMZPt+75
K/ACtlTSqn3SDf00mnHNpy9DU7/QQe40N8vYN2c3HoDODv3CKU4ic4djStvqrXHnIsRVYwwMa+52
8N77HL+TsUUEMMqhcewxNWOULf/QKn8YpyQNIXu8Efc/3KGYPvv/L48eUjMG6lhe3HIV1t2LK4zA
YlM4VpcEyfzn1uAiDDRFwZUc4UfnZXXQzY9TqwLaHT738MXhXqZwqVQaI2T6Hd3ZCniP2qco9zNg
zW6/4sNNikEy//8gDVUnra7E3JccSPbqz0RPui6jbos7fx3s/7mA4vmLIGAlGZ2mrNcxH8yrYBzv
g2oY2MYArUzxUnDLHwbHmTVzY8tHf5mxIElogD5J4BdeNBefm+Ol8FYFrL4Jiq0VJ4VhfPWdrg7l
IJPTmDnW8fY0rGz8pfRWSh04mKWOjH3jAtGz0LIOHd1q8q8IzrCl7lZC56oehanOmc7zPMylVX8p
ABWOSzfT9b6vffGrmZlUAbEruwxTf3Jp0HRJmeO/c/O1KT36FyrnbqRJ1v3z6hK5bFuBIH/78z/u
pyJPXsSC1h3HivSwq0SjPYTARhZ4fjkGOEf3HWAr6DaoIxeVjEQ9XibPOd1+78qwu4sQMRc9JOcK
iKxz+D5EhLYsxoKCFV4hy43Fs/ppiwgxJWUmynGw44LR6Vk6nbyzG88/uMppA9tNZVi6YxINXeeJ
IKtRgkc9++ft71vZfUtRNPSuBK8bbsdp7UEITeDhgCR+5uphsqVyWJ1XII6Jq+H5VH+BbFyN2019
Z3nm19s/fiU0LdXCAG8eDUKm4ly3D3VBDwpCKGLsdn6S7j73hkV8rTu7973chRM3dI+15ydh3rC9
NHsSqER3G+P0Xynkgxi4tJrUw5gkLaWQWAPrdqqMqBawsE46dCOPUFt/AFyKjj8sl8AgUu0UsaKh
/KHcDFpvIhDWD1zyNi4nK+t9aUpZgNsN8oEl46Y0y+/AD1i7aUq6sPTtbINZufKKpbKYpgTQAVhI
xKytYs9oUI1o9szf+ICVgL+UFRO8UHSwbAtekUNguH+T0gpy/6F3XeA+1MaZuPYJ15e/yysrZPZt
NbMKVMBB1uFQoplgQ6BORHMjtpTDV16yhEZRJTvDljbcTY3OChs/aXZT2yZRQrot7fC1hbckHTou
AFK8dsW5pqAABlPG1a+mcO3XJm3sp1FKRHyDKRvqb5bJ/tjoGUNiXE9eExVDgzKkr1N0BowEfZvQ
sEYXHgfX2wSppnMpPLGxQVY2unf9+7vxlk6TW7ajZCxr9WQxEvJsCgoPvt/q1+2NvjLYS8U1StJ2
rid7jhOw3+JC6/7ga8PciaZ0Ntb9ymXBWxwlShMK8mY6Y6zVP7NxymjOhIwJUhQeNJMzR5JWHRZt
r9Xuc1+1OFmGNJ3Nljb92U48Yzdl+nsO/SVc67aU89cmZhEfRalKP3PxFS7cbh61w70HiGt7EUTP
r2A7kX+mBAvj+kUSmuRwXK1ShKUEDmCzY+wII5+clkX+CVeBEUyZNj+jFeU7z0Yrgk7htBpgcvuY
Dlt8mZWDdinNNsEaWcAbJD9DLfPct84LcDkbqeHaoxe3UO0WMySiqIzVPFyAAIyzvNnITT7sdSHr
WszvMFTITHzPintHUh0meTvtDFj0wJjUyg6s7a2dMcBJB3Yg9T9zMpqNDb/23sV8lzw3IVrS0jjV
6nUeILpcQ1iOQVkfHrjz2ZDDd1IwgGaQsGzslZWDw12sA6hHYM5VT85g5+gI6l1A9gBvExR0xkth
+rcHnWcL3rkyZUtJL0tmwO5iZOOhyh7mlO/AtN3KlFc+ZKnhNcrarjKKD8krAIR21bgbX9NdFtkR
qMnpHz8P2vvmUd5Xu/RBP94ONCtxYIms1jLhmiSyOxNlXUVJzTsYw8gdy+Y2SmlnHG6/Zm3YFucA
zVu771DQPCNPISeZNfWrceXS3H762kdcz4Z3pwxcdMhsgC0WQ+X9ewHO3zFPyWlqC7WfIKrzudxh
CagW0tDVCMjr2fQOTfogskdhvNz+gLXhWewaC+ipXvsCfW9WvlVW/uxmW55ZK+fjEo7sQeIYeC/P
jJWb5iFMvY82HSrcuqqNnv3Kql2CjCfeJoOj4CNpOEUAE/IpbwM/+QGwXGC5W7WMlQFaCgKUxEsS
w0wxQLp8KnpYC+VIoD81+EuMsTVrD5xRdClop4KO/yXyk4ngEkpcUpmlYoL95ZBzeQEUowlxV4d5
SUq3NDNW4u0SNwzDY9YPTcfibqisqJ1GaFyjsGRHZS2qXQ+4Xh2K4mfaFXstrOrt9pCtzfl1mt5t
OPClOjgGVWY8UdcJqSpfCkZoMLQQf534S1NbzueC+xJQnLlsLCbT0efOf5XuPzjMRwLrzBE/815G
t79mZYvYi7NSO36Saw+I76oYp72WV0BDilJ/BzHejTXm/Ndd+eCmuCSl1zYKLTDnQDXRSMs9qwfU
ZKGf/Ndj0N2/aMDJ72FkBQ4hR524PLg5KY89DHVyWE25MoeuPZxjAgvtXJwNvYiBfJWhbzo2nuV1
u0am6jupaBXkavaiaqy0HVoC/mlB0TiQnoIYRJxjpsKGkSGadGL9tTlhJ5jlOigOmbl/bzlJg9yJ
pxEZxnRPB5de8my29qrys/2gxjFouPTeWF/4L6ap4N7pzrnzjOtCsZeMtW5ol0LdGTNPL9QbrCzw
3XqMWuiPH4A8S+N0yJpfqDrBG7lCEIITEQ8zX5I9lBKqPcXF/LkaJg5C76gPbmmIXerj4QHNlHds
TdN7Zb6Xonw+kqestOY76LyNMVTUFTinFQ9h2FQFZGBdUIkhORqpV0OMzJwDkvkQqegc/Q+5iXtw
gJYIIGdSBtoYnJep5OpsEJcckEhMUVHQKZLqqiXMPXy4PdcXY2jSnaQp+J7wYA660fS/UANgzGDs
tQfzdIfupSD85JYd8h0If+4aV8xRY9olfOtYvS8dsDdlJbo3oW3rAGpp8dq54E50AtdCuwTMOdRD
Dsvaxrd+DY47R6jKt8/Cgb2oyprx3AzOuXcmupvYVJ5kM6e7ZtLuAZadXdQKUKIqMLbuWeGZT/CO
935Z6YDS+yA83FKa+eTWvMIlNB3PXqHkHZNmulfwAcOjoJPo+fbvjvQDuiGWC0ot5O16qMe2VemF
dm6CIseyR4Mb9CSB0t57jP9Jh845oWZKnk27fymrcji6pKC/AUjo65A1YvpOqZrCefQAkca1EqLw
ZepYYZJAFrBTTRvWSqpTKbo+8tsqjwC49B4L4Jqf+eDL+27gbOeDL/m9dszmVYimv09nN71Mufqn
bNkBWC2LB6/3EgyAzO56r391RZvHo6YTJqThZymb9j4zXbEHIqsNLNl89Zwuu2cCI2yWLT8leCKI
y/Z4aCru8LCd+jJqfVe+JZDkh2dFTg64RVsR1SkEnho337uKQd6p7XVQuU13aKm2flGu+AX6bjBb
HBT/bfRWdWJKTkgRs+5gIdvf5SZJQP4CYFVg/7hhY+j20kHCMPQtCx/JRRJiRbcRZHS9OOnQEJh5
n+2L0RsfGTq3gbZTUO5ac4bnKc+OTna1y0FICVgO5KKvaSiZbMNylnVkdW7GYWLI/G9u61ZPlRDy
aXSGLGrLMY0c6YqjK00y7oTD5hB1F71zKlwI9nidd+4NMBY7ScAkSP1KP3W+RR7LroDOld+0sewG
deBWb6MDW/xNrNqGeUiRRKmF9j5Uj3LoVDDqw4KoT3CuQsns5Ag93bO6LniYSJN94yR3Auhcoy5t
8gS8hmZiPhwCy/qHCdZFHhSYn0epuVVH/UjhGl2D3vDgy8a/r2yW/nBN46vkvPMQOzrcNTKEkF0t
S7bnQvUXLYD0q228xOBK3KEGM+7dHC0jt0YJohazsgNAoPWjzrAKs8rVoNum/nlmYtwxlsHypnV0
YA21d28O03AvUcLZl7gt3WVmZZ0H0xNfsaqLr4lFrFesnfkLCr4z4qnRg07MZtWxgFQanm6aqUPZ
UeMLWo/wRKATAaEjm0IYi7QXKivLiJIZZcp2sKBcYnLldGHrWx4K1q2LQKqy6gghUIbC+Yi9yaEP
/tJVuQ6hTsR2RqXlj37uaART3G5n5CyBOXSZs2yXOwNONRA3WTjwnB6rFn4MLvSOYYjRzUdmWdaD
7sQQycrj9zlQGkc1ORpGkQxlN5/a/CgVIJLEKsjDXMNUgEPvIuq0HvfYwVimDfZC69WwWifzcJiR
i4NwkfSw+psKNpwskrWvlZv2kUVKfVe1+RCZeWHuC1b795TM7IvkcgKGW4x7NuLmBrqB+QAVeeCI
O5r+7pU17JtRZPcpIk7Y2tqKCtdpwhL0L6gpkiSeLaJBwgdxe59fwUclY8iBkH7B6SyBr/UjA0rk
S1121TMZgHpq6qLeiaIp70RO+UtdyiTgOm1fyqJ0y2DG6jmJhpB9OVOyb63u0e9ZHuU20SdL2eQH
auHuMSm8LmpUy+4B760DeOeMAbym1Z2fKcYDN5/LXa5tckBVRTzV6JnHstLNm8Mmvqus0jsAJeof
Joh24X+zPshMZZ8alfcvjVXi6Gqb5MtUKfUrA6zwANCU92QNnTpUUhTYJ4SBvuzYx9EQ7inzaY56
c9NfRpQ5zzaC93fLNOaXamj/yIqaJ5hi9n/6aRZVKFEevxt7Ke9tZvQ/J7vNg7pLxyAZ02kPFwd1
mZQuMwyxtFSAZBuHeUmcEgEcq2hXcohyBeNki8g2XeMb+ozF8yia7KeCJXakERYeaDoU34feHUA6
yuqQEk0xkqR/hcslSAqGC2y4Z7Y4WJKiuwx0tn6OWkNqQSkTDcsmg5K5uiZjw9iNzwNxgJ7lThFZ
qLgfZApIV5tSfQ/FifYvGQsWlI7vgT+FLnMpYQpYkyy/qnHll8wpxi+I2/qC0GtFJNHOF16p+gI9
gPxYGQb7ZylgJ6JGDDT2JiRddeHDaQamn1FRE3DmprL4NtWGsyd1U50abk5HuH7Ss2m2WSShmmai
iQU1ntzI4IGTgaAfJP6cCnCKUo5w3vgnR1VJYDjd+DunY4KvLOpH8I7tjYrPSha7ZIj09mCrnvXo
/OWghMyF1URUGGNo+XO7Ua9auWcviR3QvBAuBKdYjH0Yg+Q6hgnOpa5pdr7hGBuX+ZVq65Lg4fjK
tcUEaAYZOz+YBnppuXFJi3Hv8Oxk2IODwoS1kZevfdF1MN9dZFA79xFEcUODYvBlKOuTl5Z9kJfi
lBh8A9C8cnddcjzSrmFePrYkHgzVggQIxlW7xY9de/aiTgzH9trLVUFi0Yg30XkIIa2/xe5de/ji
XuQ3hHJ/FDBFdrM6Uq2jYhAP+edKQvaibGebvLKbohrPdmf8KBX9PdHPmVGxJSHLnYH7bSsXfAgD
5KfO5qe2Le9J0X9yRhflGgOoRs+da4y6Q4dQSTkHopq/f+o2urTuFpNqyooj/UMqXO/twqyPiirn
beq8LfGhlev7ko7CO9BXUa3BFjNcC6UgAIJn+4Ic4juE/b7oVv+9/Skru2vJS/G4SVVNIdeAy1QI
8aYwdVgwjUNQz1s4ybVXXD/x3Qa2WuLZbjWZsTfDOdX83XMJ2a8dzBB2t79hZRMsKSluSvCjewtS
dS1SpH689KW3UTlbidhLPgqHa6duuDDPafVm4DTqu6debzV41ub4+j3vBkbkSac5T63Yc/Jil8Bk
KiqMroyStjwUfdfDwgMVm9tjtPauRRRSvCozZ0ARKp2T+iwc/zDa0MXsagADbWKBaOhvAbtXToel
ig6DiqmfMAWYm4T2iMtzJ6yo2wa4OTsBjJTrHZ1noDQTb0tEYW2FLTY7sqfaBqqlwFGPlrcrLXjz
SvGmADQLPFpu1OFX6nhLt+kyITmI32kS6/TL2IAJ3JOI62885QF0JHbd+N2cNlpyK7O1JKhYI7K5
1qyAnG3/WfLrMDw6fDdjrnLj2+31sLKwl8QUB/L13twb/KyJONU2hFATyMWOkF+8/fyVPbkkpigv
SQuiHDPWTiUh+k/fxnnQG/nH2vBc18G7jePUjcgZRaGuQI4ZUK85eBZY/ma+G2wJqdt0Q0BlbZCu
f3/3HrgbjzNuA2YsRv23ocZzPsgjTPS2vmNtkBYBgEopuDsDmuJ2VnPiqNneDxMKEbenYGVXLKkp
XVmb4HiiZangbdjOHK6M36w53zWGHd1+w9r4LLKPtmaGw2roqCjmHxj3/yQFz+AH7G7ky2vjs9jX
zBKF4/igM+LaCeUGccjG9nT7p68toUVq05slNUdtIj9IobUg/uXpv4qkkc7Q19nIElbi4JL5gMsU
yghUQ6WkgjxCzszh0beS8gw9qAcvbfeWleqdkaRbjjYr8730r+6l8K0RF9W4dmQ0zP+ucsgk/zmg
jHF7zFame0l4aN0aWnANGqtqRN0AJYq2/es0P28/fO3XL/a0RQ0bUhLUx51CHJ2Sv6LcUoXGJB5Q
UbF3t1+ysqCWtIeysyHiMNlmfFU5MKR+raAPshHx1kZnsZlRhRr8HiYecSvI19QgX2bDCEdvA0mx
sl7J4vxmjt+DR3hlQxZ2WNVdGSCv9XFXJaemswXk58AWuz1IazOx2NV+AZeTsU/0mYkja42dzX/l
1RSg/Pe5sLGkU6RlSkQO5ttZoHHBvB9U3hdeszHFa79+sbHr0s5RmgKCBRSBr00NsrCJYjQHCjpg
GcTkbo/Rx5Pt/w/5gQhJk1Sqc9ECE0lp/tQoh6KEuCWj+vFK9ZfsBw42S89Za8Zz0pxm0v+BNOIG
iOHjEfKXBuIozY012HyIS459gSjON5U3F07MZ7TV/t0eno9Xq8+ur353cDb5pEkjaXe2ax32Ljqb
bes889J77lOIqsgavrC337Q2TtcJevcm1JkLQJpgHDCqFp2DzvlGab1xh1xBbvtLDkNX0ApaSQ0e
XsBrsJK6CUhjD/D9ZEevmU7dTA4AWX7NtPpBzfrBy6zvMysfB20/uXn9NBTmMzPJ8+1P/Y+2+L/9
Sf9/HMY7AsEZ9K3icvLBE/cS+MrLYj44rgG1+lqkD6pq00NiN+3ZsO06gHktPZHUGn966cC+WJME
L0pb/NmG6ktQG1X/CpISuvRjPeL/oV7ybMPoBdU8BVw0mdsHGzqQF0h+/rFsMgOw3tAxYA7jD5Cr
ci9zDf2Zrk1RM4NhyJM2lQyascUsd5oeqqJI9hjBOTDGMblLcJs5ow5i3lWWM58K3HKg0dOae1OP
Vh4SJgVQjmj4aH/gMcp+1feq9fqopto8ZtIsdgjcOkphPICOl+mfC4NDgRNF/51O8A9A0foh6xEZ
NWvT+1Ky7C2ZTe84ubLZz/Ayi2obYbmYh+l+ZJ67Ec3WVuAiXLatZK3FUNB2KX+wrPZkw3Xs9oyv
RZlF/pNWLAExCHAW1h8M+1J4T/aW5ud/t5aPFtMiTs4CbuOV7YjzGNuH9gKGr+gD5+IdeZju6iN9
KE/JA0Re4Tq2l3f8YdyIPivftCSNMNzUgHSg9bn1K7Pd8ZlPPBg7097R0p+3ePcrk7IkjWQc3ECS
ZPWZaPXLbtS3qs22xM0+zuv8JVsEjSmXlTAXjztt9JessI0ggRfpbmjYvEPxmoTgsMMiHlrLL59a
B0sGiTXYI8t8QGtMWeofs+iyBj07PQRMTlsXwpWQvSQrKCLc2vctCoQF9V4hRaMfyhwCoiZNszBp
OvcAZ93POUr5S/JC5iUWZD7gmyytv2U7hpmDMrL/KUkgEz/6/58JXed7PRx0rdhFrINQX28fqtxH
nZ+obzPYYhsbf+UcXVqdQ7MMvcUrnc+drRO7Vkkd0sDxuNy11zbN7alfW8iLEIBrLjxW6wEF3kHG
Q54/Mj5tpJRrv38RAbymGJNcGfrc5/VzaqgjM+fY0e1Llvl84+ev7PYlH8GBMamH7d6eB2JGqtfA
FcCOFo47X28Pz9rzr3v03fEPm5yuSCuXxfXYDEeeS3WBA0kdGfU4P95+xcoMLF3OoXZjZC7EH+Mi
dUooWc6/he1/qsDgL7H3UwLrEcdnNHYZcL+QWateG4HW8UyabuPnr43Q9e/vRkikVZVCNxCtDdlk
8TQKCyXecp8Magv4txI5ltj7GQ7AcG8lJGZW+j2ZgBEAOfdPnQF42+i3XNqfy7m9xbbusc362ur6
s2D2Ywf99aCy2hhgpC0E2MfCGKbvLY5yUpYN9VLlxm4JiJEEvAmyMK4R+ortapBcOmhadckU67m6
o2QLf7/CUfOXAHztlrmjREljTMqDsGbzVcIuIQbMgL+mluNBkZuwv14p57ceHRNBzGJjSNfW9iIE
oE9o5iW1BIAkY5R536Xc2vgrT15C8imAE4mB3vN5RJkjyPPixZdbAiYrB/DSH5040qZ+PnTnTncX
qYrdXJ7ddox7Uu2Ieraa19s7f2VhLxVKlFMaqXByAOV7ngPgM71kPIdfhtf9awv+wMHcuf2ilUi8
1CnRTaJl7+aQZK3TEHIoYzUELSvAt9vKWVaiwJLhafs+G9VoQoWjBCYRkMXqNM4J6kMg43yqVeIv
2Zx4MKhUOnHjwiiGe5ObRVBKZUd1m/++PUxrH7EIABn8kwAFGQFi6oGh7MUOfZ/QrOnGLKw9frH7
YW6ZQNVftOe2aEO3LOIWeqFQZTx+7tcvTnIP0lhcVo4bE3/cWT4KE8CDfrWKJt/4/WvbYrGZxTRr
e85BqapwUWiT+mR6hgyhWbqrsrkJALK6SEo2ZntlyS5JFlVf+rVXS9zo5t4Gdxei/RWMiUKosgIQ
au1vj9lKFFnSLbThUM59t7mC7l+nNrmULN3gMq7M9pJV0Rog/fkou5/drMvDxpZQq6yRLZbOVkFw
7cdfh+7dyctTFNrbGQIZyhhPjjUf+sTcGJe1H3/9+7tHJzoTva0Qt7srhM2IHBBqbP3n9qCvhL0l
iWIi4IySlohzMpljVFfJ/3F2XUuS4kr0i4hAQgjxCpRv3zM95oUYswuSMMKbr7+n5qmXOxQR/Tgd
u0BJSimVecxXCEC9ONopAf4Ddl2LfON+uzZCi4C2s7GUOMhBGcjyE4v7vfba19s/Ym2EFsEMuDAQ
qxpXZyjzhkDwthLiaPbh9sPXRmgRymVTJoDc4so/lDIgyXdxbU2IVwFVzbYmG+n52ksW4ex5IC0P
reucRcqeOmkehgZS0p3HgdbGQZdkgJre/jkrsbykh9Sgn5A5q+Kz8vrdAEmrMHeFHc6Gq4CpcaOa
tvaWRarezZVdkxkBx6YjanbB4Iqwg9xNrtTuY7/jOpLvooLhFgmrkc45W27vPSQWrSO3EfEhVao5
+FOqPraTLzkjnV90DXQo/HPri+9uDjk8SGJ7kmxsrStRseSLeHZdw1UIlZkU2k/GqMBzN64ba0++
/v3dABW143HTWvXFgQbFJWE9iSorqTeevqJvI5ZEEKtv6n70RqiPGvNkXE/umchECBfH8ZRVAElD
Y3GqnrQDtANYzHEo3MSHfH+OAmJbNCpQTjMdlNmqoa+tuMUeAPCS7wgGSf1cT2jS152o7weRt2ci
O+eSU7WlprX2osV+oElKwWYD4gFQFLRZJ7f/VXqk3eHynt5zBbPB2wt85YRf4rFImc+5Oxf4QQ6g
B6SF+RVAm50OPOviF9lDiTvK7TetrJQlPIvNEJPpFTrs3fDd0vQ4ZFtgnZWxWmIg/RZOv1gMSBxs
G1rY6MqA+NnHr1JuYeJWtv4lBBIpUIZqdVphlWtVB7WdlAAbEXjeo2OzsQWszMSytyuKIulZn+QX
4/5u4JWNS3ZQAUraOvFe23e1cKPbE/GnW/+XOu2yq8sUNFkcqBheiniWByuR2SEZxukf0HF2iTTO
pYcIV1BwY54dh6VPMaxYDjkV4zGGEOFRz7Tb+JS1NXGd0Xe7x9wROaRZXF+Mpy6A1lzw+o2de2U4
lw7zhM6D1Y3XlMN2vyYj/dbZ3hiMZfUVfSp4uOVZkE/2xzK/JdgT3QeuBNbIWbPpPFhFGVptfJ9Y
5vn2lK39mEVWM6aNE4PCQM4tmg5BoyoTeqb91cCR+5D14qkAy0B+uv2utWhabHEMrhVAi2f03MCp
iOUwivztqTGoar5xqVgLpsXWJjupbSje2WcDYLvf129pP1xI2bkffP4iyxEoY3uiK6ezVxaHugDX
rH+zhvhjU71EURK4aNaDjiExY+jJIle6WF/C+SHJ+v3tCVgJiiV+UiaxUrWs5zMX8wNT+ljA8OT2
o1fmdinmXbWk61wtyDnX7kUPGgoi5mTSr7GzMTprL7j+/V1Ap6JFmdFtm8vI6mMZax7QpD4lQ/qt
y6EndPtXrKSxSwRl6tMEvWzo88cecIDkC7H6gFogHKQ/Z1FsDNXaLFz//u6XuBo4ygzeuGel7LeJ
dq+4um9kNT4e8Zf9d6nh7TltnuIObUMa3HyRpfXCbPRdcaY8IArC1JBL3YI5Z8/ZVu+KXIP3b69c
BHUMuT/fdhJ6tqbqNGnopkhYG3RVxNmrBCim1DY6vXRvVz1qCDKak9+352ptGBfBPuTQZ7UzB8PY
0qe5hVJH7ES3H/1nvP72oxaBHkPKxghQYyGXYuRB0L49l002ql1bjfldVg0qD+bch+cFeC9ZDdd6
Vb/CZXc6kRGw6sCbSx8XE0bI3nHZnISTKNHirsbq11D1bY5raQqWrHJJ/QQFoRbaybpP1MF0sw6L
Nps+1r9cQjNlO7gQivTsMykLEMVaGUxZF3SZ2kJOruy4S2RmYQNSNw44PuyyGC/tDJ8kEC7Ku9Sy
0qfbk7ES+EtwJoV0Qd54mOcUYyPqB3oFZrPnWW3EzJ/B+Mtk/wFUvIvHfsRuMg7eeB5KiCpZRjp7
qUT7hOq9PNYFKSO7iLs30HogjDZro0IQpeq9CxbScVSuH3XelL+QmpHItlt0/p1sxoXRhx1oqYoj
Ny75+rGhuM7Cuy+lvmuqXsOrpJf+A5bUC8RvLsnkn2e6pbeyElVLHXIbyIaccwUobNIcC9dLwwLb
7sd2viXIU1iowYnRsHMFC0HUtB4sRx5vD83ady+2Id8fi5w26A/m6Vh9pz03D55X8S3kztoiXGw2
SqKroacxv2SAVOusPDiEXCCKdpz9fiMTWzl7/jRc3k/uqHJBaDNAkuI+9/YOzQ9FC6cvP2DpsHG+
rYTrEhTZzGTWaHG2lzFhNQwvWfMEETa6y3t3y7FtZSKWatANqyr4UqTthdK4O4I+QYO+qfyNItza
D1hEgJPaXHgW7y9+eyihNOZ0yc4Bb+z2Ilp7+vU3vZuCMc3S2aGuvvRiSkAwn+Imkp2mDxKqJBuV
pZVpXmIja+2wDET4Fnmpp/fwwJreXGCWuqASPngVIL2nQeV1vdn4TX9/n7fEF5QmyUpbA3NWtrA0
8uj3UvlVqGf/e0yaJ570v26P3R8+0f9vo94SYTC31EknbtFzMYgXsKWqQCmTha4TDwF34zECTDOJ
HFU9JKh8wf/cPWgyHXBAVUHWuRG1RvswyXTe4wRtQgkStgGjpKthb2dYD2YzLbp9Vmvr6KM9DOmZ
pIuAYoDZV0dRVXarMWy0cr5YINru3G7T8ujvq4Itf9hkz6D0Diw7O26SBnmjPsfj8GvKsn9uj9zf
I4YtNR/lRDIGHYsMcAZ6oMJ74iz+UHWOLUUcYdKYWV06Jud8FPo+gdP5wY/rLYDyysAs8RK1gKoJ
gw/t2U6TPZs/QeN2f+2kfWhYlvqNdevpXg0FKM76uw2+eGw3H3zyNVTehTmzIN7BRzy51pBHgUOf
CwrZ7Y/++znBlhgJo3hSNH6VnD1KIt+D4Vyc7L3JPBVbxJ61Qb/+/d3HJ30pZzXmyVkA9ujSz303
B5bechn6+27BlvAISrzGJF2vQMwEADOsBlsPQeIqejfIVr+004zhEqndbySoK2t/CZMoYnRvSNyn
58kb+/s56VEO0ORDjheELSESpjElb5VIANAkJvC4fILqfR56pf+hrIMtwRBUFyKTlSPPRSLvWFUc
eGNt3HfXZmJxBRmJxF7YVvI84Gh2C7Z3YfPIZjdqPLKj3UbyuzL+S+SD51HQffEbAA+c6Ws1ZW4b
MDnbG8f1SjgswQ9Ccitz6Syh3kf+5TM5ZLGuYWuJ3lPi1h9LOdgS+jDrZqSpN0mI0oPcX38R3r+3
o/nv12m2hDokRJU5OPrynA/oy2n7m2igXKzKi1tn0NaZ/8ln7yT1hxJAtoQ91MSDe0o9YLNWzhvA
Vg00gxLcpIb7WmgRzf68xa9cm5ZFngMDT5r2PQbMG7+kjT57zic6xODGi41t8O9VRcadxSZl075z
FJUguXa/YZZ0h7w/cHvXvdoF0SAb26Ple9lGirOyJXL637cpT2miOER6CtXdu20xoNXA74cKtcXb
62DtBYvsPyVOUpHBTs8+DJynCVnHy9S3H/z6RaB3s3+VWq+t01h8m+oOII4nH1aot798Jb6XyAen
1UbTDl+upf3Q6e6Udc1Gy3dljpdwBzNBeGkYKutElA8RDd9Jz0zDFOLq7rqf0ta999JSPgOhtgVK
WVm2SxRE4Wrel0JaJ1TgZVS1YAkKb4KJAtx8o7qB/PftQVuZbvf6/ndHLJAuU8uVn0B3I50CMlL5
UIx83pe5LjZesTYvi1MceTJYDNxPock0QHIma+FXxunHdt3/w0QwrT3LK+WZqerTlBV9lDTi2F6x
361TbOxWa79gEeLAdHitUlMKdloRNL0busUWSWFtZS3ieS78eEwZl2dI8EZzge03H66y03thpnst
7M8QDftgfCwiu/b9mMUODnAndUPdFb95Om0cHmsDtIhrVQ+kjDsmz6m2nmrfRJzWG6G3EghLDATK
YV0PVXB5BlvpxNN/xoLvEzEFfNqCr65kH0t9zM6BwYKhyD4cB7pO+pEQCgDBq6Q/gXCKbofZygAt
dTIhHZ4XxsbYVy54/eaH+ugCWmIexBg3UsUxNiTK77J6LgLajd/gmP2DCfk0c+ui3fzl9q9Y2Sz+
DwAhUNXyNXZYFu+m2YX+1iOk4DeW5x8Zgv+/VDN2Hbt3W1Ep4No0z6NzHrLJhj92zOCh7drNpUiJ
9VuVvINelxzv4gkQutbO3bvKdobrjXj63ggDg3SX6EsGFz0oAAj7oc1nEnUSfusJtMvSErhqXcOa
nNqV9QDVaL27PSprK3SxO0iowbuux+MTZtm+jLMpnn2eJv8MHbQVsqp3Nra6lQxtKbU5+aj2dbD5
hmZj9k3mIgt76jzbU/1kU/VD5/NTCUeW6wa7IXaw9sMWG8aQIaMtrwKYLj/OsYd1+11ZDzJLN4Ji
bTktdg0m4fVpu1588hz1Pc+c3001Xoa+eb09LyuPX0IlsqafJsbw+T7QBTAcHMI5Lc6eKN5uP39l
614CJvRAJCdzYp08VRzcCeKHqd3+9Ag7y9JAtc70sNTeGquVDWSJncgNTNQGaNidpGWnQedbr1AX
3Co/rI3UdQG8izymwb1pyRSfZvo2jkmQEfRv7I1NY+3Lry9993BfzdqvZmLBQKmG0Ypoe/XoTETu
b8/C2rcvdo2akgzg+BlG7jxy8nFPDAkV5xt3xpUQcBax3bKksTwbJ7+pTj3qck1eQu4Dl1SE4e3v
X+E2sKX5N+lYzROCH5BpVe7ZWNGXRKXVQzWhpOLoBDzMvMuizPbkkaBF9wrk6hR6zGzpeK2N4CLM
+WwSf2pK69QUFBQXy/WgV6f8zItIRabj7Z+59pJFrJcZs5uegoDpu5gfuMXlmQqLZtoYxZVFtsQT
eJ3O2qqk8clAVZXDahut7I/euf8PStBTaEF2VnyaphP0c6AKt8XoX/vsRXVubh1jyPXoaDl01GI/
RsGp5FvC8StGJ0gA/ht63PJwnTPaOVesa57iQjvHoqntfd071iMU2+AxPzIrbCHdF/kCdV742/3j
+p2bRthtRDhSwJvsvKQn4SnvoqEummFlpHzjgFlZFMsGnCWKIZ9pEZ+K5MXNPlFyR7YCd+3Ri8DN
WD/nzDbxiUKDUYXcQm8pcTPgG5Qn/R+3F/XK9P3BCbzb2ip/KHIvQVF4YAMa4/6c/hJzSj7ffvrK
3rM0mW0bCDQXEN44TTk0dSsrfzRZ7wZu3P3jQxfz9ktWfsISBYIWVpolFCuQU3mnk2FnpNmIyZUp
oNdXvhud1rC2wt4WAyfwULhmZ1cTltpW/2pldJbwD2EZK/YGnL7jKEIPZrVsvPoUz7u8e7s9NGvf
v7iatbaN5Ke5fn9Z7uNSqqgp/U+WrrecQFcSiKVbu4KbSAHEujxnntFNZHOini1RK5ABreprMnU5
CSEG1r3NMALa3f5RK8O27Ly2QkDyiTMLZHjrYmr5XAz1AazYn9Qm/9x+xcq4LSGYVFHKbd3wU15Z
UPGxf1vUfp5aAH1vP39lyS6Bl8LkyeilnjlbTS0iU5CTnRZbxLuVJHvZNfa7vCvTwi3OeeyhMY2C
0need/6ugSJrJCmbd7yCyE5W2EAPpqrYWs5ra2FxPuYyHjPNcIPOYeSX7zlcW4lG/fsX1B7CJts6
cFbmZgmSKSsURsYERWqvGoI5dSIX5sJIocLbU7OCNGdLjMwIVQ7Tjc71jlJD2mrsTrBtBMcpybws
gmpiEk0ULOAYMmQvTg0LT3ggdJFPaj9ig4bZes7Fo4A31MYHrS33xQGr9Vg7HaBYZ971zYE5vvjc
sll5QeFO6I6MGvJkt3/6ShVhiaxJoWnZ5TZKmx60tLX+RwJJwh2JSvCdElV0+yVr03f9+7stte9c
C/6PJdKcUkW1gFmPMEFZfL399LXAug7iu6dXUGqkbRrnZ2fk3n0La+Wodptsf/vpa5G1+HZZuqqR
Fi3OLDVFGXialC8W58A0zNZVW6T+NczwkqMxNV9oMyUbbeGVeVl6Xbd1ZzOVNfzsMfCZIIzeHpyq
r1+gjs8P3AwoLDm1/7HltgQ8kB76iRUn/Iyc6VwBM6W7KrArfZfyjTx6bY4Wh5IysQUNbjVdamsu
7rtBDoFs53SjEbcSLksBKBAFqfZgd3HR+cH2psMQ/9PUSejGW5T0tc9fbHMAF+qSQyH9ktdm38Xe
foj56+319fdHO0vlpwa197rIwF9oBvsZgJwnpTaVRf4+Ltgl/hsZKF6PgvkEnz18ltjzbe8wdChj
b+E7/x7XzlL5iUB3fSwzr7iMbhu62VcY14W99ftjA7MIa+FoiEHXFswypPMMYe1HLrqNmF4b80VM
Y4AHTXMK/3UrV4FfwWClT72NYFqh3ztLlSdjtA8AIFA2Y9YN9zqTJkxS+j0xyJcCiNI0l6Si3V2X
WrBnhMD7AbzCLTTp2ow7/51xXU42BNJB6h8nPgau43/zVbrj87gXdrtFDF57ySKY4aQRt10LIUjH
zX9C5/1LAx11H5hvp22/fGzyl5d7Qms5X6VsgYbrgoTog6uGD0bcIph9XQ/9wE11wfZaH8Y5HSKR
wU3k9pevxMRSj4iLFpY/CljYTnsP8KC5EKSTdu8dPvb4RUiPTle7ud/KS54wOIgAjuXoO6X6D+3T
zlKLaHAhTwaTp/Hsl9a3ssK5ZtJ/b3/53w9SZyk6BC8c6LWl7oDeecpDjyf/zr0PlvdUvQh4ZYed
D0JwPliRlVobLbzroPx/ad5ZahDFxTwK7NoQuiE85MwN2uYpOc2dF87zQWTt7vYv+9Mz/9t7rvvM
uwxkuipST810Ff/0ar6LSzgc9LGvQxPPwyOq6l4kSjTVm95pQXrxK1xdcH9JRpMfZzKKu2zoxk8z
bL0Dr3fyS89nDxMrsmMfF+MPM9vzbi4scmq6noM1bY96R6D0efallnCIyuvkLfHcNORJbh/Hq+Qr
Vh20khm3dq1DeATfAu/EirQ9yli6B+NB2tYtfkF4bty7mUienDazf5E+e6lGZayQsNnfO9ZgvnZp
J4+qaU1oV/5UBnNtuVNEaiUiSYrmyBlz9uWQzQcjbLDHYNx750DNP0oMbSKVW/XepHn3nIzt/FR0
NeOQZiPWzmmH9t6yjXMfo2WyMRMrwccX2wZNa2E8Tw7nqvmnzr569qOvtna9tWcvto047kTC4Qt1
gYISwFyNlEj4wDOA2nxfyY0VuxYki/27hPnUVAnEn905+9GdZRD74xc62m5QyPhH5lrw1ITlLO/n
LZWald18iZ2UqPw4UJ+E15QV98FABwmPMfDQy6xwoeyxpT33B1/3tyBZzA1cMjKfyja95KqHYjhh
vht6oBPe8SFJ9u48cNgUQxel65jQARs1rK6Shu4nh/ZhC0eoz1OWchwI0Ceo/Hl4GnqLfyGstMpw
qET63YlF9zQ3I9THJYvpD2Tk8nVKC2ZHiWuZaJKwly4L0UYmTUlUZ0XxVJQt2ekSyqS4ZKELJas2
+VKl0OTxW6fZNxBpCcAC5yeb+yTSc1XiNt1Ze6kNe9Oc69+9UxY7wQdsKwxYBytqEpo/ZG0rntJi
hgEODKV2GVHDsS+rea80M1EGilfgwytpn88ZjTLP6u9VnzKU0bNqX4zjtwaYkJBl1L/3PDGeRSfS
AxTI2AnyBkWUo4AHvm45PnZg5sEcDmW8KZsV5Bud/hXYa7jOQ1MowsT+GpK43He+/BjQxlnCVcoy
mzUXxXgG5y1SyZ3fdKGvthrOK4txiVhpi3r0iVDVhXq5fqhSR0D+RcPEHZ6/Ii36jQvDSgK4hKlI
R4+ZYUl5If4vH15bm5Xxte+//v3dSZCVqqcqhz7Z2Km9WyKeRgH/MTA0h4+BkRz3uj+9e0VTxaI1
AwQP7XQMsqY9p3UeDEP7wfxlsc1lAuvX5CN2IN/96svpuXedL31Sb/EbVkZoiUiuAEnS0HJNL7yo
ozRREDcccaiAcz6QjVNgZRNdwpJF2TlJlnjdxSC1k9Yw3fsO+5dp8VZNxX1Zw8ZIkbSKCLzzNl65
sqCWom7NVdQtppm8ULd5mIV+nrJyY0LWHr1YUuOoY1igtcOF8wFaqc8dsonbecvakxcraXJhycdF
LmF+Njzz0UcnmA8fQ3A7S5hyaikYdTfgyrjTBelBNOVb5O7r5/3lIFkCkls7peB50fSiePWspTy6
dXJnNVs22muPX9xubJvpFK55Kbylp++Dk0VdBTK+V7KP1c/hGvbfAG6tlEL53O8vgqOa2OfQexRd
MFn+nRTpbpRQ9Rlh8bpRdl77OYt4tqeWNo1iKVam+TInCY55eqxS+rELwxKdTC27sZO+Ti/WQLp9
3tUAUZmq+VAf21mCky1YbZEkdzEX+TcmrdCZNDzb/CjVb7dDYGV0lrhkCVfEooYK26Wsf5GU7Sz7
3h2H3e2HOyu8RWeJTk41/DuhrBSfbWblyAAaPz5qt4MG7pjy+mEUTvVvBqkC+zTMqPcGkP1wz/FY
1TVITbb17AzT+NUt7dw7tQkzr9BtkF+nTgzfh5LZFwHxi88FU/yrqmA5VrRzn4a0cgpAIgHKO3Cn
pnfJ3I5PBXBIT2Plm3NqO/zN4ADcN9pB3g+s9L5BzTTs+4b/TEgjvokEMhpdIf0sxEXBexlt2/lm
8g5WsQrUKxmwvCwfxrRVESVKHWWdl5GfptaeuVRfJJz+vgFTzncELpg77sCvIFBT098xmPMd47KM
UaiLp+NAcFjiyleld7BG9V/gRApWg++Zw9QMFA7yzPoX3sIg6w7G2L/URKvHVGRwvqyV2x5Gz20O
E8+LUz3bzS4bKu/nOPvxY2aEuzduB/f0FHo9lx4E29cyH6BTUw4pbE9lXiqQuUz+7Amr2sc6Tj7D
UyEHjwKY98c5ls6O25X7b+6X6DMMBXseRx8/nxepH3i4ssLpRrd74uryPPUlSG6VhEYL75pX0sMN
cpdCz+c7m6izq5qBT3cZzGOLOzuu4Cpo5IPL4hqdg5KEYuTlHc0YD1AvqNHiZirK28rZe9zK7/G3
IoICOAs5pOp2oiVWqJIkC6sKLlTgaBV3QIpN4LzCjDHkXu2FY93MO92R5s3htvu5VZ17nOt0iooe
8kuyhjds4MB6BpVAqKcC5DqEtUswk2kiYMvn8NNkOS40goA2TyFUCrK4mu/KysSf2DDFR2Oq+SwQ
jMe6GSfIwXF5aHjvREIZP0x6Q37Wjq6/JBMWUe1b/utcTf4elPrxsUwd+hM4FPHLn+Xw5pVYHhaE
tH9ZXmLDVMttpxAXARGamU6/bd8PY6tpQ5+6xbyrJPPveuimu2N7oukM8t/gv+ZTAQ8g8R1WwzIE
QbvY1RpQjZq7FzerXmjCir0pnXLXcNOD9A6HALjhNDs4eJIfLa5vuzTP+s+DV4n73k4wqDBDOI4d
zLhUBY3wKu+9nScrIDPccjimXldDwwqe8EA89PqQ6Tm7hw6Ms4/BAtgncWLgi41vlpkqgNxyGjus
LSAEJvSYHqQFFpNfMf1YEINrMjfOoyPifofL8RDk3Lf6fQ/ZgYjllve7Q0Ue8hUNaHqw3+yDik3D
mZppfkt6TJMNaMqTC0GiI+llfFFoJocWi72HmXjeC5vL5tA4pX2suY5R35TAScuh8aOY+N3RlT6s
PGdoSxc1RtDYJotm02cR95oGy8Dme9jkAvfkc8ARQtMA7i5EWe/mnErnDPAg/IyNk9DI11RDFgv/
a9p45cUSWNRSF3FYQDdnb0uHHryxLSIO5Ctkk53+h/RgwhkVzpx9bxKVX7guyhdIBDeHyi7TL/DZ
NT8R1mXo10kV+qwhLJgSr0IhQRuL78H3hvbaBO360LZY+ZhVmQSTi4zwPy0HVLuVwdiETSftOeSk
8PIwr3Tx3AP3lu24q6H26FNOYCjKx7fM7fP7HvoIblA79vQimoYflCqs15kyCjwchd8moFkEwlmu
y5pvWVrH360xG8+xSWbwNJ1qfhxqeFoHwB35TwgNqJAxBs2DAB7I6oR+oji6MzyYgtFMNeQXoE2F
SzbIFg8D/F8voIvN3hFWrLJ7NPbcBUXcaLJrrEL+SK+482oWDnJ9OIcSkGd6AytWZfIC1yJCDfzl
vel5KnoA7IrRgyV22svi39tH2Nr5eP37u8uG06G321TleO6J8xgnEnlKIb+NPDMbOejf+1zOUuUz
FyaWjZ9Vl7mr7/y6CbXffbfi/JUg80LcbrHmVnLdJd3F8sCqaBkKK2Mvn1nr7ROYdm+kWCtlxiW5
BbUHu1ICZUbFpdhXyrnrrQZK9xwmvrDFPlmz+8ji4UP4FGhT/HdKSItaTTlCVrTSrwBQ76j1mLlb
ja6V25m7qD8BbeygO2LKi62r8l+B9O7cMlrB4KEFD7OzthRqV9aVu0iyYe052XCDxAU8AWZT5N86
/b3L+08fWrXuIsPmguRJkswFNNncXTU0cM6uay+YabqlxbmCGHDcRVrden1vWg1tOjn28TmldY4C
c2reBn+2YUrM7LuhKS5Ti5qMTKo7eCgnRzP37S7XQ/KoZw3CSie37ogr07ZkG2CaQDdIhvySVtZj
Be+bhsAbGQoZn2HS+nR7UOmfCsNfLl5LxoFVN5XuSwKdZByAr1M3ePdDW8V12A4o1s15P/ToGqOg
lmZdPYUAgfnfqjGmr7A9hl803Hy7Hy0veRFoPhUPdYE7XCKa/IWluHXBmH1yfuS+EDkCH4VzOIHA
xzOoJ68MhVEzgPINZGdjigurwwT8pacuDplfuKfEZs0XAwnTNgKO3jAgjXMTB+PQ2kgmYOa4Q02m
c4PciYunziLjs0t8GabghVoBzQgsf2GM/BVqvcLeWXUuvjjjMO1Mz+Od7YxWQNCJ/AFTb/GdzIC+
Hqwqq9+EI8opJF47vZrSbaNpVDPKiqC7F73yjo2R7L7vs+Kii8Q8dhmgFdaYV25IaafGSHWt6+/Q
fqrgw0x9fHppX2Wzu9r6ktqzpQJTWO2hccsslCzRZVTyLNWwQC7iZ9tyYww5bz/DN5x8sioxBDY1
uEII9dR6hh2pDfvvrBT0t5PDwm5fFXLYe2DZvo7Mnh6Nsusj+PrInOR8Hmacgnkm0oCgtXdGgdQ/
FW6GWgZ4b4HARSywW9PvZSVG1L5nj0Zzp/KnmsGduRRApsSWtA45BFcCoV3rvnXrKqrtofym+znd
z5OsHycnT+EzT4q9bqwfukrLfcqdGH7wPZT1oIZeFUHq0Sb0gRgsA99PFMwXC+fJmhHLnYS1kCa1
AACXSO+JQL8UFLN6FI9dTSGZZFIreZjSgXphSQwGDkkcdK7a6oEiqwcScYTfZloVKrAZNuiwb8os
DRMBffTZyunJjRPsb3ryveR3KRv33FAgzMFqqlANV17Hwsov4q/ToKwAqo8sZILBYgakDyjS+AS3
FD+xH+yR+Xj/MB2hg9B+oo0/HDUM73dUsQY+pSW50Hli+zbXzSWVJdzJJ672sP6RJ6wqFlp+2Rxh
Hp6FaczUozeMScjHvj7jWtfBkr0yEFIw3j1jlB5MacGNVlrsceQiLvYT/utLS5M5pNA6vh+MgzwG
vplHPth12PtXS+u+JyGSJ7NrxyINIM/hwKec4B5G6WM1YJkG7dSAoZnZhkPUU8KTZIz1ruY1+wUf
FHaf2529S2bU0nRT828oUarjVJcK3EtkQIGox/aBNqn14E/9UOy9OJc/VQrwgUbu+WZ5w7+sHPTB
QHc/5HXvhZQNZF/Eo7mXbTe+TcLPHkuCK0iYDHP5akE/Bw0viKQGAKxmxdGNRQ9CB8B5gXFK4e4a
IcyxhHfPPoNxfGRPFXbiLIs/dyruD8rJ6IDmm0WwkfgwHyJ+BX8a4zN95FDKd6ION7VPZVGizQKP
proKmK/KT8g85xouCj0YCwN8ge4yuL98hfk8/u0zRkIifPlg5S7+nXHbQPaZKqSJfTxMEmQev8DW
mGRoX0B9kPy8vQ2vbPVLRoVwtdtPCi0u6/qZ6Ng4MYwLBqh4lRsJxtobrn9/l/PJGesxhqzauZpb
F5fMyg4pTEJ6f/wsknGrj7CSkC2pZeji1E1dIfHL8uHFbf9H3Zc1x41raf6VG/XOapAgALKj6z6Q
zEVK7Yst+YVhWzJ3gAsILr9+vlRVT1u0M3NGMS8TUeEIl2QuIHBwcM63zBBb0XfHh+gNqvu7jWrx
BmlpfKZ7lPf5bXuRbbuAh+suOMuj+Bncpiait/O5OLc2cnWfnm8ZhOU/jydwW4dea5EwywZwHmW4
3HENbwfwIN1TGeyBlGnJM5vytgNfBI2XSZP7VMe3JqWXZcV/HB+0A0nsUmwX69rZF2XqHawWNrwv
w9i27/Jar9qSBlU7PPvkYx40dMkIwxbkI4XFGIFK30VTOycRrKO89fEXOXCicBfJ3xQ7RPgxqcG/
K89tm0bEp7famTaz+tZUp3r+h4Zrkf+V44Dud6EGQPPcs9qtZIA62+fWgeFGPtwVVN4kZXdKufHA
p19Swgoc9rC1z+nOw6b5DOlx5zMs5suo6bC1Hh+1A++zZIXJgac+kO5yh9h15/nkUlv+Z+noTdUW
YJg29zypT0BY9qvwN6tzKc6amqaqM7hZnfs4gU0CCVqdrMb+e9bG2+Mvc+gOyyNSx2biDvF4DqT1
+ZhUsHsrt52V39mljI7f4sAsWzKsbFL61AywiK4LGJw5ZeQM5yk62jOtA5l/On4T+9CHXxyTcruy
aFNlZNc+0afman4ozocc/eqgfxq/dtfn/jMSZPLl+N0OtM3oYuG0PuQgWhvE1Q6+D2ngt0paATS9
vfVUJPLcLpJmNeRAigZlbiy15lbWnoA9HIiab4JVP205dZ472GsbgQxCnmecwrA1/378rQ4M4ZJi
ZScUotn+wM+z9InCYzaZPyP/Cj528f1q+um5UZCmA7yc+bkjp4dskq/wRCmCpPmYOBRdSra2xsSt
Ywpx3rlCb2yP8u3QUHWiC35gDi95VgOF6LSVAktWQMZ9AwZHcZMyC0UpNdd7n53stcrEqULPgdm1
ZOxIJEY9OoLwQoLLojLfJ9XhmDQFc5aGNOuC0WpCA+XL4x/mwIRakngSPqaeGtA4ygClD1CpTp8d
MYuvx69+IL4sSTzKr3QOn77xPHVfJnsOaljnofIY+OoUq/zQ8y8WfpF5g1/LEacer/hRufSrO54S
MTz0IRbLHJpUqFWSBu3TJg/d2dmhHn7b+zOaN8UDEC2RMHEweKek0w6N1WKj1MJrcPIi43kPxJIo
m7BHu8RX++r9KfeSA4O1ZIcME+E9kvfpnBOODD/L4AyHM87xb32oh7fkhkxeRWErAX8D47r9Kp4n
Fnam7aImHd0rSHB2EQDEal3bDv8k7YIUkYdTCg1YZ6VXUqDjVUnDSpyfkvazHmP3LI6V3HV5lz/1
MFp5scqT9niHRmJRvoNvq0dEZ5e72ScZAEfjyip9vT4+EgfCxZI2SFDnTI1jyd2emJ6gk6EqK2jT
NByVfabqU4SLA5nIkj9o0jjO5UR6yITaa87kBqXVcOyTKy/Nz11iPhEG+eLjr3RovBaTk8lCE1R1
8l3Hnhq6m0DwOH7hA7vOkkxWm5Z6k9gXaU1+JlXzODr+1njpy/HLH3juJZdsJjYf8xHOvXHmAgLn
PTik+3H80ofg60sqmcdE51UT986dfd8qAR4UBn+Yv9LKui1qO9kWZI4+GCvUN105xau6GNnHErel
kDChlWfaEReuIOUUyDRzoObb3+T2RODrMp9IdA7NsH2o+mnXbm1l2oxV9U6h9iBHBXkicwYVMfha
6a30qvNsPIFfODAN3vK6n+6EzkZsZzMOorNh0NW8a9x5Xab3x7/UoYvvJ8dPF/d6Olc097Aei6IP
4wbKaiDl300wFTx+g98veGepBTxnJfo8lPa7okOhBrpqxhZBUfmBJn3otsOJ2/x+MjvLuIIOcu1X
RY3jYNE+W6JaM6I/dBp3lrEk7stCWo3sd1OrP+suXuf2KRXm34++s2SkTnC7bhn49YAJzfXKgio9
4BY2fLMUiG4fIpo7yyhiOCcitki1Iy4LU8vfeLK9SUCvPf59Dwz8MorUjpjSjMZ61010M/tO1PP+
8WOX3k+pn+ZmquLG96tk2HntXtVeG/no+c0pPfDf5xQOWSzgmoE/k3cFsGVgeblKrXofzW0kj5n5
mGGNQ/af/acXgLYSYaxKK+Ca5AoV/jYwBcp8HxudxcqFZT3vrbSodugcwOobeePH8l5nyeTrM3BD
mjTr4Y7Qv8bSZWNARXqyaHdg0pNFWjoNwu464ukdZaq5hG1M8YBWNRA2NS9ObAGHbrFIT7serTXa
+xqOMMlnYopowFILel2canEemvWLPd8H6jGf7LjcDZO+AJPpAUCOl498V1gavZ80loIHJsQrht3A
3aBDYaA9FW1+/9D2kslXJHq08gZXTionsJIxUB8Ts7CXHL52tIT2Om12Rcp22YTOb+s/ioSujg/J
7z+n7S+WagaLMDmUBDNGo0JP4sfScSKAN06p+f5+j7L9/X1/Wqe2KzuuTG5gLlitSv5aQKF6VrC3
gAhuKT7GP7eXlD4OzLDgcuh3lumvtOVutaLPUFT40Jy3ffr+JQipKmdqXLMDZjbQmbMtNPxrTnG6
Dn2CxaLtM5i8p+C37+Jamai0cTbpC/vCKtE9/dhHXqxZZbq9kfKc7Ow9YiXnOzhFfZtqdX/88r8P
97a/WLGtnmKhFV6gi7Nrqy3RjeHWJVrA5yLXD8fvcWCBLWl7SRFXpRhrvUvphWvJjTPy9fErH5ih
3j4L/WmGZoDiZY6DK492d69zsm48c9cl8ybGZm7keApS8ftzPdym399HQA0wHizb7CCv9iOdsrNm
bHXg0Oy67cD71ShRdz5Ioa2XFh/77ktK31izjkIIUu9qbDzhkOF+sdZ2MKTtqa3ygM+LveTwFdbA
i2GGS7crBnWbz505T3Q1VpGvW8Cnsw6bQ387EkB5Qb/JCcBs1j5LajQrAlL7wg6BdpRjEHNGVuXs
JCqALU3Gw2ws5fWEPvW3hJB+CnMw+tHZ1UD9gYbVtqFXsQ/G7yUQWPn9TEg8whTBGR7syr8up+Tu
+Pw6sLyXmsRwrvY9dP/NLrWcGzf2zhotbuOERccv//vDkr0EaM0CcMZyJgp2tvpTSv1dE8dXVQuT
PcrQe6Zu/uKYk15FB17G2y/PnxYL2PA+nwqYR9gUtUFgCR8VmuABGefV8dc5tM4XoRYn58nxW9wg
c28F5FLy5+PXPfTgiyDL6JhZgHaYHQhtWf7S5xfd9HL80gfC39J8AJrTkMzQbbsTuaPqwO4Kqw46
gr5z4NpMXsaVJic+9qHRWUTahAIGOYnJwLHGgxXS1QwS6fGXOHDlJe3HMzaDQDOuXMsvrP0ONNTH
rruIrryxUjLUmP2zU68AfLyk5pQW14FxX3J6LB9OH5OXmV05j3sgX/GplfWGZSkUdZqPsbkgmvZ+
wqdwlq1NXsTnLZlCnDKvfZAhnSQ9+9jw7KfrT+vJhlJZ7WZJjowUNF4xwPcJ/YpT6j/Ofl782sqz
lySfDA0Vbtoey7XqxdZKZ5hveMQNW9g2RCUEwIJsjnsrsDwrXbdjAWFTx1RhyQsRDFoWQa/m4Xlg
Qx6B9QqVxZiWQGkTEBgEi4GD7qm69t2y+uBsWaz+NKsb159bsyOdUp/yws8vtc7bp+ODfWjCLGIA
ylVt0WSJPvdLBs2HOknOrGHWUSpcCOoUdXcihh26zyLdAt4/q9oUm8kwzWDKivIyzfxPU1HTyBr9
j7ndIsq8nzpJU4KMClOXnahvtXit0jrMmjPHPVHbOBAQlsShQQIL31iYOl39muXffFhyHv8Khy68
iAiuTYDDoriwx3ZIAtCRTT6W7izJQuOMJ54B4oRYb/WYE7sDLDy5y2P26WNPvpidYPjPb8elnUuu
bZOAbXLqzHtgd1oilNMZNe6mA4cQc7DBySiXgCejen/8uQ9dfTEfkfaNfU2AhTCet2rHLKDEiVBW
On71Q99zMQ89G25YFsGzw2I1GKzL0ZwypTiwjpZUZkDxLGuaB5AWQH0h1hTOQ7Pq87uxOrWfHhiZ
X+jMwCGybk+C5HBIMumFXYPnOp1IOQ4MzJLEDIm6KW51h2Bm9+BDXBP9+fiIHzixLMX1Wwr4HC9x
kmgAAutSFdpgzBp570BCeW5OmVwfevz9mP20NfktSg+Uo/AgcnGPblgIDPXt8Rd4gyz8Zl9aYuQ9
iEvUOfwfcOSNczdoBpvsCW1uBHYUj9CkTyIjtYgGLlEr8KTbbwh0SCNAHPIodWp76yeq28HNb44s
46PHgbPUzmrr7h7+Y23Qe10bVhNcazNPeleMTSAqQMjVBs+mrtZxmXqIlPZwJUCK2jhgh4FwlLhR
WUHxJM4+hgW0lyB0kkP6DDxCs4OQdxXKNF1DduCBwb8jpDjen1jeBz7UElwO5mtT7oPquYrvWZ9h
NE+13946Cb/5TktEuSio5c/U+OdDG6QvRQKeT1i8ds/o+5RXxTNVYVwF2bfjs+LQeywPyLGldKlw
M9AVg8q+j+cTOIoDcWSpZQ/siup6VWK25edeBj0QVgEODYvp0UTHH/3A2X6pYO+p3Mp7h5Y70SUv
nSEXcZ/cFZaTh1kHKG5SnHWNdanK+MQCOjRU+///09psy8GFiRXWpjs9uw2UUE+F3AMBcYkyBL2k
7QewxXa1V/sr6nQGCN5uPKtqeqpicOhrOO+fvRmA33VTr9hV5XxuWDXv4Ajb/WBeCecZZDEnPsmh
IVpsejDEmonHQQDRVb4ajX8GePfd8a994A2WJBzpa9D6ILmzg/IIDUq/u+/q7kHP9gre7B87GCwJ
OG3pkQnc2G5nsfyGdfFXyzklrnGAJ2Iv6TdTh23V8MbsRg+y061buKupLa2QicG4AWxDSlBL81iF
2qb9Ss9KrKcMZJWAw+V1BeFNaJ10Xf/I3U5eiDwDNn1uYKqQZmQF7a7ktqKseSTMYVFimn6NUWnW
/TTB2Z32aLkrJ1lnftY+JnsrHcqBLQss8AbSMB1t+cPtpQNSamtgqWCDXGxyPl7LeFIrA5mklY/N
I4S3euRUn4kAFW1jSi6ialbkCupG7VlN+nTtSlrc2l1CfoBqpD8PhTbXDq6x6eq5Bv3E8bbIW+LA
zym7TkGcsYN0ZvpUkrtPZn8XOBdJUQ0Ee+4Akr7LGNebJB3149iA5Ou6OJnasSyDdgDVJnD8bvjg
wlqiUHsr4U7s46g9tjAPd0BkAPz/wpnHr7Cj+9i0XMJQTWeK1iikZJOdf8vs9Puc0FO7zYG0Zomc
x+48cShzlbtmGvuwstSDnItdKsXD0OtL2pkPbph0v65/ip4k9a1KdFO/c8ckgjfcTnnkYznfEjur
wXERfebgCDI0kbafSXxiczyww9BFxHekGmAvZ+ldxSfvtaRdtjYZK3dmLsVN3dMsbPPJAqWMpxHk
VZz18VB3YD9YwmiNmzm8KHGksmpnNXXVOhFOkJwUITmUYCxdCszEJ57B8hndxD1Nv+4ts+ogenIJ
lk6+1bFUUU1g6pB4vbyaaSyuJbfjTelk1e2U1slVASORx+PveoAzaC9hg3nZwlCNCfTbad+sTGUX
l9Ku6tDl9rCdpMsjC9F4VfeiXtUlLVdDZtlbNoxVSO2+/ZIoUa2qIS5O7DMHgsiy/1+22p5BotK7
tuhB+taoUnDubPf6PKEN07mw95rPRnUvJ97/7av+JmotEcZV40DJ0d13p+u9YkhM2QWYzdClBkZw
fiKwWjhrUr//TGqTATEl+FcIM2ZxRKfZsqOhcsGwmSsIUNCSCpgK63pH4r450w4sfXpY/MDdm4o1
2DDNV9gNmkuvTsUqm10Gf1viptexPeRry/Grb9poCmBTbyAfzywoPes5hyvQZMEjErgzCMyMN6RX
4maSPmQlJt1v1FhNHbo4lhcxrabnVPntja4z0I8aNXyKeZY9pmLIXuyxSi9la7ww6RqyyaY5AWba
LvML5tfzvVvLYsX7pn7kGn3iBLPi1VOOAPmttYs7tDnGEAYDI2ClybSzS0GvNaTUgxy1ssCG2voV
6xMoA/RJU0U1JCICKfNig+pzBnBlfdUY0NozCTmlgXDxbFyJvgcIvGuluRX12vCNqSB/JBpbP80Z
Y0FZenbIGvDcJ5gBneekkiFOgTrsst6HTBIsiGBIOF8OqbBeRcycTco5fNhh3XkxEBaDO4axr2TD
timwpWEFwZKNpRPrG+mgSugzlkSgv0EGZIIS6iev76z1AEbmo6iZE0yMgIbHAfzBxHe2CbET+Fmx
PjRjnj72UFhY8aGablARhMUmseVNQakJc9/A4xsU8QjcuXjV1gmq4iXtQWmzYhaWk5l3kvo/2toM
mzguoNnB6/ZCKn/YCCPcW0BTyic4FCcvZeVAYyEfSI5RLU5ZOB7IEN/CwE/bwEApbZsaOj9DSrIL
hzX0Eob0348vpgOBc4nNsm0NidQeRz/fUdc41fogi2ZrKr02+NgNnPebmCBD15hq9M99eV2W16l6
9aaPnZeWqCwiOVV6knqXzypivggUeL0j9NUH+vX4wx8a+kV61EwQ+4SYv97NUw9kUJb7Z1hR7ETc
PDD2v8CywDw0NbKvXc8IwL4sSKANZY/s7zLjf3wf/zN5VTd/B8Tu3/+Fv39XEH7IklQv/vrvB1Xh
v//a/5v//Tvv/8W/N6/q6mv12i1/6d2/wXX/uW/0VX9995eV1JmebvvXdrp77fpSv10fT7j/zf/T
H/7r9e0qD1P9+tcf31WPfhSulmRK/vHPj85e/vrD2QMg/+Pn6//zw/0L/PXHfSaTr7VqX3/5N69f
O/3XHzZx/yS+IzwPXUAHJCQkVsPr3z+hfzIfBRDuM48Qse+RSdXqFP/oT1d4+GWf2x6QsOg+/PGv
TvV//8jmwOThR/iTOw72o/9+tndf53++1r8ghn+jMqm7v/6gb/P2f7Y1PJag4H4Kz/cE58xdAhmx
MbEmawEegJTtd9XdwBkAXbRcgiBgrBW85EuUZXILkj15uXInkFGqLnl0SBXGc5O+JC3fclX+kIDL
ByNo4gRc5tAFEAH2qXVoeHmhhAvB2BJuJwMJEiVDrHfgzxG4aV+FHQNdMyEyUlABgSqOOLMsJBGs
Q90L5yEgCBGfK3kjPH41WV4GR6BklxTEhPDaC8EGmUMoCOEa1L3NS7F2RB/t78pB9C5ja4XzyyV2
k7DzWNiwauXD/sCy+U1Lu3rNS3UvfajyxHvPdyhtxn19k45ibaFKJrryC4dSTQEhK7DzwMKJzSWf
vummWtFc3Vieu0nonbbQWsvrG2z9Z4RXoUrZdnTvIANqAieNHwh4dZsGPnKBZdwSWpj8zPdhJ4CO
/43M+r2WVOJvGFHuOsfuDAb4N0W+FXgVyy4vCHpSKb0j0LnjFQ9xP1JUl7awti4QPQyPkZTkqpnb
DXfrYP/bWpebUkEsONkQYYNMON3PpQo8AWUsP+6eBgWllzSb7wuYMrBGX6YAkAOnVUOqoApn7Epe
7gTa8pBdWZ8JPgaeiA32JwZln4zclf0dpG8IPmjqDZ8a+zYmcGrHjX1o9PKW7TXb7kqtIjG/NKn5
UqYVBd/XCWjLtoWHe0KnB1JxT60E/GJq7+FTEELEdwUZmNV+VkD3+Ap00TLg2oLyBNtWkHQCP81c
Nr38UmBLDpRTneewSlKYa9PeUMlArGniYdEkkPXFNxDjp8YrVn2XfxOT/5Bq8ult3pQurobfgYpT
MClYpmTsVjK+7u2aYL6V/Rab+IZBGGP/trkkn3TrP5RqBA1crRqHQg2Ib5rOWk2OuZQCWFH12cnq
jR+352ZcGawA44mzKkshtxDvugbKGq1sNvnENgU0Ebx2Xg1AT8aevDd5ErAqWQ1tfZnycuX12Ysr
Ez9QrrUa7PyldqBo1N/RqY9mle5k3jnoUnqo2kD/a8rcXcYFBBYmPoQTNDyivmgwnXLxpUrd6c5l
ZXHG/eqigtgOCPWNuJD4GQSKeFBMSuDUlMpoJhmLSoXqQGck+p3QMgghmSwjOIjRqOubeN3w9BlK
VSyq7ZIHbz9EfYRFGcznUwgPbojfputG1J0OZjKm+BSTDKu6f0pG/1UbCiUn4d5ILJygs8dulcMK
9w4tTJCp8EATge+P4vtZUHEZDkb+4BLAnwqibzvLx9qlXiUjAZxymDMmw30xBjJyWm7cys/OABJS
Wx6rdA2lLmuTSQtWEFpUgTXGkSeN2tI8YzeJa4t7VL6bFWU88kZ/jb5qVHjzhtR1WLbZmhTqC/e7
XUWLcIZoQl0mK6HEeTn6qISXYYLMxXLmE7nK7yOw4zHb5ZAnRUh/n7RYGfPdxB3UBjDMteXdGd8J
Uv4NNqYg/o8YhuKuhNwVseZPln+quWYvDnZ/bwAQ5PEpQOzABy+RGrTiBjpDhdoAQbipILYHRJYJ
+9pbpynmqYrLIN1kHV3to+vYiXU629m2nXUXWhApC6axOQcEAyJuunfChBQ/gOzPI+GTB9OvmNU8
CF5Ah2cWV1nvbvZXyVEDJtWDFZfnLBlu+Zg91QTVc24Brh+Xq3kqV6ZVAZHwFyW1vBdErWUyne/D
si69M52ZoExKVI74GcO+ZBn+tSq7C2GcwMXi3S+cWYszaSe72iTAWU4r4qdRlvEtMsTQ69Pvg3j0
TJhkOMiV6qxIoJc13u2x8CDCoxzef0uou4EiIbDx1Q3POQAAWIawlBVAs2a2Hbicbfpu/FQP6t4H
443l7pVD2VUy8iuaiAt/L8jcQg3bnw2JGoC3rMrygoGsZp9utYY+hzM+Imydmcbzi2CGH8yPmntn
I8K1lVWrBGop0A8OhvLbVNX3+xdi2FiFew79kDHoqupCd/JZKIhL+Cs1MwhYtOc1PVFPf1/R/XuC
QLWNcG5jZWCmvJ+fXVntbepQJcz7dkRLrQr91GtDxf01Uae6Qm/5xjIfEQSYW+Z6NhO/tIe6zPTJ
7KkNV+IKoneIeoUdorx6C81OrMG63zQNX1suWUmIjDTueoxPvfHbK/36EJ4HBVjHd9wlRtDvoMDn
ZVxBb7AKoEGzpcDSkyZGVrHBDxCG1NsH3W9nzfjJlGUocroqLVAENR++1QOHliM2Cws9ZTFgI4WK
oQCnE/+PxnwzoKXN3TiwJ8Qrbp2lFrmKvfkm7YbtPkEABCCHtrD66tAnM8bQk9urHnqRYyBxktGH
2IGSBgvt8dLVapunL677zc/IDWE4JkKcO7eSE4iHNzbzckh85ggkrAIZ6PLsJm3HSQ1c2jZQIgqU
Tc4o1A9H3mNnm8GBhcgeTdZJuevSz53dQhS8Cp35RtApGkbsltluhCzRfvmMubsVTXXR2SnB1JYb
lSDQDS/aGu7ozWynqECSKyAW7iZ9qhX1xg7+9S32uTO0kijQtu/n8l7spnB7xNp+lEHeqIsRAn+O
Wz1bKV91pdlKar7Zg7cr2cPApivCrS1pkcNq5yvwPYgC+VhuFJRo607cO62+Gg1yTtucOY243Oee
AFxHXZqcwBG8ETZ/eXBOIR+JSG2LJcmM1haKI2xUG+hEf5ssiMtaIgTJMHBsdDaVGcpgQuTUk7uF
JkJkD/q6aeoVOIlzMEg7TMr5LbjVXR94SDJObGJvNe5fn48z7CRcELJEvNKyobxNOrUZM4XkUUc2
AMloJNRf0lFCkbW4oLZEDBZX0nXPcsveJNhAbKTefYZ4PtMrf6CPvCPrGtQ5VwIxeNcX1cp1eqRh
za01x0Hcpp/syt0UpFxhMzvjiQkmuKGgaAZlxj5Sit66dhfYeRyhRPjd0HTLTrEXfxugfACTYY+B
HdtbOgmWfI4LChW4Dcvp7T4bc4jZOvGFKcm6gqzSlPOtyeChgx1lmpztnLT3Px0w/znE/Xxoe/M3
+2WwBc4elHrIG5bobFbXOMnaeIR65GFNvDNE07Adv+2zbDtLd3ZXrnAUeeksEPh6yGuN6onlbN27
1Y99ls2TcnXikfadw/eP5BIcIwUXNqMEBa33C2uG3qyJZ8xPRi5m0dwBwXADW5G1W6sbobIXAPjA
ntZXohSrwj3BlPvNN8Hd8TWob+MhIHH5/u5D48TW1DLMPiSeAiYw3SOTyCCFtSK5e4tzque02xnP
wpsE7KhTaMu3kvwvr//TAyxQUKgRQyPNxoZRzG04Vx1ktmBYgrMLvorrWG/ZjOTO3nF2XeTdWWG6
Ves8QwrtMp2nbc/GSPLrGesZS2bTtt/3UT+hVbCf114BucEaSqM6DadOXMVttVLIl7wcR90B1vB+
9o+p2v/rMs5l9r1FneuH/v+hjrMXojhcx3lIv2blV4m2wN9VobfSz/6f/HcZh/3JoeVtE0ocrP59
APy7jOOLPykKcw73qE0Q/far8Z8yjkP+xJwE9wP1FUERGzEv/ynj4GqYqsRHsHSQ5WAt/9+UcX5Z
ABzarzDtcvbPR4WzhKCTuq/9ebT0tsiz6YY5pr+0WOGlYdWPhEY1JNWSjYYiQA8JVzIChO0CZbBx
M2plaCNMHo2GVntt9NMQ/iZSvW/MoSSDPZYIihqWjVXJl2hkwEdTI/cE5QJC3PHOyXB2iDhMxMbI
mar0otayvoQJAbSN24YWN9IhQLMdfwZU695FJqSQEE9yGaTXQC30lhJUoCT1wkB8dJNYFeWo2CSd
CBgviwm28QSvf/x2Cwo6PjRj1PGIh1zZJg6qd+9jUeH7kyObVGzcMe76lRH0qXBGO40g+Eu+DFk1
XJexn6H0PRjIBbMCZxYIyLXl9viDAGf9vpLs4TzJ91ML8RDnSu4vPSUg0hhjRJTZQP/WhgilfgJC
E5p8RpHLVLOHemjWYlZ1RDOcSEbosZ97aZxnUTKxcddCyRitGyrRBhmxs7ZNd5Zo2982/lg+FGlh
X7eTU2+6ofheiRzmkpJm23SWw8rhGvXBOIsD1pY6sopUXScTkH+A/FXs3FJxnUeenpttilwGRy5w
XvaC0Zn1dfYhCW0gcZ00c/PDAS4CMnZoioxUnHU2zoDCN12QFEm2reAyses85MVKy+oprcd0b0H9
o5mVfSEoxETTApQAnefefUH4vOYNS6/LES9OkvQmAcihJ4KfZV7in2edAcKKgHj9xS78Jz1WLlxx
uHMBkncbQmpq75fZQU6MU/TGm15v/biXHk6DVoL0lXjwiS+ccgqon9+jCSQaCOMTE0E0bHga56xd
EUg7RyXAaOtRYIasrdnI7F7qGoLRHvSis3AWhtUVvLM581uolOtGpGvIMubFFPpSQYPGQHTQ3xnt
welq8preyKD0inLwAxsy01jKOQW0J4IYRVYDZyXBonNXfdu5/o1ntdNUB0PupdrDc2gURLloZjwO
c1oWjHFTPxe4Yn0BHSqngCamzj3rEkY/cdMExE/kfKOqMW5XEA41xWfo3XN3W/pFlUbKncabrjI2
h7pjij8HUefQLGYo5m3grJ2MjyUIontBI1cV64yPCARO75kcapkUkgYtep2zBg7NQ5OlDRtP5jT6
e8WOdl9J1OQG4v7QiY3LYqN1zV1sQdY0mv2xfk4mym2oQgq3J4FdMehTs5IA+VkmHTFBHgP4HJW9
j6dOoEuWRp0j8WdLcqh1ptBVRC0Dc6iI4srD4/kSXTWI7fuyGcugS1CpvJqlSerQMxOYPQUH8ieM
+Qgyzmg3xn2mvAJzK3ZoN0WZUQq6jrnuL9yphR1dDfcx78oFx75YDxYa1eumJaDGdEk1dueSGMxl
UrVoVZVtVz83feHBZ9mlzRBSrDcMFMKJiopUXkhJ+jWXeTKEYoRYfYTybjudQQu/vLOrEfLTvm8x
cVFZvI/XAyu1c21DDsO6T/y4zG4zt3f1emqLSn5Hn/51znKgF7U/uy8QZB/9y7Fg9XXNGdLuwRWY
cUh3tQ+VV1Q10PScyHeLanJhaJ1EjdulP3SHsQp4PWVJxJRbowPQt+halfmMshxUMD0UlgvPiACy
6vFTBQgOMFO53EEmFyKTfCytVTOBKxfUDdvHo5ST7mufZDWBumIrIElKyIgaUoqy2Mh9E69bwqAa
32jPRpFS5eIGdpUsglVfklyPysBcroR/KJgjeY9Y1rEYIpd5Bc+APgejFNZxe8nuGtrXKDE1BR/G
TR77mCzaV+kQcpZJqInWDOqccWXcG0pkU68LwB/qyPHJ9AVU3VluUWy1kqgoBuypNe1nTLOMOWHt
DgS4WpZODt8wTfwBopqZv5EVQBDr/n9Rd2a7kiJZun4iSszDLeDTnmNPsSNv0I7JwMDAmA2evj+v
6tbpzJYqdW5a6roMZVaGu4PZWv9YB1FxK6LdC0iKLwqR8266hwF4sT91cTQGuWMILG/33VEwLYgt
pqg9L3Y1tXeKceIIk18814ltHZOgax8dxwoBnptVZlPgqN9tM5ZEvib1ozv66x2ROgSQ8uaWP5eY
0vO3ThcJ4bcyIuteVBYpnws1VVk1TeO5C7UgL72hqpqs96RASlEm0NhEaqRbU3VDakVFEmbdSCFB
X/rB921tr+9Sr8wx2dV2cOaCUFe27FsKCfxUBdUFdnx4sKWXnIze6Wh2LWGdtW/w8damiA7KL723
2XPpeQjc/UtClO6ZLCJwlmXqj8vWF83FxuaN2jIWaWvv8pyErXXTwHhlSRR2x6VZ18tY99t36gI8
RG5JdUvCiLjvnP2r7dSgzsk8zFnlEWxEwtFOqqLS68uiYM2LjbkqK9vCnk7xMs04mfcV5kXinhrX
RhmO5t6hy81a2gtnX90eano4DeeU7f+aGWhSawyjz9pzv9pUSjz4eu8vZbCjt9hFcjH9HB92S8Pk
j4M/kcdsFRxRV1vDSBlaeYi3RPjHRuBJfah8K34h+yN4qsXOke7X+hAvhU+eaxWF860nHG7Qpm6e
NoLuRKakTD4QBo/lzd41ApKLFFT4NTKI79a186Z7E4/Jj20M5l96m4cDpQ+klinyrQ7aGp1j0bf1
JZhkGPOLazo2kma7qM4ZQ0i/Za3SKg7QfneW/rLOsj9zR9AK4embIrFpQUE2IR/IEp9oLGyob+tY
ftZFBk98hzIXisLpeWy4qGXVviSerw67PYc3W6jt715wpUGSkk+fMjJYOTIj58lrp+7Xqt3tsC09
sdGuN/jNoa5a5WZNsspLLWv1UpVrc1wrXd4TU06vhi9r4qnrhDliwmjddOMduhpSsTmm4l9h7XtI
jUeHI3tEzDiYZnyskfTSqDDTTaLZCQnT6TY/q+ZSv2HZsM5iSng3ZFg/kXK9V4di9Mt3G23KOWjN
cAh6KU7ByJzg715eluPPddc0a/N2YmmQ5nGJ3S9B2KH9Kdr1ZJQJDhzAbm6rYs+Zdvb2EMq6fag2
hxpzv6XEYlX2DxG3451h6MlnmxMvK+YILHpbvEfCvG/KaCTS8BoIX7j9nk7xrNNYRDE9ixM/d9br
pX73t4DUmzYpu4fIrevHtVtp8ewGsUxMFsTKtxRo1ofNb3pWSFVRglM4FxKrrXTf1MLJVzG1tvNy
nKC5rEaV6bLUdAHUzlesm87B6s0reeVvTbO+TjHB6GrpYEflLoN0LAvitzd3v7FN790EdvHOeP9b
LslhcMTPaMXIHJXu/TxH9Zkg1epQxRvumPIzEHsHyyIVq4l4q1YrSJedaPAg3t/Cfn6MZaFyu7d5
IQf9IFvfvR9NCD88mPMSJM29G86vvq7Ko0A5kBH9DzEGzeoYgWaWhOjfcz1tKZPZgYjg8qCscsyK
SJZpNLjtwYd72cpwuiSltvnzNsx8OewP1RiuR5kQJ1wuu3z3Vfx7oqPnMjTNNysIrJupBfMLFcNW
NPAALuXXxm4/6UuBJKCgIyMqfcxh4dZ30zXfOYLvOdWflNfbuYxnzITJbGVVsl3znNrguHvNr3Jb
vlbNQhdfu25EzY73uyz7Q01fOMQQFmPFbHEsA//YAjewvonTMBBLyjlUnffK/NDF1GUha0g6c/7l
CYn+B2zmZMv3XlZsxZR7pKHnE4HpMLZc3+s+igdTqJm0C2eDuyle1KwhLKrkvHbOw2IBI7aYMjPf
ov61mEd8zr2sfyWV1aeMlTEMH024re3vH/VIInW8jNE9jJA5BwFFRFuhbzk8IdibYExJ3bdfORPf
5OYXh1KK5BjXW5PbyUKLJscmtEg/0Vw0NhNtOuEVAG9kpsLCyjdHgTtP0WefDEG+S+tiam2TZOiS
EtBFP9zafQooQgk2aO4uptHQXXsnS2TxDn7t0GVdD6npgvCJkPKzp+2jrSNarjRHa9WOZArhmDkS
OChSI7R18ULvZmMoOTuhri8WLF46TuEbxbnnRXDpu31fnrdypziFAN8k72bY2trpkste6IcIlRdK
oY2JdreVD63jGhYdvS3o38rt7O3Ro1Djy7J5xYO7L/uN7glpnxlG7+S+INKfPX2kGOidKpft5+Kt
w8UabO854hZ4Xqfauqkl0r/Ei2u4QyNeyYpvX1q57wdCvGEPtBx+VOD2EQ5VhHuBWPavgUsH86ig
SJXfft9MPfRcHYH4VG34rrhZHo1N8KHjojiwSTfDlWDEvRzDOLN31z2ShljnYu56Rad8P6X9ID62
IKLeMzJ+poc1pjrL6tCuqehK3djn2kFMItzhw10b76FVjn4eofjzoOxPftuPueqU/BotNj1ZI209
VLr66iGul5bWofmI6dJ7qPtWZO48xXFul3Z4MeS6blkzx10mB+Z+JLE2jxaChLnL/SaZH5NYDvkE
IzmwxFLdeFjLmhHAi6KGYnY3gWNx7R6/b+/0WS+88FCbcmTw90RJCHpdFqm3iXYkIKIihn0eZ/e1
rMZ7f1X9cdSEN04YtLKJdIo0dpLhdipF+GDsxKceR44vaIK5jqAyRrJdwk3d0K0mvvsVvPM0J3BH
so9QdVttO5LROEQXKYBJsi7YES/GWxdm07hzQGMfCK8TpaZOp6pIj6olrQOmg7BtFnawxRj1R9Or
fURBSMcy4Y4O3eADOYozuA51VDcBuAUtrb3t3tvNVNxYFIrzIFZeRVfmGjH2omo+1OXcvS62ku2p
2LylT4syZowzZcQKHI9rcHK1CZ4sSpTyyCvrM9PjgEOh61Y/BatuH4vZ6KfaNrD2Wxkk7A881QcW
Kd/k5Az1+YyGaDhitSDrvmbGlFqMN/YQ9h/b4veEJi6iPybMarBnABVBVng6stNJIfdonDFGFrkb
V0MG6JX/Wrwdh6BfmjRK6uhuK23xGTvL8JnMZr4xKk4O9LGmCLX7LeX82qGCw/iuGK36wljHV1BD
MlSM6b+nTfp5sSVjSkR2dWERZGfbNmfNwybYrctQDY6k+kxIySex16O2lvhX4NfVjWsqdS2g+wkp
NH7ysZBohLGBZxYqwYhIAC6PKg95PNoYzt0g40G0HyfHCZ6UNUV3FaDeR9wQlpRer55Hhpfywmru
36914PI3taxTBM72ZQj4nCkVLpyTdbvHtBduzaRTSty4MHHH0sJgOZOXm6Zo3vHQm2PnGvkNWY+B
VnfNsRcoi1MAH/dJuvF+D+XCOQlJTieHR+zsvDXBRydH504RvZMvVJA8WwZ+rt5m/ckW+eg7zvyl
H1vIsnBy8wXyj2/Y0Uh9ev+17jr5gtKAvrXZC97qKtpebXSSh3WuG/zzNJ45jWsyzYx9GG1XvRBA
a98QTStxO6o9lTY9ekg+ApoUetCj+hC4dP2lezdQ17241aXuk+BmKe04Lwc7HHKaNoYsLEoWFHb+
wEujvdU0FBtR5npFqukuxE7sQ/BjXeLnytUxUI2D3sDaNHtL8qRx/ae71912vp/A4A5hVeYM3jIV
VfRiVlNwxNn9d10MLLl4kUM6eJf1S2CROKk4Q9JVyM9qGnZqzVFQU0U9pONQbOqEJI6FPdHlDBe3
h48YMSnja5cyFeHU+ikpO/ZrH1DEgl1oyZI5oj0l8cbiZ1SO42OhYfujyP4+DRSk5S4RwUdPKe+Q
SHs71mIkMFWGytySQFIeHaoT+SK25QBn9K5HfZ7mYMkapz0RQtWc28lFhlVOydfAqQ9CUkfNgftg
jIeTdKYAihIS0zwNDD+rmAmMmqY/to7kBc+07q3et5XqED8k9zjg15K6GbNujQUaIjI1s1gG81sZ
O2fZ4/AY443jeJXOKx3RB6kqkzmOo9cMX4loTn1lqpUxZIvGh0HYFMH4NqDX2WkXZIBNOE4Tq+hI
z4rf1JadrQOcdFbvPAl5t1fF9FSNjNw4eqYkudlQlRdovu0JHZjwkCR1NkWNF3SI41UGbI91PlLo
o273EvH5pSKC8reYymW96WaYlj0OgDqLHnVTPeb7MLAHthFSWTOma1V/pUyxyqlIO6uEpnHjE+yj
ve+1s5dTaqoeMSL+EnVXglltxr0xxsp1ZY5VEL1bsr7U+/ox7kt46+++n9VzMN7lFNuMhNAKlU4L
RYqVox5HrtE4YS3R1RbdyamgotGeypw6rnMcS0RI5fZrm5J7zy1uefTfKQs4LWt5N3TYCyyrLY4F
ERFZGSgGaPNcUKqZRdCShTu8eGocUh27n7WSPYtK+KQ6fjTf+C/jnlycUrYHTycWQ1ATMeIUYbaT
PsQGiBacJr2HUoXfOx2fpJHU5iW+PFEg9kxO8usUzJxY9f0aqzuXEnCQsWSnkHy7RLUostGpbshd
/QlVi4akKOe7Lk6OLEjA8NJxGdWpfyM7t02nkRutV93tyIFzsAf4r34eBDsCg7wtYDfltn1Y8bX0
sQ81BhjwuWPbhuN6k+j1R+X0OpXgvfahIrabSzku7qJmCG9kAP7nI7lJKoCewuYLdSds7RFztHa+
jjJ5IfrCPbmFcN8FyaHQv+H9gnj0ee4sebtQOZpVirMFtWD9qa9lAOlexlaYI/shybQJvASaj6qL
nZTkSn4F3O6230Qr98nbVsjiR4f1Q+QMq2P5sI7sGimFl/5yO4DSUpHTJXzjG5fhdnSwXf+UFhVH
aH26bn7y2yqaPrEJyDYnubOxbjftg1akiKTMdLIGyRcgAqe0solOqDDtlY1c0Wbi1lCN5m0Y1+e2
tJ6ceH4Hxs+6QTpnn64fhAJlmXPL8XcP4tdSk0W5FFF0tGepPxh+4qOw13dGxPo4DiCNSxc9R5YF
Zufbw31j0bOziOApXLfGO9EmsdjUPfdWWiiuuXQSs/oyCIZwY3wnOczuan8FwuWNc5PVx/RXhvIs
VDHcyQBxbO+RGwRQI+SziNrr5yvdP3C58LN2NdaJLGyi6TmgBKnghPKTG9ceLY+ZXswXu5RNyYHD
tDk2YBIEqFf92Vfh18nFUXU710Xp3iST8t/sqvgF6Lw8FJGJaERE1JA1i+32R0eIuT3QJMVuuEUC
LNdeP2KbBATDYfgcefN8FN6kL3jrA36jRhyBZ+TD3kTLc9QO87Nc++A4Bi7vuTv82JScL2Fjld8K
zvuve28Rg1TPNaFjo7aBpu06iE+2SgQFsNMNBV0b8G4PrC+nsUZz1nTqoRIYaVYIfF6ERZ3neay/
QT3tp2h2CGrZ1zaH8e9y+qe+cT6aG4sd6ay4sVJrE0Lytk/izi0WN6RNCYJh9gP7sRUiyQaEbDdJ
6QApNAMiS7Vs1c2ezPq44Fe9FAG/clqKtSA4IArfyL7331HhyqOOi/4wlAy+TqMYOuKxzXoHEBP9
LBdg16DVdLsqXyp3r3PiuGIe0HK98bjhctdr/SOtpOAWOoIUslQDWy9cMbUHWRknFZ5e2ZWW8C4g
IvGbqfb5pe/NZ2+66WCJgkJxj/TUut3EK6UmOHFm+dy0prnzKI56lg1FqWmiCVIZYGFPo1Hez9WY
5sZD3spTxaNLrR1QdQWyu5pkuWmIWzvOlRC/x5DOEt12+tPi7kvLbjEUdc8/FgDQL4Wy7qm3vUV+
xgSWTDXDIDlp5bPPIX2kX6POmwkqL8aul9XhZKOPxCVFABYzspMbR74Lp99XQFP0YnIKtlPDXUrZ
1x69T2j406WvdU7G7QwqFqPmjUHi+dTVh2nBPjbGHqCLxDk4Tf2LqFfngJm2vPjj+rrtxj7rcAi/
VFayndxpT36uRdd/dRNtYZlui1PXBAlygdADkQA01TpCmGYxFt5Ggxd+t0JhvkT1ameCZrQ3mIXg
WFKeh2q/o2S2bGjyrNyQ+oN5eE6KuOcInPzfg9vHCBV70ujGwM8R4a4XxqM4V4wq78G+6Ic5QEgZ
68ZkZdL5p3JZqnzS4ZVkmOq3Plzq1MF89lEu3n6itKnLPeWvGVY4dR+hIr+jQ61+3pr+xV3C8jRP
ocSZLcND6MktxQau/mg9JR/5tdfnOOy913WU1LNZbry8LRA5fmZ3rhU9DHFQHfqhAgCDiUoJl2RB
V9R4NVzrO5uH53Y/wnpmXR50g+5iCaopD6tmYP9jUc59WbJsdJ6bpGrzBxrxvGX8YUMc2Zk1FOHD
qnsDTqMt/d0QaEEfDX1bXFEtuHypfmy96w5Qmon7rBf62fNEaYcabGlQecyBlpd5ATKFzhOHYFsn
ip572kvshYpo8OFD4TIrBc5oXZI6JKY4ojrg2+LqxLu1erFa6Qp3ovK18etjY/rwC0nnGy9U1INC
Ru59xedWl7UX4W0orBnBSoeJr27j+dRujnjjmrLyasWMrTy41y3o+3cYje3ZGf02t62Eu0rF05uk
DQ2/w2zdB8TpHWU444rrqzk+eu5VDKzIb8Rb/n1zNzbkaJK868l+pymWTWkI905BM+xHLx4pI9Tb
mrqrv6csaNi/Kdu+1A1zVLwHrBsFjGmrZ+dl5EvPalqGH8GS/UMkF6rT1qQ6+2jHUj8oIa5tLB+8
wVE+D+qriWX1A3V3VGVbB0BWrpo4kyUinzfY94sqGvHkdvQghAu9371czpB0AIxt4TEiivkMWhPm
hoEoY6sGFV2S6lhRfZBJRy4femjn+7Dy7ZtmV+YEoGBlLutTnlh1fSbhsLzsbc0OJyIArqWIv6CU
2DM/wr8Jc1Deo7WN8gZx8textBEvxeF4hVDj7iNawoTvfv7BXOXgaAy7D0kojwPbOz3GenceWC+D
37LE79hWYZATRDad0ZrwEIZz/Dk7lDyS9fIu1yg6tHGJrX7lSTg1hTfx0sWvZCkAxVJi6qnIOW6b
UXg+w58QWVjaWPNSk4T66gSgqG1TyEas8tUP2ivN1MenIe7mj3kU7JMQw7dU1cFeT1w4sHvytfRM
AqPagJqpxlO/HYlcuWtYYkfs2ZdR2gwdVNZ3rCYUK1qh9ij369yMcWeYL2bf5VsDTLLnPaWorJlh
f3amYnvaZuQ26UY0d8+HkOPB1wDUB6cMID92PTRFttRte5kLpf8w06iAcfA9EWQz2fdLNeyS8VWt
9M0DteGL2FFFmHXlTXPKD+XP42Uax4gpcRbFY4X1NyP6Y/sSAPxcbOwN77qe+ZDuvk77gYWsmlII
gDBVvXDtPBQs+b+lFLE4J3MciNMaE3pAoHJBhASIlp9h6F6vLTXl7UQt3c+Gvj2Ap772LjHPUZet
4a5SLeaNW8nEv21bbG8YinA9zQFensK58tUTCsrK4kdJe0vaHxOimeIw9Y347GoFiN4J97H1I/tL
6Sk8plNSE00Q1iKfhN6fk5B4NwLY+P5TR5d0y7FouqlKmogDdoSJ9yocKak3zuXZ8Ih+hENR/qj9
VR9c2PEU8v+zjMofW+SARWOOlbhcpZ2OXsjV7YrZ4kxEdVhJy9ysAxEZDAJBf3K31cW5VSdvrX8N
0oiobP9Gp3j8VE6KuCldav9m6Xb/tmgsNqJSRd891QLSKoGlypIb6/xC6sHKCVOnTenPt24/uGdb
QLVOjYCk8PqSbtS9C79GPS3mDBOrQJ08Fi9OH02vnldbT3aNhHdwBXHOW6sm7CVTtF/Q7E75zndX
prXVzkjOr1CQGaV3djoqzq04ntibIv75jkPwIhpUAcB4TXI7xE6ZET/jDFTTONPXShaxhkyJ1GM7
ihEkfiO9Nqw3speN0xFjtgXJeuvodkcdHue4HEA9QS5PcQVycvJ9T7mphtX1DntteWRBuWP9TgM5
UxURT+UNe010Hhp+xz50F9TpgmpQG40jSNAWusxDC4H+iHf2uM5siM6TP8tHu6y2Q9PGS16IGDNf
sV8x7lK/xHHChGvFLbVAY6/iL3uCw/gBBMy6HSNnWABcA+9lXkV1cpUaGO8r2hRmNavXsZDApJHv
l0SaGJOTKjQIzhqho5QbOaFm3Ja86NUUbqkfU9njcBf1R13ZiMGtbTJvSxV5C4sNtiFoir66iUgN
2k4eJCLMeEuN11TAMqZKbW42jk3yshD0QxGuC0g9OBxRebxzqWkOmzEnJdGDZ+8hRYTbXToiCoaj
V7ax87zM7vydoN3qizRhtOVshjgH4dYjKtNXQoe7inlorLudbgTEU2lgLRDlQ9G6OKz6iaTIftHl
Qe6Tx3gLWWDMuD9bajTnMLHMlAaN4NtftnZFfGO7p15i73BZnNZj44Urdnivz9EK8ZY10ppqYAOq
0vHfVA/jglTA7qviRLoBnwuVMz6/6Wu9rsE3lRh6ubdoZQ2zSnFmVNlvS8oK7Mwn3Cukl9cQkVcl
7cSbAGoivN392EldPOyudx9bAGs89m1Wr0H1QGGwZhPlLgH0WKL+AJWCBR2Jy5aNofccKjXmNOmK
96gIm2MNNXBENoDmpHO2L8q+duOu3k9VhRPY71TCK3Vjrs1IUy5Pp1fGLzJ2irPZFvAbDzWW3qdj
Pw0/IkPVEAqclyDcqjfNsPtFelBytuPNz64fw9WXdRgxDareqk67aNbthoUXqoKg+tDcKAGLdGAP
AOFLl4ZqImiixUeDMbQMBefEBAiUqLtHutLES+UQexoV6/PqVPxJEPeRf5nbzlrfzDps9dd//Ykq
N+AuQmrt9o2q1H558lFbYuYwjJvgh32Dfsi1a/6vrWVsi9RqKv6TdW0SjA9qCX85fqE5M4piQcO0
K2Dzi75qopyql93NFvA+pqZOUEPZG6dyOo9+b/7g3fb671ZpUAaFkaW/xW5tDYfSUqV5s3hZxgcL
eohohbHVwa1eRk462vrC4vZfepImkbhrx5mJII9MjxpjsRuqcDInkO1SpRBaIZcF1VzLsyPrnsmz
LWISkP8pRrJNuLQnJXSJeO0qzzu0ToyKDN30wE+QmG0mDJRH9lFxJ7mP154AuLRZuvrbbIVcWv3E
14A8yQaDjpXhsUUJDjIuWpSoY2inBdzQ3ToFAd5iWYN5OCY5C8/iFBXJRDOLEz14q1bQJHqaD8OO
3ShFteg+FPNgP5chNyQKsXK9sCQQLamjXvxwmml9ZZuk75Hj7mLmWq6HYQhdZHLY1U/e2NofunKT
53GdqodKcvcVjC2vXdXVFz9gwl3ivXxwRlNlVsl4Heuq+aWNX5OIVxFRlK4d47gS+FyqRW9H1AD+
5zoH9XcCNca3WVWs6KMbXVfPFnoEXmz3v68Y254KHGyPfuQLRr5N3tbSXR/CRW3Q9ZP5KugW1kVM
+GHn83oQKcVX1c/Wc9nVT7sVQvdHjuwv7Ds7yK2Y9DsNMR+TAhyufNPfLROIMK4V8jUKi/Nxc0CG
SINFm1ycokXFr6u3+LkVLfXrtq7hO2S3e2Dp9FGkRPpcMVX+Mbt0O+NkCGH7HbxMnJzjnTvFaJjc
sLqpKqu7V4bFveqS57qMsKxRaJ7HZhq+gdB+NvOsbvu6qe8a3uxvpSq/xEx2d0hUP8ZC7OLgM+Nl
407HpF/bSKAM8riw6qJ83xnS6GIGvU70bdhIJ09cqOxgadw76aohK+1ktMnpsMzfRDf806P031X6
URAw12DnouQ8dBmG/yzN1TVJ7Ru1KSe+127OZWTcJ9/exM9iKpyHpIl9HOVS1H2KVNP8YVtYDxtv
F9ZhnlxHZVayiCIPYe2qvxFK/1mpi2g4dD04Wtd2gsR28L/9+W8mej9w4XSWEzckMjEfx7N/HuTA
UfPvVcF/VWTzHyJiDDk2imBsUH9VQztJy4Gg+/kECdPFiGxt3zlO4MJgU2vw24UATWfkBSLvLJ9z
qphajoV//3f4q6EwuiYXYNNIrh6sBCD1zx/W7RPwe9Mup26P0edKIgFRfpjNzdd+8MSdvVbu33y/
f47Pun6/yPBDx7VtP0ns5K8m1zUoB3cu7Rkja6O/SYRd1ZWsrmne6/wA3icAFo5LbzB/U9f1Pz8r
AuyQX5Q0B0wDf1XAb5UifBfp1QldLnCfpe3rvcHGw5PW0KkHw1SgIvj3X/D//LT8uFhNA9t38SbY
f3nO2y6iDNWzh1Mfr+V5TAa0hHKp159tMuifbtjBdtf18neVW1dl+59erzCIooSQi4j/JSj1/vy7
ijCBGZwk0W6bz4CEnGT4HSmeqNMmRTWfolFHSbbNiJyOSTRxlf3zY/+vmVb+lFfyfymhxOWX+DfO
lk/JBT9On3+ONbn+S//ytkTBPzBt8XoQNhL6NifEf3lbQrwtHg2ufuw7Hqa+a4fMf3pbfOcfNo9W
zM/shPzqV9vLf3pbvPAf2MAcXjgSTDDJEXny/xFRcv17/bfHKkxin79BAoqElwba96850B6Vipvw
3auE1sfrGNXbdPGh/O/6FhJu6jvWY5sD/SBX0KP6qvKK+zU6+GuR5GEZum8MO+YgolEeEqP0ZbSV
CPGe1KCODTzdxza78iv/zPoYWWI/72Fvf5OEunwXqwxTx9so7uCezRaxDgdP/K17znXi67vx/94d
PmSEV8bxcf/j47CxPv/53UHPZ0e7NM7JXVHGOdWo6R5LovnWREWBUNNGMFhgJNrysAin5djogp2+
bQ8Gs/wPKqMJUJlt78sc7+uJcIPoPSl38cJRiOFTtasHjB+U8dF3K/GFmBH3vLre8iWuE5IW5iAY
nBxcoURStpsFnsiE34sCESe6To1L3hR3CKZhDoqWL8RFEaPK4Xvom+lslPCOrK3xp2muqkRrWh3n
uPSWStEtQWzPIC6SkmSZ7hT1OlnoqPaX8ePq99Qh8LpMlMMNp22lHRxYHMIITzNWafJK7vRaiHvH
QqfdkgDGQFa7+tFjeZvSZtb9jwQK+KXuQs/PZ6cvfzC0JR9IM2k/a7Ypx1WRoJaZRKCRPvozjd1F
vTi59oPozVqX8cNvVlceCfPTWPYsOWK+KGw3202EpHSVwNcbuo8Mn8s1iYH16xBtKr6PO9NeIlbf
w0KmA72i2Hs8ApzRPm2kT3S1fNpiIhVIvK0whdryd6xX69DOZfEQFxK9hC/c+S6YAWTdybNyJgJz
7ySFfiU7jpyx3R7OdVHXT2vXVHlNNMex7xbiZtfVfJuCqrHJXVjUT8NS97EXwrmFQPXvlwWx4ya9
/t2flXP0AmQdUyGvbPQuAHPtOErhIOxj5QdXBcmg+5/gQcEjJNaVSRILugyhK3D9TuSNNQORS3u4
sfCcPegZe+/WFCaPZ3c6VroaP6c4yfU8PCT2cHB8f89atXaYqM14Cenr/TJp10PB1ZsccX4WNFr8
5CRCvR11NZI4RxzLlqDD1lIQQpjULrJtnPc4JnwmQL986iq017Kx1R+1T0PMyJby+ypaatBAbdWL
3st2Bx7duFMrf8o1ZR2k8wXxfNN29vYtqqc9tXc0smkFDIZFJAC487xCHVUrOAn27bL77o/JW4q7
QaB34U343vPipqHaZOahPcr8pTSpY2GrC634lxdj2ZRDhjGjOwQLAGgA5ByMon8US33QO19Z0c/y
aY2RXoamJdDfQNeIq1G5LG5wsDzr0aeXQO0/8bFc0B9gqNHzHSSZOhJ8kjFwokNw/4O6M1uOG0mz
9KvMC3gZ4AAcwG3sKyNIBhfpBkaJFPZ9x9PPh6yqsRSVk5rsu2mz7r5IMwUDATj+5Zzv0JyPZffS
Sx25tfxOhJRcGZr/IfTHshB3EyLuNCmyBTuh+yEJn8GT3SpVEa9q3IQfPMZh+iCDchexZ3ONdOVE
/Va14dlQOFU8lA30HkRfNDxMcQaZ0K9uWVa9iah/ruglFzYP+xxAtIh9nbnx0+hisoi7b4Fh3oJY
fh0ZPp+VUDnxVgi5Qqsxrqy13sfAZzneDMNd0YhTPOJPYOmp12yce3rj6iNlYbBITAGqQqcD6XCS
TKDJVVLfNDdbcyItDY8p2dSihzIL59SEwHdFVN3MESu+i9RMG9boaslFt3Za2S9YYy64qAHAz6Ax
0NIZ3xPFikgUGGxbIwj27FFjYlKzmxl7FvwMC21MEJXfjUBkqyj1482gW7g5xove5K8iCpwP4aID
B2h0iPoeGEBorjWryR91q1vLLPFfUHIyLOrcpYGqpkyCQ8eQxYxe+rxptkpv17kiBDjmwExijen0
V6uDjDyS7ODH0Ucmy4coNQrMNxzvDcijfoYohAhCkG/Y8zLeuQvC4BYZIC7TOHv3Yv79oYT6V0jv
3Ngt9Evk61HbP9jomxAhb+ep3NzpYfIMD0mHijzQsKtol2HQznZRLUanoxtPxLlTfQeVobjnxwUw
7+zYvBUbbbADtt/1QzOx2NJoRmsSz6UK1rlokMJ4016Y4bmsrLWVQ18MnXJpu3PLUE53kpOqj/J7
iSyNaQ1CS1zZK6bvr36oXmVRnE2X34p0vZeocdbMqu7bIEWJr9/rLaYUzYkOlUKgz5LpFAl8LKnX
4dApWPT6BDRoUXiJDHHhoX4UdQFQg3/NV6pGPr3XMcEt8gzXnQNvgMYzXTeddemcOlmERXHpu+5U
iPZL0WeQNqDIeP5bAyC2H4dh6QWuvR218Dg5tcD2VW9pEs/6aMMzqtSD37bHBDEvejtmH+LZMrKT
zqYtClhZBWl3jymBt1qOgNke13XQzJgzY9/7PWp6fBwaYjTdThaJ18AsGXaN9SQbJiCMtRA7DK27
tqpyWCCD9naNXp2G1DoTOh9tzeKD5ytYDQgAiAQZbIiwbba0/CheBxzwJ90nmzwa5+FUNqDe6AEa
afVIyrXUoIvlzXCbHCUOmTIfEDH6Czc10VJia1tMEWgOAkz+sDBx94jU5f7WeA3a3Kx+4+yiiYal
zlFfD1QWh5CAm203BPqibsd1Y7wBOYlWo0nwuuUKtcT3ai8ZX8bHENeg7Y+CG4dtQR1G2aZjHvso
2KnNzqtheuvs9sHL02e9wfVupMYzWILBOY2e8+TkNcugZNP16IOUfYBWgQwCXqkbbVI1r12j4ewY
p6Z8dgp0T53Jz1SL8Jpq8zMtiecZ70zgQGAvnm1hP5ljuZy62EFEHn2RkLo5/YJ4Q5Yy+t8hSy8A
9hGOGPVXW1XXaUBrmI3FckQ25KP7jCZ9Z+vNs1N6Ljdi9Ia9jVNLOvgjivdSx75q2wCO2JmWAF4Q
zdqF+d5l9lM+JuaisIpuVRfJt5kg5TYzLA4B1rJuhj1Kc58biskOJeVj68t9IdQuK8NrHRePARzR
pA6PnjCXCNDZ+2TXwbaSu6x6bBEwJUO0Gsg19r2BXUh2G8sWDRvbTO4Ud4vq+hCjruY9Vh4ix8AB
4llP/MVfXNIQOi9nKq1t4h6kAHSi1yEYVnHIoDJufkRecSaQ9YBBbwst78sQhQ+FEHwtZ60D4Np6
fvNg5EmBtLs0l0ERfg2cpGagxZZLCfvg2xBgsabUKfraouHOH0WK+EDTdmWAyqma9GWhEcvBusCf
DSh5ai3xUp5qDFYr7KbTknBlc2H2+3DA+FBG5Sly2n7RcYKpEoWmotRn+VVdJfr1iuHjckQjtfWL
ql2BslOLYhyMdTM8Yt2US9l7BR+oNvhljrOYMGwVKi8LKUjUhg+skbtV6PTFTvNmHCt7yK5Gwi77
DuMdNidUIubGRC63IBCPLsBU/jbXo6fBKpGVJ9WmbcHWWu1ar7Vk6+Qewm4JhwShmrHQal3uQgTv
S0mxvU7H4LXRi22QJAeRZPdA/0mV4kRZgCyDzcYgtBqClRqNZOEX8A8F5QVAw7DcYDvnIof+t9gr
rIVKOCl1HfR7iTnFdrRnMJn33jSddcjB0BRLF9yf4tqX3gehhyuRjvc5m71FUdkCMlGEEUhygQfO
xGhlcTYFY/aa1mF46A0KcO6to26N9XNK6bbzfWfvhaG27KoKxwSqcAQty3YKfugujHo/q55j0V4L
Wz6bprPzvWzp+RUnh4yXzXxTKpKDyYJlEOHal4EVep4H8X4UDetUS4NWoFAOsLWVA7Utozt3qTGf
Z2sMqyZKVLrI2c+y/cIEmHvVPV7h56gJdhoHNUTPpaVKTIwIG3z7Bdd7ydHWGdtADghychRhQ/xk
g7pbGsWwjnF1Uls1zyoZz6bsWaJNOwRcLwqYZJpaV9m6u7AcnvoBoWEktnljoV48+n4dbbp6NBdd
P5GOPhxDQ/soaxZqPtoDarOj9JovRk2Zgx3yOBno6msLTVBZsqSrrfqtaL21XfE3dCVirLYav+It
ZTwaTW/8rW9O77+aNTzHEDaSnpvpQsIFXiRZ981Jk3tjROtZwwoRHJmrSFmzLs3ygedXTJV8W4YH
wSLAc/x9Y+qnUNPAJpY4PYZTVmvZ0iz9W4ZQeFtY4bCIAeKTGFkuenM8R35XLAp0RT7rGorpdqlm
ZjXxL7XxgLT9UNlqpSskiW3UIuhVMccOsn0O+uhmxA2UnhihmWX80DWci2l3wkG5ZiJ/w3Yyrlm+
bo08fK6M6iGJsbqGHLnkI6/auuwWpmg2fTx02zbKg1sCWSpb1SgqEd4oN9/1Ls/1Am8CDWPqvLp2
WqNXbeMtC6x+k3fS3WdWp+5Lyu51NdhVsvRyfdgTNZQhC4TRLHFNbPFSGB9owuSLkwcoTvTennZE
6ezIzVxwhrDdiwY22PqgeZeoNhkDi7xkpTqQW3gITNf7biXKeNWsjr0/ZQYamaLwwisdFfTnbCjp
YmvkkMskG21cz45l3Jj8086xgcaEOujGR0ynwZkRggOlaqh+9IqFNkc9Ahb6c30P+rFc90WhDxur
rASU5C55z5FxHVl5ip3QHXMdd1G/R4HQ7nCyiTu7VfCShixmXY2O6YEpirFB2UjZmJeZeg3RQC2t
WGGtSfUeVw7K+U3mQvIbbad8tzjrT7kWZdZCuNJ7UlXZfZeTNx6cJi5elVQKNdGE7UBLxgH7IfnW
y8C2WeD3eraTYeY9Rk3ukF4hjF0LWeFdDhMWPAxxsVgYok+dXailgPZ8t3SW6HuHH00ciAv6G7mQ
todeeuzXeAjT7WiWY8VxV6l3rzWHK+VEOwsoAvPOF1NI4zLU1mGIQ04rRPq3JlbYHnXV7Brpms99
KfS33ODi48j4mKCgw72cmjXrcxSX5eDfNYaxT4L42Qm1YlE2obYd6roQAAdyuTbyID8LF0N4hW2X
Dgt0BqEe83BBYISzULRQXSjx2PgRk0yvjPulTnOJvirDkuAVrQy2nm1UT7P456Ofuu4rOR3GvrLS
blOlIyWzSebN1CIjBALPq9Drm0Pg6vnGx2W6cGnyt7ghg7eEEx37jRqp16YusXdQReNrXNvRXs+t
+ohCZdiMPb7oqrdQDerFsOsdz4MmbuUvpZ/2b2joX+qB+x7JiU8vtc0qgjIXYNjDb5oRca4WtRvE
dEsE4SK/95jNxhVb+qEDfDmgGPhuBnl0NHOz70m8oWjUbN1cRdK2F5EReVeltdOs3C4OXd2V59JU
xNnS8PNnD7dIZWpb6Zi4bR9cYK2su9Kgl8trbAGpHO5wTioea9Hbuxpz6jFXfb6Z6nr6JkyRrHQT
TU7e6QPehSi5L1m9fImkZYD9osLnf+VD7ekpUNiOjAf2oMGTy/Gxq8YQY1ejykhbjipAdAAzid7L
tu6GGCQ7LFoz3TDFzlaBVWHQlaJb5HYoP9LQir7QQjjvrc/Ob/R675QXZrko/WB8iUfp37zeRuIQ
W/bFbHpnjQE6XBdGgxCpg9ExySohjBckBHWNHx+8LA0vmh1zag9WvamqIXox3QYWPPzki+1bPju9
SLuYud3fx3XfnQJ7mr7GOm86FbTWfaA7CDljfTya3exny8fpK+8Hk8rYyUj+ys129rQ1Ge/QJDwX
aLglxIY8e2/rghKSmvUEWSW7wvA3lyyD5dPsJVoEkhSCmRxx0+yatwydXl2DGPHFsptEsQTOKDe4
LFCKa+Qe0a2Ee9cu1MVVZBHJREyr1DKDpTNp8lZgQ9gFXh6hBbPgGg6EVLSjA5sqKlvycjQdKW03
xkgnhbauZx+Lb/NPN3njIbvG8ObYWvoyOt50xBJvrHVLeEdbNpeiTx8Vy7YtKM2BGoeiQoZMcao2
NR8nu+6WElccWlbLojOeTYkmEvRXkgPbBUjg8FjlWfNUDJqJdAoffgTh9nFqHYxHUlFAOghzbZbs
DBDUqN88oUGhcXMUmej4LPsqNFHeV1mOrLjy49e4QX60yaLcPrc8l5s8KFGIp00r7nJklcFOYonF
kNgEPN0zvlVzpH9M4wqqXT9UojmPOUrBRVOOrOYtTHyoVaqsuWG5jJ9CL6nNxei6yaW0xjn7OZx7
QYMHUtoZA+yWDpAO3qQjdSpH3dJiwiNtm/YqiPAR2FifLgnViQUAL7fJQtDreuG6dM6EBpSAJmLq
HzWM5dr28uSAJa74rk+FvjcCkDuMOPMLWyVeCqJa6p2M77IY+wO6b/0F2G57zeIZZurRzZ4JIYAm
p6IvYZICbIzNyXuMuynbQm2vX2UqjO8i1NQ2r8Jxr4Pq+DbEqfe9l4X81oaafCycUBwU+hGkxi5B
7wtHuFA3FPPZYlMm4fBsu+zYESpxIjPzqLjDe905t2ZLTxmWPWIXYpfFVyfx87caTe43T2ecuY68
pNp1BOGhTAsbj15vFogGcQLFORXTphnsOrwipSbTzrTh+6wqG+XcuhtbOrcEdcTedFOOKM2vC4r6
0G/X9MDGoyOHftuL0boG+OZubCEoAkr8AKesDeWmtykc0a64Ca5KvYp2Vee7z6qM7XWTGPpmYkCO
u6gtBw6MougOoDBTilozgK1TI9aS646BzbGfnGo3tAilYf72WzRG5levieUXU3TtlqudHUyM9nBG
sKcxaVRj+u7rCBeHTPcuBAiaz4IC5WLBStIXIf/+Ms1DZ1/n5K+i9yuMp5rMjWTjYi+8FQmClD4I
y3yZTjPiNsJFyEp+WaIN3uqZbu5xbnLcj4VVPZZJ0q1ZIWEYx7s8XqqpEOcwU8N33wgkc6spfwyH
IocuNPjyroVwdfXHVMLEtAlm8VPWrUWS4FEbXJG5CwPI0K0UrthrWtI+ybER+3HgRFo4jFNfwdu9
+90IJaLNCRheomUCsaBOQsgl8lsMetnV8/0CyIw2rd18op3QZ0xeu/MHc0DAkouYEbyn3cWqsGes
KIJuNpHVCRy7POJi1/hFdeTY3BP5UisHc0U8oUD6Gr37bcFIOteNs2EN1a0uiD7JMapZEOn76TA1
jOOQMIZircdMs5wWGS0cLxO9m+3ZDNmCTm6yPp+QGgLSAGPNkKWyKGynGJUOw+Enmjrv2KkuP9Jg
VhsJCuqxd4V+IMNWkspoGtY947P8YBTGiLDVhMnl4mRLGjA7K7hZSKfrlLvCYDYZFKX96OeeT80v
wvYGmlm9VLlQ25bv9Gz1VrZr+mGZJmNrrFA5BG/eFAgC+Hqc22cLteUEcip6xYKSrQO3rFZBwgoK
HEPozgUGav+OM8RaV2ErtwYT7+G5bUt1ocXQs/OI7sBYeRPpvuup8IZN2nPqXMywyi/IzRDUG3EW
w00RefWlzq3oe1k6Ca08CZDHcNbWykg4922CwjWpi+z7FBXZjxQ/2YZSpH0iE5pnInHNL13dgn+2
oak/1uiadwMK5n3p60xikTiJM7Sp5FIjUbnzzFzsayvCnhUSpJNbpXEqUagtKg3oWpxoxYUpE3dW
48q30Ilktk2akSJPmlazjv2ue2IsVse4Hvx67WexscSVba7pDwl9Em2wDzmVjjE1zxP3x3udKQoD
pktbL3KbB9G4zW2qO4YvA9yE+5SjJljpk8GtAFYju3egGUH4T/qVnlEwd3mFVbpOs3e2COW2z0bw
M1aij2vRCp6dumxdbWFWfXpKsN5iFW7vq5bpl271ya0BXLEGfiMPrAXhMzQOYUwAQ/KnIG7tDYdd
tTVdp1yF5ojJ0Wp8H6y/I2Gphrwe9I4YWcXUKJ91evyuBi1Z0XzYPRqephHaVbnDdNeg69jogZR4
VFR7BpRF82TaNfp+LbGo1cqcYqqvroTXiGukTTfglLcq8oaH1C7SNZbZZsAdoUFnGHioNj5u9yfk
dYpwILvv20VopRW1NRr1CuOuI/bTxEYUWg0Gz9wpHipefhjY7GqVOH72NQ2d+iuHTH8y1Tidtcgz
jgF9zSnMzOnJl0axaGxVfI1RgLxCCMTayg7wWxLl+i3z6nesV0xp88DbEB/bnKTJDg0ZppF0S36J
adl2aXdE3ZdeOih4b6gXdpPhDAdZ8bcmcd4C4Ojqcs9EeriqzDGbJSLqudoqQwzPQRWlJ48Oa4J0
dY0sjRPITItjqtl4YdGqN2teY8V3kanuiVOIYQct6pbWiupKTkTKOflKM3xyljLjnWz3BNRGKgO2
I7EB6bwaxplOHTYbBcsrXlCs5M+iMvUPhZIWdwObusFLxg3tbX+uJsz40czhQ3ENu6ySx8SOKm4T
9WKYFWnoRmdsxlj3rmFfFlS+oeltS0OIZmlbWnrXAntCzi3ukrBU332lvQGZDJ7dnLlXhezUSuEo
Wfj5VrRc7Nhjl1oJJHQet0BpHIQhqKcRzS4UPzazb3zX0UTR5RSGhlLTeYb9ATkonmacfLS0u3Zv
aHmFbDU794mOsFyIh66ujGMXM4+j/e0XgTf3761+wfA8vmQR+5SBwgtzA1/bZmm6ghzBpUaEY1e9
ehykvy9gQy/YyE90ohORHdFK2umT71VPZTLNAQujtqfIOIwGIs0OyjqQ+Ebc+5FzSaLirscsy8z2
ZOTaVy/Ljk5J+IlM9oPuPkRDdh/1GMyiKeVSGJjBXO/ebyv7WTemBNZUB9rVEQMOI7WPqDzVQusH
7YWyE/u9wG+RNQ+9wvPYWULbVGK40WzQ1gP8VT0VdWKr9Duuv/IwRSNKeKmqDmkxpeA39O6zldp3
7aWAxLytTYuM8pzCt9gwCxsPxBdX2Hvq4qXn6NtOgVUsp9AxXtwwbpZ+MCHOc7N51FT0DxA6iATB
r8wWFEIBw+w6NpCqj9GtHhGqMYr3otOggOa7Q5/um9xiDew46VeW3PTUSV1tSsNiCdQqNvCDeafR
WyJQHoudS9/WgreVP6Ji4EtouWcv8glHUm8ITsk6SO4RaJh3tKQMeyt3xMSuvIk4S97qg51ivJ+6
l6jFowd1wVtNccMon858L4fAe9ZKpW9U77I5xC9B0wABEkaVhF2ycB2n3+h1xksKOW9x7+fYMnaa
ZGVVlVXMRcpZrvUI8iMnmtaD4cLRUPN+dqn7fcN4WWuqJ/DxE4YO4hhHox5PdIvmuhiZima0yqS9
BH376rI/fI/zgPnYWPrNV2208gc8OAM7Ix1fPdC0I6PgTFtZVg7jbIJkx2MRZGdNCKAkDVZxXtX9
E07b6lQjwHlToq2Z8VFluEtLb+r3smiGwxCp4IVko/o4oNRk4TuG1t5l2byFydMZ0AgU3SZBzwYl
mOajDEYUky5x6fG+ncIkaZcaVQcDlrHXH5m9dU9t1kUzjzhVxro23ew0DrrI134zSO8ALUUAA5hI
W9iwx8/AAbCMfURyTZzwZJtn2+ljlv6x2IsRf7RpD/oDu8OScUI2balJsbAric+jN/304GlhkSxH
Q8f1H1sRXdUow3Ucm86zFdikX7CUzHlisiB/TiYVb7qcg7gry+xeH3TdAiwB7UhOrn6mYDT3DK4F
mWp+jgnZzTUKtEAbK3eTJr1aM73NUQeZiAgSV1YrhUfooBX2jUg5BlRW4Ed3FX0pOaVluAEzyR6K
7jYcG5MXLH5SIl/tH7KKw+uUWD073qowLkbLA7jsDNFyPypSjzM9ZF/UlJcIy/cLS7du9o6JlYpD
ueSNzfdjscj6n68X9mZ33+EzkLhtS4ENoh9vmdXmTwpI4G5EVbEgwqnZTMry7jTdg00Y3Acy/2pk
4YtVKqYSTuDgvda6x1Sf8p1G7fpqTrm8JjJuVtRe3dc6EBKDbiRORVYj/wNFCT+8cJMrIuHwcURH
fo8w+psMmdqtGfcVDJ9iSzMXUKEIshdhxLZLkD/+oFNqPmRZrK6lGdsrG7OUDbDadr/3s8UrGvOO
/Tfa0mzkDBOlJn5gNsKkYkXBc0oXuuE4MPZ+ZWrL2E8N/MfEgrMe1dXZrfMACQKu3KJNaV2KSv9W
CA9gVWdZJ42dwQHzdnY3pqWzZ1VI7oCdfQu84jHxtBz/FP0i01U+o5zvJbxwfH9gJBxfEJHNyknX
le7+qONpukUykHAOww+jKOujsBMyiIDgnQGjRRemxs6N1Tk6dKdt70e2OucwiRl/elPDboPN2CLQ
YvfREHZpLlo7ct9o8GmfSrpf7MGpuh9kxswJQkm1lDKisbSdMdsFfexg73SsD27/2brWmM+1n/k7
mvyAUZNwN/SjOzcKp11rpUCnIIfbm05gvTDcjOVaUuhQSQLWQVZT4cBx4CnfkcLswQlt1b3WzTtM
Gjtc4mloL8PYiPpFAo3EX+qtZPiX6L61Z4ilX9PMya9tFLR3uPjzc9QHRo9RnCU/XGt9T4/PhqGP
GVYlZf0j1cLgpRXWGC64gvDT3F446zxJnyYmXy9M4xidlbl58mkpAVkW5TrvkQclPmMVlp02tJuk
uUQ9pqoCQMHSafA5eqVZrCpsCotJxtmpm3Jvn7gJG0lZccoiF32YPcR3xgjSsyQ8Zamlmd4tYpCH
yEHmnHpJIddPJeSk0r03AhMSq5sYD3kRj2eU3PayL5zy2e7XJdqEpVc0V+VhRm1RK+AR1ZYF2qZ1
3tomqEHVuYzUsLzM5Qlmi4kpSztqA1wQww6PidklR9U1I/6dMELKMLfMcNiAFZnDoQKO88JsEYkM
5nuypuIjOL7qottFuKWzjZ+myWguowW0cxi19ItOl7f186l89XB/vqhQqHczreZ6AvslCjU8qQME
iyzQk6eqyJ/6Ol0N9BEXZ6zLg5Z2RKVok+Aal+ZZms2wacO2PI51Lras5HH3wQa4MvPnu+oGQN0V
YyNtz1zZw1amkW4VawUCaBRYvJ3L4tJOnI4VykexsPqsvdSl7b4FfmDvdKNsQGiBl4WzE0ePIGdw
SrDqUmf2Gf3ObfS05Sav+pP0JQktWIYS0GpuaLxraPBWDPvPbpeaTF5M30YMwdSmkPMGXWA0OrQd
ZWZTzw7E3irALbPwuuk6sgECJdYdFutvcTrMR6sWDu858p0rQARYQNBfgG1hoC7n1IsFisgPUMhi
CV//1mkjIhe9O/A5xjFm0rb2ArAQkHzz8muNjIXwJR98Foj14CGum6VL+7zWWRyfB1CDzgrKpvVu
hQEbfYvK7o7pWnTXof9aYzYo10ZZ7cvEJuPAp/xhV26aA65q32RvLxwd9KywRP0bmfcn1PgsGmXe
rhkKZbkmHSk/CelRlA8hB1O4a73AX/aiyvJ9GGE3oyyR7gaNSrU2URqQFmDLk0Pqkb9oK4R5v0kn
+dm9wN/hWCbwe1DvGts9+7PePAx1fwC4A+82GHDyBkGzDo06+h/Iu/+vgQM/abcvxUf22FQfH835
rfj/Iprgb/Xbwcf/WrwFb+lb/XM4wX/128KW/4L5zwTRQsTt/iG4/k84gXC0fxmuZClnKB0svT5r
u/+bTmD/S3Lv/B+R9vyf/qPgltq/+GfwoticAw6Fr/FPFNw/3x64ENA7a4aJyMREK+7anwKkIHfX
VHYWIXnAJJaW0c+TMPA9f7oo139rpf+civKz6eG/n+JInjfm/dKd//ufkmt9q21NYzCKrc9GoWsQ
64BjpHsRZs9uYMxW4LaCf6edcjP9dXzmX34zzDSayYWEb/fJaEEo3zSNpiq2HGf5GlJntRT4xFd/
/83mH+JP4vB/fzXk7zxeGsJ6S80K+T99tdbPm7r16gLVCU7zlcloQ2HJdcn+0ygyVr6es80Eb+Sf
RtpUyg1fwDrJstDaVHpp7UtmmwijkvQbAyva7Z7q33iMVGO0W1nYbIqDsRbg8zIhr61uEZXehiPu
NVK+56G7Y16AVCS7um7Eb4KlPkVXzF9OzsYY1yTlVFnK/BSdwoTUbSGz06tOwrwKKX1WdhlVWeoE
8okVoYc3t2D61bjeJmJytzPNItqMegYxSpR2/5ur/elU/fcfZOokrMKjx6Nkz7/Gn642ioMgxIac
QwJ11IHE1OEL7uOeaMN8fKYyS65iMmLiJGAlAbYzVkIbzH90ov7xN1ic7dLAZqpwLH062QGpe1S4
dra1vaR/CVWdnjs7HH/zAvnlvkJfqwzObP6fo5T69E1Z0WSa3/vJFo0//Da05gcNjfMiCcXvkkB+
eTo5fJRt6HOmLbYz95M3iHkqiigtC7YmidvHdMAK2ZBIyFwlz540gGnvul910T99PvlU28Q6Mjve
pPwj1OxPP+XI0nrkvvG3vhWAOdQI7zq0cZ3u/v4B/eU62twqum5wOQlzcdxP19GXdkcsuV5uQ9d2
DkEIszBxeHoopZx/+o3++CiTnCWL+9M1Pp1yXuGyBqj7kqTyGtCGZx5rVKS/yVP62bTG3ceH8Dux
yZlXp/yfn5+ACCBBb0RFsQ3h4i+qZoh3shm6C4NZmF+tZf/Toxu3GIcAH+Xoum3xtvnpiQvnEgfJ
wEzA76/SCE8TbI9VK7p1Oojv1pAVv7nxfzm3+UAyDChaKF4Y9X2+ipyCU6Yczm1HgVEfCQzLjOA/
Wdj/72+HPz7FJfxSmUrjUf75a9ltBkAXMQqLNGSrk2zrta4jDvz7m+8vvwufpHOCEo8rPzmHYJBw
RROz2PZV6a3HqP826Hb9mw/R53/l3+/cOQjpj1uCSgGjl86rztbcTz8RE+yORSBvOv47e6I5i1Xq
8CfQcj6n+qhOTPziHUQG2CrQDDYlLebc96nfnM5/9W1tHM/WfKNQtc7//U9PtAQPaUnwGtueae8S
FoSxmTLL+80Nqf/FE+3CU+WJ1kyTRu/T1w2JhcA8xNd1PbcgqQYzRhSg+0/7RxjpQJbxyABtpfPM
t35Y7jH/fx38AWBoZSW0PB6KFL/6zV/1l9+dg4zrj1OP3Kifv7tp+XgXdBJ3RqMlPFWKDWqp35VR
f/UhoBc5pLlreTfPZ8OfLjB7vVBpFR9SEM60FcQeLGlm/N/cT391fR2EoBje8BeS/PLzp9Q17qio
HIqtV2Xaro2L8Ib+pTyQLxv95nCe/6nPdy4vck0qLhmApU9vnpEfoyP+odh2eQO4JGP644AeWRWS
fHKQXnS4aTmuK415yd8/mb8+NI6GoRusNmG3pF8Znz7aU74XEYBXMLavuy/4cLIDQBixxUlF5hLV
2bEl5POj5g4+92mcHBLT8AC4WuFv7pz5R/vpGjgANGwc1xoFFo7MT38IEkwjn1W4W+mXQIXgBkAg
T9bY3g1ohF28+vsv/svLfm4ZCMjm63MukaD66ddFgFqnCZnyrLpQxJB/jfms4/a9i7ymJwws98Y1
Itzx6e8/95d7l88FocFrC8+ooctPn9tYqq+ivs22Pd3SWSEhIgnGt37zdjR/OQvnj6EOp+Mi1Iw3
/89fb1CaZQ8tcN+kFc1T6Tjj3h2JDieXbyZzoucnxKjfQ0UItg0jxTu7dox1yrRyqdp0+sKFG/em
k7J6YXysihVxJ/hTx9y92a35mprJeA/2JzzRu3RbhQYEV2tZ7hlHNYwx/OLAkLkBtj+gdhdWe89q
pmNdDbMjA2N5zJBlHz0NR59jinBtNAaIbgd9PNuRCmhw620Busd3RQo4Zpw41/7xz2Bo+B5Rcpn8
z+fiVbg1rkqG9ltEItaKTWe/gq325e8/5FMI5lwrMHAgUs5xUSXptJg//wq9FCIZ4yHbVl7yHc/i
ZVCkh4ewK5YuWUYr2PHXwBCPRMasIx0bW++pbdD6G4kQAdpgccqHCpl74f6uuvjlxJn/Mtpm16bn
5hD9VF20XtjlTokaKpJDu5/0qlpNhcFAUTIm7Ngg7WLJKWCGuvObB++XY/XTJ3+6Jlbpzj4JDaZL
nzJzguwOzHy0V2nY5v+TH9kxufgWXAX3l5q3A/SitX3G3pdsk0yV4A1VYC3+/lf+iyfa4EbCfs7v
TVH66VLGKF/YJM5PdN3qW+DayOz/N2dntuS2sbTbFzqIwDzckiBA9qiWWuMNQpYtzDMK09P/Czo3
TTSCCO0b2ztk7yIKhaqszC/XNwdf/n4QNKuarWOgRNC72jZkiTKPPEo5alXkEbNQKUQOg7LzbrZW
BXkJlaNI1rgsrN6NiYTQwvaOd0Nw4QW2nn6LgsFwp3Yg554M5t0QAp5JGwk1998/IAwKQ+erIRBd
Azf6NI4FdNTcj+BYf9ExKHElZMPn26NsHDLcVi1tuTsQzMurmAk09yQbdpyDCKvN+yIrhid2RXDd
YawfG1KhP2+PtzGhvDCSLwxoLNmD6w0APR7CQDPJfWq4km9o9DUhutP8BNcPlFj4sqg9/Xh5gXf3
7ZGXwH11nOqE22w9ClgdnvZ6ZEAxWT+UVLIxzGlco9XozhNz42ppk3yiqGAAGygaNwRADFq/UnY4
NhsfxdXwyy7wJkQTLCJaGdvMl2odQVdZp8fRbMad6GXjderwaMCq89ZUOvWvR8GcS62C1mAURwe/
R+R5Tkg0QbJV8VDTmm5nQ3k/qWyWbCi6bRMvwYW5Hm+WaPXCOxB3bf4MHmr5bWBX+G7b6BIduI8H
yuj6s4QT3jEfe/ty+5W+X0ywf/g2NQPehKLaq8U70HPSl6Zc+UmdPrNHO64uLOkZ/HhzpMka9k9P
X45Fu+TtcbX306zYpL2WkIKTzF5DUyinQNULg9KnZti1j2negEYsE92S7pEBav+pvF5uII1Uty+j
iDAfMUKjpW+VUucpD0fn64hi5SgsLDcOJk2L35tW6WEs67r0c0iQ99DqNCEc7hK7MdDJQHk4WvPU
fZRTCTBqJShjQm0ELXkch75TPNVGL1gYHdKbNCx/iNCKh2Nlo1o9YGhiP3PPcdVaMu3vGsWOiCaZ
IfqR2nnz3+2peb/MkYoQOJMs4rKn6cuCebPMhy4fk6DHDtlyJPl7y4mNDq8pv98e5X2suhjBc5kC
CUU2YG2sXvS0nyJQLn2JBEcQjnT2OvYh0IpXe6IGpba2s7N7vE8w2suNh8YZhds/uIPVSVDLMVU+
sO/+Ug+7mPgC3k1yObp8H+EdLTjJIUDvdBrzKiD70qjJc2vRrf23z738CI5vgpTljrJa8DhPlim+
GrnfO0t0njl9fUcXt33BMGueYF3AlJADe/739rBbD88ByEIHKsNt5M+d6c1bNfHpQChCaymWdqmX
VKX8xNEvubrV0M86dN1THCU2mmdkwFbZFl5SJ7N/+0e832pUlRwXFDmYK0uV43plOVLU5HKEPEsq
NIgbVHQvmIZ1J2uok6MII8DR5PKT+ySivwwmnLUz/vYkvPkBqxVQtkQydaDmvtDG8gWwZPIy6kZ6
inuM8Gixre6R1lmelGoZ7aYlpgyOau4sw/ef1/UkrD6voJtkC5OfnAKx+Bl2hf3R0Od254zeGkQx
uOUv2T3+vtrUu5b0dk+zC6tMiz60Pd1Mippr59vvc3sUe4lteKMsrOv3GYXpIKqG+MYKdNmlAK1+
wHzF3vli3ieFKLGq2JDAr5YV/d1WofVO2yyISj9K8uoAjCj6NNJs71JFkB47bEOPtRj7D0XAdZ7m
wJnQbkz/s/UF4zpK5hMIx/QcToI2lbRL/joouP5xqzkQJq1aDnJwn0622VdpQXxBMiPc2zNtMJPX
kQ+jQPmSNcMir6Gv3mdEn2INaSf3C73KPmtaXTzM2OeeEuTVt0d6fy4ykgmIxzAU8nDr1H1Q0XEj
9IyWwDlW8PwDnRFZDnSKuPnRWcXeHWBvuNWdXkKpMHK4MJwMn1Cj+u+aTRhcTM1OLk4gSTsTuTke
FR7douhFMnpZ0m+2wbYLhzru89wH7B5+BrWu+BAvTDdaOmXxngr+OppjOi0s6gFykcDVlxf7Zrwh
yE3Ut4wXFEJ6yGiTPqUTFBr4UHSYBUP/9+NpskENGdN7rojrmi8KdDkaJkpLUYyI2jQFTqdG+XNW
5vbemvPSu71a/mS5VwsTQJlDX7iqOYphLPP95vkklH4pPqWpz1nXwwdIf3fYPIVd55Vh8SzJEGnQ
FB2UOAUtUt/Fge1aeek2CrZ5ZfiA8NRGI4bIzyxoGK+8RWxLKEYPBKCC27/1fcShklZm4TgKLvHU
pq5/ah9Qe+grKoh6Zsmo+kBta89U6lFC0Yjg5mjTdl7G8u2vJ0cxOW9lsrrUFVfnnRWGCqZPZurD
BBx8zZKWDFUMGbpNHkPaNCE2zFARKDPubJnLKn43MOIQ0iuyaby7ovVomgqpHFPoXoKOFbQ5Ltq+
buckW3E9l1QQeTiNSGr5mCz+4XpGJUuehxKmB9rGwj5mFLQ8q4ja5xHd2Hmga+1ODaz5Z9bFmuso
Qn6S+9G5YECQggLr7ac4Q+t2+yUvL3H15Cio2LyWhCTZxtV6hLlYBOjfUh8xrnzB1pYIR4ZGrGX2
XpFzcyh2EvQfJhS/9dKvs94mucvTg42OkfsmXHxDUAhd6ny9/VAbr5P9inIqweuS+lmtoxxInW63
dsJdBTNWuMCN16V0U94eZWNrNBSDCgSXeqCZ62xFK0/6lFdl4uc9K8fuFeeTSHrZxRpx9lHRRq+3
x9uYP0fnoDH5GllA8ioQoq7ecx/UEt8JFf2OAsjoWXFD+zuc6J1Pf3Monoy6B5RXao/XC1VIZT7G
apf4UINmThkaF+ZJUy+mSPSd8/PPClutQIxcwDZqrAwLUs71WHmrlELQBEsSXhleHfy6jw5NEz48
msbFAL49N3Ijn2fsgD2zNvVH6MPFBX3lcK/ZUfASxXhs0H5S/6vRqQwLYTT+a6awd/E/jl0ZqDxM
D+oHGiiRezPNcK8qgv45ndUAmsjoHHE9zf5WFoGHhqUhOuWuppEtWOb3zS4vZDOtcSuL0f9bqmv2
1eJJL9Kd7XKZmeuZI+dIHyMiEJ1Dc309UPIAv7MerWZZz71XGhWScQN/lFFP6MAwpcDDsE/eOcHe
Lw0OBU7n5akojFmrAAS0R9fnWUSvMxcBLwaIiU4VvY5l9TvrfeP2wa2HMO7/1/ftdVCOk0IEFUPD
Rof+QH8Qtu4pWqfeibLWaCdX4yOOM92zMVBBGAYHS0EwOjtfgv5+jhUVQRhFGI2zbS096bna1eiR
Yr9BcuQZZdadjNEod96ksjmMTnKXHQXAsrWKV4WQ0Es4TuRnaOMIAUJJOTWJHOAZCb8kbALtnKEQ
eaig+1wi7B2fJ6f4EQLYeZgH2iYmFvG9Ns21f3vPea96IhTjNZN6MEg78z+uV7JC7UUDBrq8Aym4
SDGdmeAp2rORz3Aai2J8KtS+O+VJn7uZOlvnuaKrY27iGStyFFK3f87W4iPpZnN4srdzt7n+NYY5
DnpdYqwUgmn4HkyT7OHPp7rRmBpPt4d6H4vw1nnehYm8JLxWn7DRcjxrnZH6MsubjCkgt0RQuZpC
MOxmoWuYxi3S2aHYS7VtrXvuLqqOQhVZELnN66dURRfjs1ynvprg1TeOoJ3YQHXyLv1w7ubqQZ+k
x8AIctqdJ9VfcNCfbj/8xjxzp7FlUpwGW/M6p2oNQogI5xGi8Lo8adTozloJvBIHEWPnA9vYxCCz
QE6AjMtcr8sNyNIjIFLLqaaq7Z0ULU6lPf5i/Lb01Bo0uwtoOjvf28bnpvJFo0BV0Sq+Ew5ZZlFN
CZ0G/gS36NhISuNSpNyN97am0VrKy+SJ4ZNbq2NUK2q7mGscKDn4nuaRprwJ+y2s2+3wWNGODbS0
6gZXDhQCeRl2hdkCuxOxjrdvENYUPm3pgdIBFixK9eXvX7GFwI28EqU/drbrRRZpYWbaI0ZDczY9
pba+oMt6PHboSrq7PdLWZHNWLCVoW6PKuPz5m8OQnjYc1HC687XapFEL0w4b3fnS3nx7nPfxGCo6
KiwW7OVF5Lr6YgnGgEpVBaGYBsAmgH6GT1f7X6LKz+xb2c5oW+t2qfRBKYP7TEHp+qm6RsVrBi2R
zw0yAAejEzPHuF1POp7bkQXXrxeZvrNutxYUQgWuKEhRDXt9QUoyx6kHuv79vChjr6rM0DPpgPfo
ht2rm/6pS6+ii+VOgAk4dQaGWx1JshMrEa7wLBBArhHNhHHTPRGAPgQGDAg6LBKjvrT4bSYBvNre
+ihDiBjL9smOMWUJyboPzZMejJ+tqj/fftNbpxKYJJJbHD0O2tfVhwXHUML10kj8jNTngtS1AIZU
CpYUmPUCBDO8IWmqp9nAWIdHDE8CeL1vScJETgM8eOfnaLzrd1PFNQq1E8EyhYDrtVCD0uyBjmDa
1U/ViZYq5X7MG9wnqvRD2A4fB/qpXdTgFAaQrS5+iyPUU3pQ6VFpvSilMHb7Fy0DvvtB9Ltxo11E
kvrq4y7QfcgqxmN+UuEjg9zDwdVOro8BXj/YD+HtM0eO+bVUo/48zdX/EDTxUkgcyKycRVV0PR89
0K1I7nk9Dl5uvgbp9Vgi5NqJTTYf0iJDgQKahj11eStv9pUAg6qslyZGoWxyjMh4fsGxSHHJRi9w
ECzmoMjKh2TQ86e21LWdOf7zFO8mmWsmlVUT34b17j5C45WcsueWmdGAq0cvop8BzJqXQUnBONqn
WqOLgBdsCudZK9iBnDp5Jif42gyVPyt08sv0CrYKIBakFnF6p9rZXaen9y2aFL1IfsE1e7DC/gHh
4rGW0xe5Gn4bU/Ww2DxV9J0aRvgaluOHSQ6flEI7opHBYZSOAuxK/NFJjzPu6eOYfs3r8tcStVpN
7XE5vkOyCx9Pf9Rsvg8w9akU+PR2H2oEOQOu2lNBw+JiOaoZ58QEtk0X7Bg6dyZypaETnsjVSy4p
Hyozh14X/pLS4T4adPgP0bMKgAraX8kmmLmc3ccBU8AO5Fpvg+SERx4oIj3Yw4IiqD/dXveb+yOe
DkvZGemls1r3libCehj4EKOCemisjbKX0zHKz3Cc19tDbZ1qXL5Qq5HGw3h3NdQYO7Nw6Ctctkfb
j+hjPoQCQsb/MgqYfc4zNuM1br9OnQQVmpz4BUy6u4GVBLlULf+HE5rmKCLOpZMAKdz1l1SPWqZm
5gDIVyizC1k+gcI5Zpfbz7LxcvgQVU4Ukgokv1YzVmGtkxUUcX10UjpKI3jJdooXeFrtVWSX/6fV
l8lIVOgp6TgMqV4/j9E39LPp7AwTZGvs4lNcVdPSvmgA790krcqdu8LGWiC+A5/NjZiLsbaKPHJS
fZ1QebKMLPy9GETyNJmQw27P3/Yo7JNkq5fK7Gq/I4kgsDRjFPxKsJ7PDfMU0lm+E9dsjmLKlI/+
BP7rtWARpeLJytwB4KzvzdjpwTq3+U7WZ3MtkHek1wsFDs1g12+IExu7t0gkkDRh6+tdPrlDWFQn
w8JO9va0/UlWvVsN3KxtCjQqSr/1vPVyPEgdLR0JUBR6imp6wEG5xe1wbuj1fhZSjpFeTMslFAgz
wm55Jkk83MEVtqHc0kN9b0nygtcbQYO6nKzp1yZS69cU42IDku1JGjvjyxibdXZKoZI1cJmdDC43
AodDXVm9fgeaQsWj3qy7T6E8CMh2ClwLf5zMhFjfwjjkqHOz+2WhRvXS2KH1TA5hGdzxxdfKS6A2
jo6ta95jchkvnKAmHzq/Nnp4RTHNVsORJmPTz+Bpq8egKdXvMvf2BCIVfoO5AkWILIfxC0GKga1t
TkWhAPz23NQTOCdVsY7tKOL5UFJP+wCZIwHZS3PFjwrg0PL7JnwDw5mf2jkGVE2M28xvGb7gHzuz
pCkL7FrzFce19p8ZIndxjERUOS5ndvqNT+bCf1kILAcN/aRB6oB5VxkJratqb37X0kT72HANMlBB
DbSsFz1wnwM8MhhMk2WWLw3qz7MATJyApBLKA3Mm5rumSsLPdWrXF5g69YfcjJqTmCKsYstZfawH
RXiyMeVnJ7aAAYcY5DqHplLIZlpmPX/V2hHYqB1IUb6zY2/cC5biFbkSSrwIb1crW2qUoC5lI/Zz
g9Rw5dj/Ca0NQdslH+SmEndla+s7gdDWJ0vgbbH1oHCkTHf9MTWRBoHJJqdudbnkjq00n6LYjHZy
mlubKl8R1hsk/TiQVpucCDvmk+qxP3DXI5ZRjd6fK2P0VCWYHudBqb3bH+7WHkEK1UHpRJObsa6s
yvIgD/h0x77WkQ2z8ek76CUJGTitn2+PtPXOuC/KCLaW9kVnNYEFhggkq8bYj82k86RQsz9KxUR6
PZ8Gv+am9w8edMHOvrQ1nzTDIKshB0z4uvyoN+FrJtQ+iCvUzsWAhTTrs79o+Vj6ZTL+or4m7yyS
jdkkSQw4CqES7a2LDdLb4ZpAWAru3tzC8So/OuniplfF/8LpUHcebOt2xlAUechMI3ZY14zBQcFf
K7nwm3aTvwYZh4lsY9wDxhbAg15bBwUZwInO68jFOMe8b9QKbNlM8Bn28l43ysbLvfo1y8S8mWcb
ir0lB9QyxhFaxGIQb+R67vZhihI4lfKLo7Pd3V5Qm5Otod1ZirwEbqsxu4590mr4/mGdOyfdAEYq
KkzqIfVqO/vNxjLSqVzjFUgLEIXaVazDtg+jqSsIeec0OyNDl70wSYpjV+vtSW7J0d9+tI1mEQo1
bwZcHacDuEPAOlXiWzM6vTAZkR6FOlnCJqgxxwV2So1TupRJUXhqNWjHLrOcE21zO0HX8lGujnUS
5gguSCmRX7NXH+2AQaGZKlx0luYOt2+6iqR08UPNRvkEux1fjRY4nQzb+axWYu9z+uPBuB6eTL1B
5pUkBF0c18sK2dNYJJDM8TIp8CQeS8DQ9nFI64fOFP/NlnnSp9gz0+YL9lQX9CgPBHBHloMrddV3
gBnfLBV0iAlfV+6PYyZeofVNOx/9xsmAISPiBvSxKDfXXZg9rVEhTsDs2WYLJyMpHFg+5bCz2jdG
wSKReSDF6SytkddTkSJ5lwsJz+VmAuolhFr6qZ0qO8+ysfCWPmO2Z3vpNOa7uh5GzjR61mOuzY2E
hHqonRy6e5eec6wwLtSDrQdHSqqPZQEeRW4i46SajexjFPD79hfw/otbCpVc+iz2Riojq497gMc5
WUFN0g+u0UNqtOW5ljTV50pY/qxrzdrJdu2Nt/z5mw1MFmrYyGg8PGtKJuDEKLmwPA1PdTQZpAGa
eqfT/U/j+PXShhRCNovUCvksa21kp8JXrimoLF4SSfSx0qLZgFGQ0gQd2GBlDjNCW/HUVn31ik4j
JpfdGuUrFGatO2hlIDSvVixIW5YzNQAwy0K776LWntwZTSX+y6G5IKn7BCXJDPM6P7YaPL5DnwbK
x6DicwGsGY/JEaxOAg6kmbDhnluRhIdINHLrtgLAoXCMEj+VvGiig4wW+V+nSIefNDjn32Kr7Ah4
0VOUh0ZPsAXv5na+NJGu1l7SzqTcC3mwF28urr1YZsHbnbBz+IiRnQwgL6s7+84uAKeeA6PEnyJm
qh76uMuEG5oScEhLMuaDkulG5YKRxgDXqENsdQDpV7Ss5SN88ZHs1MuYWiI+TVP8NQWrUp1k/Kyy
owXA+dsU9PrLaMfg8yrMdrJ7SmYjHuulO1h9qyw23HIOMno2UQP1+fjIr08e+iZv9GM6FWkA707W
9tS2G9pBQtZFc2oiUYQHutrdVSlL0OVZDgQD9ZJqQpMOkt4soPJSS476NDWntIScRMUA3/Y2tQ78
roqPPo6foXj3d9D159AtWlEDfdhTo/1JcK+WJmIL6mIWza5L9uX6W0ggQXbgFx2vtUCH1out+EDQ
D6nULSNLORIHf6S/EWaiNkio8VJAO5g86Tr6hY/mhGI5aO8rq/jEyjz99bZAUzPVJPAanEjGsku+
+Uytqp6UgLPIs7roYQA0NB0aSX4p4lL/qoAD8m4P9+74I1YlyQXHxnBUkkOr4w9eWxJFsJF9uFzD
kRVlH+co6R+xIdKOYxKinQjaExTy72M1dztBx7uYahmcR6TOQvviO9XcPOaa6KM29unpx5pNCz/A
VvyipClQM1H9NvT+w+2n3RyQsi+hskGVXF7t/bE02/VQ9RxkfRX4WVp0n8yJ1hUHq8CTXhsmeKzu
rxMuiPopDnLKM8lE6OvQSqI3Lup5SlmYRDBD5hyLYNpb0++292UUYhjOEg0B2jqR6KQjfQMhjwYa
uLqEhkzaFgOHU9ROQPPxVtw5rZepuvqElvFIVJG0JkmvrJtei1G1lCyql3uc9VSXdP2SVLIfA7OY
DhR+rWOvVsZSttir2rwLE1YDr7YWjBGaUVhceJI8lg85Jo5e0Ld7yt+N6eRkJuxGu4/4a62xG029
7VUo974oC+FLc2p5mMTFJ1OexkecpvY6/96HJTQr64zHx7joEtYyMCkM8YUOaljKlaqeTQHKrQpH
7a4KWamtHVeXbhKZP/VGcK+EuJPje4iDi5NIr7e/kY35NSh/EvfSsUFdexWGVWNSw9oOIwLi6Vdh
aOFTbOALf3uQlcsteiEe9+0oq48CaJHRSLB0fWi28YFumOSoSu1/ZGnozuH4OFCHuTj16CUhBQlS
fO5U4lBpUdE84K16jDob2BdyAHdI5VNgLi1UU3SaYL9j7NUdRll+GdrkQ5dTNEHwCETfag7IH+5J
qpintuv28GRbKwbpwVJLROnBN3i9cdcCRL0F4t1vW6C28MfbU2rKn5Gl9S6A7b2mvPfX42UGLduk
a430hrKuh4OElZK5s0I/6ut/rThT3WTStQ8pLeduHhgfDW1KT2jGogc2YAx86Bv2JpM+q14z/lrj
u/wWG+k6Sgi2OGNV5C1wCS3p9A99p9KSk6QNIZSgdj4G6kD6IzN1z87mvQTBxg60VABgDiziNbpr
riecG2OYKx0LNW67lyJM1FcnFPknBY3AqxLp9bEQJIchR1rB3urdOEcYmpQL3ykVImO1ekn+zMoU
x5E/WOV9qGCllAZBjYono45tkULsMJMqsvHbaAn2qeAls6yLZta/yGf8i4MqgOe6J/fe/zajlHJu
Rrgn9T+pepxDx5bdthGPtFAA06vrn5aBKaXIQWeHOPfc/g43PnYagLn9LjrDpf55PYdClKYxOcwh
/jLd4lJueY4CqOF/GIXLI+8JUYW1TtOT5IxjugtCf+Aa6bKiVfoLJ3vnRNp8KWjeKAnRQMFnsXqW
NE0pIEI/QgwzH8ERyC5GGMoFF8WOzXu5SZBB21kKmxNI38ZCmUD/sq6sQWXMnd7SQtDTzq+6U5ST
Ecb5Tkz4PktAIM1XrhL5k+ojT3H9aGUT6ImN5ADSQ1I967CeD60yyzD6IxxaQi1zyaakJ+R/0mep
qrtj3WTyCe1m/Alx2nAc+lEn463jEDp3uks1UCGGbaz5HteB7DCmgr9K2S6kbnN2UDMALCCLTfr1
+ncnSRwHnSTzSgT4bPjHPTtS9Pt/WF3kXZc8+bLzrj7GKsUgDyJ56Mtmi+1akhsnsykq9+9HIUqm
4wL5Iqm41Sia1aUDNS1e9AygAsezBjtAooLbo7y/OPGmF6nMAvuhZXIdoeYidfTA6thJQzn5Ug+z
fsG3IXoGdw+ChxyNiz6M1okBVfNcjS9wXCwUAkgpU5Tw52GccHdKG9QsRVHvZBC2YhSS9jKjLL01
1FevX6caUqgP6T73OEvET9RkGk5gmOnI+QyW1WjxB845W2gywNnHzGg1FKaXwIPem6VloFXwSf2A
JkAQTRQy11noeS7jQqSd5E156TyH8fhQh5J9nmV8tY1Ey58LvJSOkRP8piiV/w70kAAAB8OXCh/f
l9uvbGONg/MjsqdisgAnl7jgzYUtdIC3tnYpeVU21S6ALQVEP601fzvKop8k2kZCtUAfV4ddWyp0
WMyQn8xMxZisS5pLlKV7QI33WyijMJ/LDsr3tO4s1OXJTAtlDjwEfwBrq2k6x5D5QDnH41lFX3KU
C3Xc+bJI8b17nQxL6YIzlboCPJvrKcTQXGuMsQs8sOylEisPFdaYIP8pC5xkPR38Cl2yg19j2WhH
kbfZRwPDv/7Q5AYGhoM8cwhXlvwRod30gk5M4hCWnyHYO5/CXk9/jCVKuJODyJYqEF7Jr1Gkqb9q
DQeNY2WJycQUNpZ/iEzJRxc/aTDAPXh9/TI2o4SZDQVbPBaDVBUu2O7kNWlgJ9PVGDvTIc6jAPMF
Dc2g2yqJM7qxUYaBG+Bm4BxtScUcKTGz8LGfuvihyUXwfRwg/pPwqX7GoZgWZ0QaGUH1i+ilF5X+
WRnG/HcB4f2fpAprrC9C2RgoSxo9y9nBnTaU4n8wiHeeYgBHptsWWEijVFStkVVujkRg1lAhWTFp
eMcKOPqV2DVfQJm28U9pcJT8AH4g/hqqpfhizhOd7zR/fFHKucJ5QGMN+EmEOUyvdgKFELrWX6Ou
iGczLhyEl4bZnCdFt15yGLkGqiNVelAaPQ5OGuKdcyQ0atSqJGc/IskevhaV3r5kuoIBWSC3Lxi5
tcfIyB9SXAEBqtkCj5B6rki4FEOAgWRt3LO7QKcnN/pSJ0lwykkXtW5TONM9lkSDc+6kJNZhYWeO
5DZ2W8n/VLhkY16K+VV85E5kNOA0U64K8NrgEOdS4Awefd7hD6WY+xpGuiKekj5KJ78xKhyH/1/W
JcB1ahUdSYw73GJq7LxIqVk89XJh4EegF/kB+mbwYazxugnRX4WHwk5RTyu5ZJMgktPws52Z0ssQ
5/mX21//8nVf73fkqGgepxwGHOZd+0DYOBZWYUnghS1o0CAC0CBKRfWt1vz89yOh3Fk6UGFgcLO/
/hSJLGq1CXOy48BG7qs2+t2JtH6SnTbeCT23ngmBmIrLNvINounrkcokDCP8tRmJq4GHhWNzj5GS
cWyF9O32M71XwiOvhUwG8Ya9k+rsaqjUrmwbMwaUcmELpgkbilcJF9QTe4N25iCZ3EhvqfQjMHaj
sKdPMs33ttY/z7N6h/wIfgCmWUupZ7XJDZWGlG4IMGUIzdnLRjx+jdEZvVIv8AIT9zRK4wgX2MPR
CNqfRWKT3BBOeY+R3n+h8yORhvuuC77HtnlvRpr5W1RzeG4Trdo55TfeC4kkegu5ycpsyavJGmtr
1uWStdZJbe83kf0vbq7iRH90cLj9XjZOG526LjItOkMova1uzHYYINzSssALMJxw+9yg3CewSySR
LUOCyLTxoKME+ft1R/FnoVUtPC30atfrLgziIWEYUtNWKH/rOwU7UzUZzvy75v8wlXQ5kT/iwwX5
vPqYLKXTnahgKCfF4FjEaXRAMFTDk+zmnafaXONEpaxvmx4bmk+vH8sxUjHA8nC8voFgj2l0bp0c
CYPKdladU4bM4jJw+J4kQ+nd2q4KAO67R/kyd+s1DkKHOx7sW8ylVnNrhnE4kalwvDlRMo+kIQXy
aMQrd6ZgDRO3ea1HbieZUey91c2RKauAe2JDYe1ePz5mTVEiZaTNMUHsT0XR1Ae8Bu07qQetmsZD
+HkqcX5SU0Pdecnv4z+EdBatJwZ1POp5q5HtEJxKE9KDK1C5n6aqUqhvOHu0qa2vUiH45uXiyED4
ff18Q02ZJi5GxyukIHbbxAx+0u31gLrO2imIbz4PtxAUMyRV3gGqdYKgOkvh6euxWT9RNcSQMI73
xEbLrLxbKWjvDQ4ZhVTj8iveRM0GiglsgGdGKUA59Y3WepoyZo9ylTRY2u2yn5ddaz2eunDLUeaQ
m3vXhd4kEa7wzB+eOvWzMwG9CauuOpVljxnw3Ktu32n5QWu16Llohr06/9ZWx27KPYG1ohprlUFs
zFkk5wwfaNZwsaLR+aAmlnQQKlgW6l00g+Hv8PX2/rr1TbwZdI2YGrBMQenGoC1VyV+tGST3Gu4o
Hn14+cvk6A09zY3uSpb5envgzaclE4ouk9YgbuXXL7czx7lBl8TLpX4GNKQpXdz5srPc1Q3ug1H5
CQTXr9tjbmSUScGoSHWXWhI3idV3KEwjCUA58YUo0c8y4/7C9Tz6t9dN6Si0qfcApczNocffwrOS
sLhrFluYUGpzL+gM9ugpb9E0ShPFE+urITX1h9bozCd1BlCQs0Q8mnXNc6076H+oD3uU79VLRnIN
WSZsVXBwBf+pJn41RR5+vP10m8sXnDi8W1Yv0ufrGdWTEa/ugRk1Cgnjcxm91b1oHQJ5nBJ+xRkc
1VQJo3vZCrWD4gTNHm5lY/8hu8vhgvcGAcy6vy5qZovbFsdLVzbdoyzH2WM82uKxsfT8iDVL+YgN
a/5gd5ZzaEHX49VTDx8k7nFuoaQyLlBWdsnFaJ8H0GIH7GeDU5bTRZ1OtXHsZRSV3WwP96o045cN
cisA3nmGsgVHcs5NfIiUEC+uTv5s2P14aKvWch0gfyc5bCNXVlGjjPyWozmryj2IQahpikZpeYzx
qxInoVFE0SF8UUDVo6727XwuHnWo/98UJUwvt9/WxhYK+RDcL7IHEl/rIFoWWS3JDWvK6PL+sbJ7
54SLkLYTPm183gvqnQoVxGvqmas1EeUGVjd2TUBpSNYpzEdgp5WCnWDTkiqa0sxV8y73Sg4T7/bz
bcWyi24F7ie7NxeT1e5dxko/9NR4uFMl+aWKtLq/p1FdFUfbHOUACmc1/ciMRLlUIR+EGqVw2bLR
OtEJNk5HdB/69yJuxKeuwgXhCPJJfrCx8MIZTGtbEMyxEl+i2Rr+uqNp6bJYOpnYl4jC14WKdEpt
PMmWOSsUDSfdDKNHdayQZ9eli2kxvneGBm6OC4UnOWJPRLj1FWkoejnvlizfWosaovUYp6YkSMuR
2E5qoB+6qs3OhhLsbMFbSxDBFqkiNiDEvNr1hhG3tgUGjwdV4j70YhuGXiiH8s4SfI8iYT4J3pcA
yEA6/KdI9eYYH+M8ztu5IcJrhiHGZDC2MaccWgB8I6Fadoz7pP/UNk340jrGfDcEWZyd8YXD0jZD
28kdqJw6HGdHJ/50e5H+Ub6ujvwlYYa2iowSiaXllHrz20rHkpLAyhxv6EwX3+UfY4LSUBb5qQiN
c4VNVV9mT05AjiTUP+aD/A+e3o/VlN+FTfUi6uE0VPERC9NPPYnxqsPqxxrPklKeVFDGkkNbfciC
EVrv0sPTHFTQMjvzu3GQkvRbZAM0a5KPW10g4swUmI2rtscFCaWrQJ+SV0I/trrxoDhdh9MkwtCd
eVuWxnreKOyjV+CuTCC/2leySU7FPJu2N1mifQ3ixHjGRxfTS7TMKY9bdw4Wm2HzD43r6jcU10OD
pbfzExtW/qTu4+l5otn8V4C2sXH1cXxMyM7nh8iIk++qpAC4nCClfs3wW8ebuIShepyCQP2WBomy
1827cXAyg5ROoCoidVrfC0YBwx7naNvr8KrL8vke9G1+KSoUZXYPqbmRU/MQ4YJ50kI6H25P5UaN
dmEzGch1UNTSULyK2rNACayKfhIvoR58sJL6XglaX0qaVzm0KX0rhSeJ7FPhKB8jU/qt0yqjxthd
3v4Zm6vIonTE/ejP8X39ISjgkMMUMZo3h86TMkRL/n7mvCzi8OQEdXewgv9uj7i1+6C25zq0RIHI
ma5HHEQG64l7sVcpAwyi3LYwnWULuj3KH+XMeqWyw+HBQHsxnczrLzyWIbkIjrcunH7QtGt7Rd7Q
mIJA3FXTPD5UKcXwioLKZUyL5oziWBwdJTI+28FI82ps6b6phLU/z0vhNi6GM6Xs6GGC2HgPjFDz
sor07WhG2RNU978vWC5Q9UUTtIhM8Ba6nqV21qSirTTbq3s1vafEp3qyOrRYYqqN78yJ9BhK+Obe
nrTNV0OMTMczHWYoXK4HJR8+Q2aZbY/MDH6Fdo2fYFkbOxHC1mdHopJuKcqV3PLU61HMuakaLRhs
L8PQ2aNrySQtOjh4p5bJZ8OI24d4jp37vOjtT01WZzvDb2VDSIIsgBnIBEvz8PX4QdPXTiYxfjol
oFYIx4gl0/hSoow4dkHkfLKyeCAKwGtXtlKy56ZQd37E5kwvsi+UfJyO6+KnVMVIr3qyH//H2Zk1
WY2d6fqvOOq65aN5ONH2haSt3DkASVJAFTcKDJTmcWn+9edZlLubrdwn1VSEw2GckEtaWsM3vIOb
mpq/xo55HpDcCP/C9/zvUby9GZ0FXnGhcu5GOB2LB2ynUQzwlOGvvAt4OQ2AGbB9dzefVG3w28wF
SxU3zVf2qDlh4iLi8hfeBSwLekeEtEDZLr9aaRVGZY4TazNLEw5k+12NGuLBoXxtaQLCgy8Iz0lq
oF8Oorv1gGQwpyG2w/qb0t2y13hemr6yuvnZKPGXVxeB8EPX6CcPtNnBO17LU+l18QT4M8Et3bP8
Y8coGhO1ZbZG6qAzlfcbPG+8cUOlc91Pg+3lv5lGsTQ+pkrq5meqpRS0c5POvCPjLDwf6542wWWn
jv8YJ2puvqc0kxsCNHLoddQWyqPaynskXaOhttd7MH3t3MTiveic9s2GT1wSGCP/jQcllud+4XjV
E8dn8mR4pfj08ke9lqYQa9M3JgYD2b+7A0FlpO3UlcQwDfRwIO4W0QO3AhTN+ZyTU58GY7SCRXXW
dy+PfO3ekyRhOoqcQTAsLr90oeudTUOdW2hL0sceO4iws4vftL5/547uU+psR6BIm9+4v5B+HHG3
gM3SBeCicg+hpRzSRvlSOvp2hvkVbPOmHOzJa8E33htgwJD1hde2J+x1Pa6nxcgtW85K/VvVN0vn
t+h6nzqBVkVK5PGwCdRn8ST+kNqDdzejThkuhltgATx+BV3/0waBkMu51iW7D6QEeOLLGe89xR0V
miBRgurbua7N6e5/kXVc+a4Xo+x28DalfZLIg3VFlOAGNXEzQhXQpqsoxGORrNkbRf0L+RQabC4I
JopapN3G5ZuxdmfFk8es0WwzicC2BrYsbry8Yp8LeDGB6OhIjZvvOJ/dArLxJdQaoIoUl/TprTV6
KfFK1YVLqqUnkWjuhz4fMBwWcR8KczXuGqM2P9N/nN5oVlzepYWiBNsI7OLlB7tyaJIISFQo2bNK
UfHy9VGLNYepQaEm3eze55AU0nOSTGlUraAqKppnhqJFk2V8dNV+ev/y6M9FZDwkneScIJEAI39v
WVGRiGw0M+KIlHHqAy9P5ldpbE1YPsPfQKIPf8OwcEXypHVSO0WS+lM/UxTnfhs6C6dHMMO+W5Og
hApd4xNmTGUa5Q321uwFdpePsbZ58NhXTj7ItOTGkhQKMHJ3/jiLbin5LCtOnj6/WsexuuuUbvzg
lSnyIhN6KQ6Fr0gVsX3AvbkSetCOoFcMVR3IyL63WqgahbMRUQRqR+NXLV/GIJ8294B9f2WU7xBI
drojlW+ty0Xh5WU+2ZvrRNqKV6vv4acsfMtsK//lz/98v0M3BWgpeXqccvtyslo6vdGIyYli4ZWh
qhTpU5r3eWCZi3OzkPb4lRcXTz89qGy2gC4CCiNBMZcvx3Js20LDusSMddH5m+utj42nfYxtvX9o
2q3+0juLfRAcXDnSKRtCwpQFC3TF9m0ePI0y6k+pEyGendxRcBVPq0VtwU00A21V6qWd1savew/M
ybLY3mvkQ9qosWliCpfutem0P58wUCZj61PLlFDXPSYoHd04cYVhR6UXl2ej6MYbHG6708vT/fzm
ZBR4rujxgeuCZnc53W1pphneZXaE41157oknQpREQhT1FpKU5khE9mi43dIVhicGVpUdwQKyA6G2
/cmbQPCqzhiHejb9fJTO9ifZo6NmIET5/bv/UIvKSqVXNmW1o8Vo+5tloAdbtsp8sHyeHziMIgN0
zmjMHvddpl7YBpYOwo7sWC9CIxbL28lIDCB4CuOptv7ggDgItmw5IhfK+boMfCg0gsXm1qcoTMP7
8vOVSetV5draEQhoJVhLgRyeWXa3WeFMR62I50PxesA5mFCIQ/vKZlsij0MAaUVZM+u3MPLiW3Up
uvzg0LnyRlIACJsMuvfEdLtQhppBlUC6sqIyVZL7Ap/x8wSMKGo6pzk4ra8MBauWRo1EMsLC2l2u
5pgiNlGn8LozpUE6b+sCnEe8sG22o1LQ1aGksJ30KgOetftOqUgz0c+eGdVW1kTKjARuMuvzjQaP
8GAxXjm18QSzVVwvJCBgD8emkdYP6WaaES7Y8GyLGPHHNLFeq1tWfNR6Tb2hZLcdfLUrnQmmkV1g
wqiGBLWnzKsaSRPu1AY6tiTB3Yy03dK6YVw65t1UFj06mJP5NCf6l9wzsneFAYwQL5gsWjbPu0kL
S7vb0BIJ7dIcosQtyqgVveoPiBk9OPH84eVT78ocfS+SES/jHofQ2eW2ISOJSQI3eg2V6XLYcTZE
gQkS7dxXcXp+ebArZx55J+1n5kbipOXa+OEMokfnucg/mRGu6MY9oYd1o6zKhM4hBiirUs0/jfon
zALeQ7aLNCcIy8vx5rKd2cIgcuMN2GavwXKu3Co7eKsrK/o7jwhDZylLsd88Tj7lXVtmjGKv5pPt
lespKbcBuX+O85cnUD7w7pAjkYWgTvMICPgepoojeVkbuUNVcO21N7EnEkQJsqNQ+wrYH/EsTnFE
uGlm09K+nLeuchYLyVY9wqxYuVM8N34SRdLSlULHpPAzU2lObtcut7iPLd+qpl+jejGX2x59iDe0
aKx7z6YdamVdsyG6U5boU2gF3itZ6o9OuokAUKT9aJXpGv3sBNEcppwpa75sPmd3kA1G1wx26+pR
YVFkL9v4i+v2yV8ZREq5IAZqyIjwcnq0bqtGRJT1CD/vCYhcIz7ZSVf/+vKrPN8s2CST5qEtRZGI
vvvlKGaVFDliBJSWUdjz6cOkwTYMpAnAKFCJzg75f8/v7ssB9csBlRmSd77YDmIXynC3ln1D7TKt
vs1Nkd2lDylcP22cAtIzB6mXkUwsW9IIWaj59wqnK9jgjvckRNOdnIwaJzlkfSNaBPZenpfn243H
pK0my8c0VPYNPyPbOkB7jhOtWdEF3Ugg2M7q6IMFMA4+9BW6AWOhHUARl/OKq+RySvAt8sBwYb+d
JUghQj3rQ61ptEDp8iWK65ZKOfLdt2rbiBClpjWcClMJ7LqrD86Y5xufB8HcQFZySej21D7TI0OD
8eFEOJJN5zlGW95YvaPi0ZWiNcPAJKAdAGHmGUYpqbdSxLSv6Tok0P0hK52TOB39zu3IrqwW9ZcV
ycYSF7L7FjQ0CpGadvB9r72qdNWU/UZwdHtcVpOnpD30/KM0cUw8V9MmMNTR/OmTlEBfgoyBL5Ba
7FuMautqjTRkirJhdsJ4nddzXjv16eW1em1L0ZQmhJMjwaC6XD/q2C+waHRJaXMAAbractY259uc
OiTdugbjaS6qO50Y4CD0ubZJpMy5LPFK7R75YD/ctEjKDnHZmUzi1jr3g7Dik4hLrMK1+mioa+cU
pxOhNxBTxEmMy6HwVDCUduV7zeNSh1NOR0vTshxX5YFL3TJ/PpH5nqLRIgJBKwk4l+NpKF0LZZmd
yNbX5lYfs9Ivp9Q9CB2uvhXnu9z18gDevdWkrRK4v1BZqB03oGvSkoZn9Tmr5vfG0pWPLy+U7xSx
y5udt5KNOEo1hI/7DZ5R90vBB7LzADWdmrpbgtgbdTDIaxzpiZHcbsZEC4lKBODVbLnT8YaE9NGW
52pBj5dAcQg1dTBv1dxANaKaynBQsq8wEfVXdPI0IL9Wc9YGrb0biun3rYRe4WlgE6a4Gt/UtWOc
ID0kPlogSaghxR4OGjiUJI9rkP5bevPyC1+bX6poBGeS6qPu+9JGNxrtulFRUfpSj8qyiCPKDowH
J4D2o6EdYUrlB9tPMMea9NakD4DU/+WyKWgAqnHq2tE6NDU6+6MXOMxjmOKpESSJ0foCeswZzV37
PBN/RTBPMAaY+/RNZs7uuRsnw1eSbY2sDUOdcjTnYFVhkkyi0ny09KdXI6Y/Dwn3I30TV9x5sbuc
XXuaw3GTYM85WW+dzesDIGBq43uoCZ/bPsYfGWcPQ6Baazeuzyiu3SzYbuXWjb4a+X2zoC3wH63W
D0nW905UVBAoW2UTd2XOvbfRZPz48se5dmz9OFe7xd9qXcoao0EkPL3z+6EyPliDpb3p4twIOkO3
b5CXswIP0FTw8shXDn/wXAjJeaS8FBHksvnh3FqSxjOFk3EsT1b3MC5oq2ulEOeXR7lyOoKO40pH
z1SekbvQCpTsUtiwm6OpHLB9LK32nBnNw2It4uAYeZ5eYcf1w0i7VVdVBlLnZcIxkiRWYOj1jCUG
IG1lA3LkKFjm9qrS/5VJhDtBDCyD1L2ziQKfY+hEzq1j1ctN7bUKPYP8py0syN+oxtMekw0ga18o
TLs0ac2WQmHRjyjUqEqNXtqs3w2KdYSZu/a9vuvfyn2LksluPaZKnyWWVjoEm0UXdp7+DrZvfhYN
KIWXV8aV9gdvxcEksTpyKLlAf1iATVWOYHZtO1Jsy3nlOWkbibgpHkw4WNHixe0npSn/yN1l8O2p
S+8yl1hvrHvH70q1vx9r+0sJ4P8gJvr/PBb9D3TirlB3hqn2sqGq2BdGrao3joZpZri6ja6fska1
fRfuF7IU2by+aavN7P3Y6sS9O5utCDscMM722gA9Q+eo+60Y1OWoeHolZaT6LpucwIPxktqLBiFw
xcef+ERmaiM9kUZts9xvnvNJ87Y3qQKqStVIYEyYb2n+aIzLedLTV7NEPI9F9ri2yq2t1R8aawhW
Q30tHCWYNwRoX/68z48Xoj0Kd1w8sGEQB7v8uoL246A31hYhqB/fovI2Bio6gAeL6PndJkchQ5c+
wySJspX1wxpyY9UaESPbIkukHdlA+Sou4tfaJOzAUaF6/uw7cRtRsgaEBK/lWQWnHePMgqikR6Nu
dBFkwhISq1DevzzK97B7d3/K9AOGOxERlYfdS1EkcjZRUh53FSUGGTDO671nJdNpyAaUv/Cjiipd
tOcE5xO/3Zr5jL1dFxIXl6d1MeaTgmXAqajW/KyUpfnaG/PtwZ5tsO9cr6fc3rSP/wEdQwMFb2HX
3mJ6rdbOfALXYvowpo6QjVegcSxZqv3og0kE8V6Gb926NXEK046kxt6XtRWNj77OFOaqibZ7vAyB
Ykz6jaJX22Pq1YAuvYziR1VZZxr7h7z752uTx6FIJZntML32Phz47y5rnnt2lEpsi+grVIz0xLyx
YrPy83JD8NdVsqCS+oRqaX/rp3qCeF4WPpH95M+9OkY9NNaD5SW/67PvTjEFKDl5Jxfm5WL2FFA9
JcFCJNL4gZCofmcXSfdumBAzblX1m5057bmC8hsZGwqVL6+6a3NClkZ7D50umDq7i1qfpyK389iO
SBXXUMuWDbOi7Mgf+vl+ha+GEij1IqJRVBkvX3HU4llQ/KbR1uDOa8Xj/FCv5XsTnsYpH7yfRzIx
HC5x4DEd8rM9REFSNcasd+xoTGPnFC9GFnY6StovT92VRh7D4FlhUosm89yLflUiNTRlpsFUF8Xo
I6NUBpTcP25654Ur//vTvCK50ffWnZE06E67r1zFCtNx+fDygzyfXSzmkZlECgmGGsKul7Pb60Kz
k3LWo2UtfydZ1QNLgQCdeKULJK0eDtbr81iB4eCM8T0p+6OwdjlcZ004I9u1Hpmboow+BaTRn8oq
vdftxvzpRtDlWPvlyZ2K6mNBITBWlwfbnr46OnKaf2H+MBxCrZrdh3nb5QuVTVxYvQ0yc13hqLqj
p56MtW1OTj+QkzrrUWXk2gRakK/lJALcN2VI+8PthSXvKgHDWrQ47eA36NW9IYysT8LSltPLr3Zt
KAp4KgUSatp0Hy6HqtUKRQm0vYAn1OppzICQqYOL9ZoTFwdDXVuFtnwtDhGokvv2J7q+EMhxhSDV
NM03RtO2d8j8tqcEGOB93NbdwTKUq/ry2OQupigCQ0WSM/cYP47rtUizhlfbVEqCM2W9U4b1Kxnf
UJ1itatCBVZiuJTe0Q54fmgytE6PACYu8cfehxLAeaaLpNQijO77mwYHE7/G4OZgQq+Pwn5G5gj1
vX3ZZxuUtdPcTMPNVzODYaTChPbBkb/ZtRVCD5RUENkhyG27FdKOfYt8KZ9NugLA8lo3rDtbTGTM
rj94oWsrBFAONy+JE4iV3WZGSluDWdZpkZqL0s+TxQ77dNTDhMzfHyARH6SGV+IP4MEatmrIeFlI
Tsl3/2GjSZTeNivIXJfakD0qLoJBpppYfoEnw6liAaW+gZ54aHuxflY7dbs19a4L+toRQTy39cGK
ff7+PA65DzIyUtRt3zqJBWkqTW01opJkn9bGHUHxFZi6QRs9Qbf6/LN7/3K43bVQq402cQTheyhc
KFBql0Uz92UEy/jXl0d6vlKJ99n4UjGGuGx/oAmUFKqqZiSp93HjdfF8KrW6O7Ceeb5SaSVy81Bv
JYOEmXb5NV1RI7HbeBtic6K+JSRPohr45y2lt6MW83eE/OXhAhIN+SH0Y4EF0YK6HMuruyoh21Sj
cRSxEczqEn/aat0ywm5G+cefFBEX4VzGG1EZrur3OUDTNkr6Jh3v+CtzcmqEnio3Sly0E8KESv92
XVzj98nMjS7YGmcLUzz7XnfpPNYYqGxggQd76FGprTNXPOnK+MXKp/Y9XmG55sftuH3Mt7if/aEf
oUSmk6LTocjnsnyTujN5QKXlnYb+r8K0FD3Q18Vp3qvlrMF3M2bzkyVGzuBF9lvCn/38Nvk8UBTq
BpK5vjtCcHWiZ2pParSIarjpl0wlR03T318e5YpsFmeurGfSsaAoslc/SAlOoaKhIR8vCn3fbE5f
1/XWI6CHKkL+YLWrksNzqK08xMqsg2LqTsOjl48GNdfYWB8yxZrvizEe3gxbEcMMBGd1lJjKM+xy
4bBuKHnJxgp2T3vwxQbpqexbbaCivKAtb7dpQP/DRXN4drclXBpT2XxL0V31pptK7Drj2APSK0rb
mqmDzOYQeuBC7ymJxJ8t0WeVNMcaytvWjo3q7HgDMUI+dAbYhkycLOEgE2p0bfaZRvHk3SSZxQAp
IrKbLwycI6FkuRAzG7BXtU8yU2s+EIS2C0zRxGdjoAoI81nXX0Pz2R4yRzhPqrngQKZ2Qy3C2MEx
zEetLK0D1CbHk6YjVhJoseUtft6oE+yuSRcPa96WQQ5fFaZwVdSfhVVj7ipURfs9I0B5lTU4rpzX
aqV6g8K8fnLRfm+AjIBUD+IcPWJfpL25hKVrjdOD4VWCjMtI0UtJaUdSCaYs//KCeh5AgMQhAAO1
AKLJ3EMbZ7XI9KUu1shY7PpeclpDY06r1/2gAGipvBQyuKjf2MVyJDz7/LxkZPAZVBBJHJ4xLXBL
pQ3s0ZrvLXU668BSQ8Otp4O1eGUUskYDdxVuPgfVisszjCDTVOacIskw5jNSshvWB+Zi/zRAFNMK
ufcl+5LAb3cqa1bnIMw3bFHSDNm9DUYsyOzK/Qvv8uMou9Ch6KCKG32/QS7qxrDq1ibyDPhcL6+I
5zcM7wLog1iBCUNB4nLGZreYFZSvmLGi7vymzwzfLOotSDjhDpLH75aDu4MCIB1YQc5Mg7xtl3R0
ZW9M3aqD6zBHigvpUpUfe7Kq/q5U9I0TQSm7B7GoSX2vFD2s6dSY8ZlJ1LVR/NxQXPs0bObwuW3T
6cFzzTS+MeO1e+9R906DvlXgvrWQAtHy6jzF9/ptxLSvqfXXQwxnNpw6LT+qIl/ZUaw2WUmQxgvg
3S7nrygwiFqpjkarW7h36zwktHGEJNaqeh3UrlBOSrVSkU9T56fvIImqY2AwVgQxeyJWWc85jjg5
ny4x1bDMocdTQlb/yigSMSjBbi6p4uULJuB6nWx114hEiDqrVc2hYsRH6cXzOFESA8jX/guZcjlK
r/YVJEYTCsBqpB82axpuwCmWNw0CQEHlITz38rK/wrGkwkejRlYxwAvuA9N5s8t+pBcbVSCf78tB
n5pAy7aPiREjvM3m9peWaNhbNesDbCnvERf59sYBK+kb7lQ/9fUmbtUmmbACw7tBmVTk37IGTNOs
d2ez74jA2/yrOajpe+hD9cER9Hy+5OnDaUoFBNjCvpNsi9YZ1c5cot7U5mju6+IhXTP7XWwtOsa+
o30QWF8BrcjOFpxDhClRfjB35wTBzRSj7LKg+eSB4M6z5C5LRXy36Op7ezHyCJESCCRoHp7JOapA
a8zxVdYa71/+bteegy6KDLplp56q5uVC6dY4t9VlmAGs1u1vwLZKyEF0/x6bNun/UBSKMoAE5qo+
Gd28vq01p3fwg3M+1+ZcHUlVPD88ye2k1hthoORC7kLmpcwslsZ3NW96ikbvjA8WQnNhtZb6T98G
wIUoaXBrS0S5tbtznDzFNKpkqGmak0/TqoyhAL5zkG9cm16q19SDiA0kt3w3vfhgefZkl3NEgftX
RHXioJzo1q4bgjFL+bAN1t3izGag6NOtNeT/otxwBIS7ksKSKpJUkVYRWwOKvvzE+mo5U7mmLOsC
DSWLlYTHop68KU2j86ntNTQBPCNa6rEKhnkVd3GOl0OTJUNQZZN5cFLIhX15afE0VKzo7tB9Ia2+
fJqipfQxKdYUVZltPLWi3cJ5bJIDNuGVlYTGO2pqsudJtX53jWidCz1CMIrS6R1C/Il4N2z2mPuq
YoiDN/peA/jxlSRlURbbpCQpqeu+ljPPUMKJp7tIm1UdJ758QNRM1dMMKeMsJWRO+q3xW30yBshZ
dXWe7Ga8L7Xuk15Vo3mCAJ2T0HVNYYLeS7bKHxNj/tDXk6bcYSmY98gllDX0DsLk12JIpw8OMj9f
y6nB46nGFTefVNYN9l/2Uca0v4/lu1GI44ySPQ8QupefS21rxUQ8DCcbEGcnUk/39wV95i9jbeDF
N6Tu2zK2yk+uUiS3ZjM7r8xWaX20nOkgZWhdt+bU3/eVo69+XqgeL6U5ZzC4wKRTiOUvn2b7tSUf
llooZRowRxI1cPmwfdsqdryMXTSbtROk2+YQuszbQYi3vysYhQWFkgmVazSk9p372OmlSkDeRSDH
oIqOJDpl2jZ+nK2fatAkL7/TM1KbHI4iL+wygPgSCnf5UmXiVhhcA22aReGdqnFdw9Gc7FCR/s7u
ZglAlZ3x1lxS86yquJp6Va6chdX9K+9nrlM9ESdbjMLXC33wi63vbueRpgkw1aN06FkHnGfV+Y+E
9iLnTW9+96yAldOJoDRqUjt97axd9mCUqfdWH+z+VlMaekSDEff4UfTNE6zM9Sl3Gln7X0Gq5Gbe
6sEmGuPt5plH4uhX1gZ9HBoOqFvgybPXRq9XXNGttuqiBbN2yHxGGhVNcuTucGW7EAUxCvQCykz7
OobTqRjDxC121GtfvkakXbzCbWoKxqy2XrVxbb9CjbY4pcjrHqSiz2ChzD2GApgpATsHE74nYMWV
jgYfjidRaVUfKrvx/MRQkWPpC3V8t2AU9joW0GBNEf/eFjYazcUyH1x3+1MXOUlK96pLPR1mEYWW
y8+PlbOlz44xRdOGGXnW2+Ku66lgIahxJDJ+dSjZr5LCRRJ/fTkUSqhKNriorW2F+00Uq3G7NtlH
u2qP6BDP5lW+lE1OQI5FYoBC7OVIKIY3VetUU9TF2JGqKeY8TlEY7+y1T05dgWDLgnheGM9l/2uh
1tvJNH6aUsAzkBvLAM0jojf2N4ydMNva5I3R5oK9MLJq4LoYjo7PK3MqM3DXpAirYpe8m9Pc2jzo
k/EI4bUugFOKOCBRGu8ragAHd+a1oaBmWcwrZXUarZeTmgpAeU5jjyBQSjXUzKS8a5q1u1vmI0m8
/Y6UUwcylH1BzRxPhN2a3CxjmdOEtnvqqHWQKHRbRtcqzj3m2b6xGeIJD98hAit05JX5zD5MDo2s
FAVnLgu6Z7uXxLbN6Oe2H6MkW0eswwzNt9oRar2X9L6WbjX12rTu3olU5uDqdmOP4M9GrW/v19Rr
z7FOjst2syLDqApcDs3t1y6u84Pc59q3kD7sEm8jETfy5z+2OOhkxCmw0kidASbYCNXf9Ek7nYAM
WweffX8IA5zgCuA7ULqSomO75JeIfh2xmO8ib2jVYDUJi8Y5Proyv2up/hiQMYxFeYzyqUS9Qc+9
fCPqnsAkkqaNDHNE+xvI6vrJUFkFfrI67t2CzQ7cGFxTX5eLEBhopynuSfWq95pPdTvPUNk05vjU
1rYelqlp9GABnSHsoRBFzlqWoxRQj9ubdoLU7pO/m79ro6AT224ZjtVJIZqVRHbGjAE9xPZu1Qes
/tQs49hQMY/2V28WQLDyPhNBadfuV36R+s0yx+F9axpJEuaTmGq6rVDj/G3Impu8nGo03uOy/Rzn
Vur6tVlbwF3saUojL7bQ9HBrbXxrTRqOu4lRSNkehPnVtNp+rYoYsBeZjt9nphnSsWqmk5mrCoQB
JXMpsditeJw3sWYHIdk+WOJToKUq4wFJ+nx+JXi5OZu51UZlMy2hahTtzez5WDS1WuYcjCXPp91n
Jyijsk8eD8bK3n125ENWUNtVG4F+7cPK0+MQhd8C1A3d69ZR4hA50KMb/7s02OWosNdsbFll8Yho
cJfQjC3sT1DfGW8oFJCjmVkWYWX30pN82rw3Vld6I/3COQcGHPNjxA979YvlpNhMbyuUlcxe40/o
82zzabWz9XU3Fo11YzaDSCNTR/w27mO7oGdVbu1pQU5/vbW9Pnta4fBOvpJC8D5l3RDrfo3twyn2
UmTUDFL3JVByY8FiiLxQD+ngQr93qiGBMJ3Ywxg5c5IVaEhoKsL0RoezLL5hy3aa3cxYb/tiWb+o
ZjXRdrKbW1M6Xq4qLlkMY46/Kmx0TOa3yWu4KywIKC8Hvs/Km5ZHsAZPGW0+rl2iystdXHeDWimt
KCiF8DlzJaelWo3j9phtbVHBN2kKX1d7o2YfFelwHobWGCimDcqnrUSx6lbdpuabMW4Z0DeqqP5Y
VUg4mZlKtpV3uL37YtpKmiWbGE5529rVKcnVrTujSIefw1yvTfX48ks9S8Y5kFgi0hvGABHItF++
VJqOxlCMfRYNGGTDVprMcQtNQ+ke49VTHMwjM68NCiXlxiih0fXhtLReGbQLbLJT45oapeu4+TN4
/D9flv+bfGse/1yu4p//yZ+/NO0KEjcddn/856vsS9+I5o/hP+U/+++/dvmP/vlm+tYPY//tb68+
t+Jv0Vh//czpU+//zcWvYKR/P0n4efh88YdTDfJwfTt+69enb+Snw/fheGb5N/+3P/zbt++/5de1
/faPX740I8pM/LaEx/rl3z+6/fqPX6jK//Ct5O//9w9ff674d0zS5/rrs3/w7bMY/vGLbv4dnhVX
FjULJB0MiUmdv8mfaPwECDIRE914qX/AlVajbZv+4xfL/DtITPIgIilYxt9PBjiz8kem93eVdrf0
7qR+j2GT9st/vfjFx/qfj/c3qi+P2NUMgjFlIPE/RxASedLOkeIS4nYEh/y+y0VFo07r1WRSAwVr
ju2E94g6RFQSaiRWE8VB+MIRfYnMne09bl1qnwwC2OVGH/X+yL/gMpj4/ih08WlISNdHKYhx+SiT
2c2dYN3iPd1Liq0Tn8a+f1rdRD84H45G2h0PTtORBLRoJlULVk594mVBUfQ59iO6evphJfx7wo8m
mExfeg9IDwJIb5dvpTctUgW1pgb1Nkw32yTmYNHMNgTLXZ5w7RzD1UQgEUsRrI50YL7eOK0/VdL6
c2Z/fIbdzG7miJw7aUKQOmn2xjBACMZ1pjwtGiWml9/38tL+91AmdykePFJnbRemWetUzXHLeuJ+
GjFt8QQmr3FpL2HNRlB8RIRncfPymJeX959jOtwYbAf8ekifL6eYlnPBJcLr5XzFFEc7ZT7pipIG
gmv1tVKouh+n2XZQXdlB4v8cltDEoQwMAgES6eWwa9LhbjxmWlDRsfjoauP4kKTjlp/ENNsICRkL
2I3eqXUttNzeC03UTVRA6b07fVoxkrLPVgJ78VSpdo8HMWgC4rU2V96JYVMea1tN2jdtX+Dzp9C9
nh6dHKPBP0/vi8P7x+V5bSdQwaesik4cEka7zib+tOi6EdgHDhbT+ABjmHLjldL21DDG5qAiCNaK
KdmdNnBbmS7uZ46vPStz3UxvqQm/g0bZtskXUCE8Tpgse9u4NYGpMRJN0yculTJAQcF5cKxOB53V
IkdHvBDbDnLqTYxlEMyhgkRoaB80qoxOODsDUnejVRvDeaK9VYddP5hpgIHl8iviTJrmM+/N+2lx
lur9lpkZuleYOWLmYw216zuJOU3nOG67P3Ri98ynals/1mlVLKGl1RO6uE6Gq/lquBQpET5z9bMy
xVJ3Pu+mNlQp02SPfeOY87kFMZAGGERoZaDUxfapbhai/yqnn/AKO6I+DfBfU9711mT+a8TPrEW0
v96sUBRxZgd0S0BlxRDEfG9T3C9aota1b3ZaryDB07lP2uJim+KMVucPGhQEsAvdAM5GSYfxpOuz
gqn3qBW/DWrnPY5GFQ80YM32PeYSqvNqnqbmrVV0VnWzNmPDCV9uznuyqoQKPyafb5xedL8zTVbi
u7M+fqXG66zRaMJOCyuyiNgX8E+/zWbqlf6sTXERoKgjvtjm6nzMqtH+jeYirllNm9t3rTVsX4Se
IwBRao3xm0VH+3Wfz8k3iJ7z26npHd3furj4VBhu4+LBtG2uL5J1eDsUi56GVdNaH1bhwUmgZr2+
y/u6GQMICOo7AMBJcnLjZnrnFtg7bc7ERNElWZGezd3B9IVebmcc2cra10sCQH9W3Y0cwhV4OUHq
6Txf8Rz8J5gU54tdL3F+A8o9+2PITS0Lc1OBGRR3FYqNppHNoVHU8/SGloB+1+XZ3PoVy/+JO9Mp
TxTsdQdbFCqc24clTtTpxlYW075La9QYIRJNeiz8rZqn/MamgvC+jnvdCdwEYyC/zucCW73G6d8L
4IuGj2Ko2Z4pt5jWrTlSk4sc+CWpj+pYP/ho21uL4U+VpvH/5abI9NdzjVOxb2oiiX0TeSPj1Ffd
8jahsKsH4N8nunMcZgboGYPjmH51+QWES7acQDE1OQLl2Pv53joNn9o5oxKuYDevBsPkWOt5FZvF
VjGd3PPzwRneG9xka+AZa2YgWzANcCsy3BBOhDric9nFifbQ4Wnpz21Rm/60ARULJk9XXie4mVln
He1+6ot2Ys+viq3t7bDWW1RizGnclsitWimobcQshQGJSlXjfnS8+t6aLSt/j0AOlKhBmUYzBLvW
eTf/j70v240c17L9lUa/q67m4fFSUygmhx122OkXwXamRc0DqYlff5dc51Q5oxwOdAP90MDFAQoH
mcigRJGbm3uvYc4ne94BLTRKO7VDnfsRaDcHLi1Na7RBU/Fp+hUzmk3QoqH4H3w6R7N3Z/iZFa8q
NpnuOmPB9mDWlf0JAgx0uFE5rHZv5G40YAaAjbLRk5kyL42hSHfbQGXy0ZB5bBOxUK9C1PAkdzHN
q6g7qlKFW+pUzYmLhmXH91gCzqPcQL4oytoRBFKrMnL4ESuxI6Jp6njqSlaGFYweBNA4FtWPlaJS
nagjPJhdqXHkHRo4UkJoLrcV4ekMK8Qa0Ip+BfC9MfuDgvqhgaBZGwqsJTR6WNQvXxWjF8NTXDYp
1DrzChayz7UJjAl367HPK3lH1aFVUeBXOqPcxCg/WqvaTM0B7toDN1FmarpWbRQio/mi35S5BJM4
z5EBJi2QOKWaqkSxVMqDlyapeV/0gE/BzU5YOAUrCLVBSdRUx53a52UZgq2GRdhDsw7e0lnS2+As
T/y+RQWArspMgUp+IQM1h5I3fpnoYHE+zoYsYLIwN3btSrwHcW/Q+iSs4ykvdzqDksAKvF5WH3sD
To3YR5V5yntzuDdBqdtKSkdB8jMF5CNyKGUTyC4nm7rrp4DmJizyUOyALijDvAqgHdE/iI86nYYa
yqaD4Y1CMXu4CpTVS0zhIjWNLWR2cbm7Y7RhD7Sf6+3gzNwzAfY7xRIuXnayOPNZpg9eBPdHadrB
wnzaZ1nxUutxUcCizuz8akTvkvEOdBdWpD6jzoDr+og7XJyoHuVw1yNJVxb3LB0GmRi9Im9mNGPa
3M59uYFY3Jj9SDIzwf2vWK6nlBuruuxT0K0d5ylH6Qq+HcltN3AjXaWQ6SwdJ96lYop9MAwDY6AJ
GSfZ3EidDZ23GtVwBKB8bfZx4opZHOPZ8uzKmphbpfNISSObABSWEDHXB3+wWDg7Vgpfm8HA2rAB
UNJhQB+kOTQPuYz6o9U+toLWCEXNZL+wEsK+EJcrQaXkfQSCdPHDmdRpNdb6EJYcgWuaDBuWpAWi
iqWI2W/06a1y6sc8hyYcgK3+DO0XMqgNlGrteGgCy5iyXTZVDUktjW1y1miylynxM6pGSljWI9oY
vW3Fr4ozRpUmxau8Ut/ssQGMRSqV5zYXkstn3PAtlkG8puxkuujGyqSJ68d4Gs3HmInmXkPUA6VF
2LfSLDS/HGqYuFj9O3QsTF9y6Iax9m2yIJcJDdpbAEAjJ6kz0MqyR5QoDqOTTSGgEPBuXuYqLwq4
LOc6vGO6GRz1WAYJUimqIYJNuRykBl2zVLlXC013K4jrugADoymZMWuV6bGxnnOVkiptNTeVhgTd
XhmugXCrkp/g1s47L+6SGcK9qrbPIEZZk3YWmdepIyhCQEoWcJ1sn/WqpcdKHfoUvFLeGl4XT7bq
W0lzKEwoyPF2iCNksveo/Sh7KNHgxFHb6gbqYusudVZlo8IfltWvdFT3mROv1U5IhMNjMoJLt1jX
iQVOfT26Ts+2VG0SN7YcyTWqJaygoj5nHtLfbTNU9B2Zov1qCSGh6CZiFy2SyZUlHbbBwgSfEhIJ
sysPqLcDN5QAnSyVZK5HvqBrVeBshpjMhR77ekejJhXiaIzaTZ9Zv+Qe/4ajLruCaawLYdH3sQIj
C7fkm0aSuTtUdjhAacJtpPINgBnYCIAJQzpNv6FjMjxNBpMiXdDbHLfenLQZsGzwKJU8uZHqWyGr
KVE66GGYogg0ZnUQ+ra83tahwQ/Bmt6cDFL1wsVlR4VKKPeRDcZAjY+qVxf24KfVfFvrUC6iVvmc
MGiUa5Wyho3g6EpyH5bUymFCb+/QICfcal50Z8AlRmJHuI1F3JldltAn9EPv576e3aHtNk0tq15D
k5cyw/mGeoRCeBvvy0LyzbRp/Yq10HQBTxfoZWwMrryxFil4O9a2a7XQSqM50mUtLmyvAbIW91PQ
WhwGNhkY7XocJlkG9yp0ysynekZBW57nd7lIUw/eBx7rS4Gm3WtTajDmjNXKY2bqgoRTYHPOz7pM
e5+avS8kh281e0a8neudjoR4hPVXYpNCJOODPYFS6vNZ6sIK+ETUfM0RztJ1aw5IVzqpwnJ3OLJU
h+fCg1ps95QYkM4A4JjOr2oPWBiZ+IywByED27XzLl2VvSRuUzNOjnM6VY90NNWYQBiixayVSQnv
H43CW3MYVfkXYMbA8mdmDwM9BWuudaG9JeUkFiWvCI5STH1VjIaH/ASydgplqg00tSH6Jweehujw
pUA7Rg3q/bD+nCEarMR6fcjlrondNna0VSkzulZxAuOmF5tFSrpOnSI5L5wVtEho7grRZ1g5rMot
Amc/7TVRTMhrGXLBUj/TtO4d01hYOCIqeLjT2fkJkrMCn9oYehUkby1odcNrZKQBG7n17PSTrhJW
zfDma0CT3UO2ecA0LurFmVwOCVoUlnpnz2kBFR4YZ+xlPrPc6wB/elFGGPUeY9SiVCxqA/acumLC
YBBvCcvUplNb20MzF/4Hwo6R+aqGgBwYTGIV5g1OI59w9T02ZZPYwO7ZeDB5hO0bgQ5hNhBcbvH/
B31wFAI7XfrexIqak57pcGZqmNTwEJobcktMdGsjRRvq50TTZn80YvWE9gtXg6yX2OPoWF3nTaA6
FvDZgYMxGR1oJ7uNnZhbuFZxGaY7Q4c/plWHlY6jy8Ldri9PpjWnpzQpsVAVtbLuFXvCMWbz3E4J
NRPoq4g47p7hAwU7XnkuoZMeS33rNrNVHejcOrqf9DHF2ZDkEwa3ePEM/w3bhAGY0qwUtYDtLVf1
9lesWulzOVbDLXpb47Nd621U9M0MZgeEYDTfKhzjkXcxssCiakWYQ6GZI9kW1uRC+sqQiQosP3dT
0SuvA02dRx3aMaAVGEmGuJtDtcTT5s58YACxIJHHwoT3jVaMd7rV1j9zWAEhLCVtXLg9ZPa3wEyh
yqaLbsB1pdeN1nfAnatCML3qX509688yTAzuNbTEGanhrYmG/GA0MRSMna6HI4w0InCB7tlgK1bj
TxOIns4VFWBTYJEMyp0O+ebbJDbKdM0wyF0xIjkgKAxBC1A3eI7jcjQLl1PWj/BjssVrXBr17Swl
gCu2RlKc4lpt34ZCFjc55I/rZZc1BtZC0t6Xmcpx8TWpMXowinEyz5DGAjwuKDhnSGVM5Cwcpp5w
BYkN/dmsYnvGe6vpm8SgAYwTNy5BOB8M1qAsxNP3Kp20215rcAfSucWg9NUY4skWdctwzFjAYjM+
zNA6U5viYWKxYqE/V1Y/pb7XMwTirr0bign3Uxlt2QatNNYmflFU8s82bnSx2LaNlsvUxNT9Ma1r
4U/zjIxUiHFGM96YwQ3RBgk2IsYk/SgGG61ERUiw4e2KOBZksCd0MqZcAkmnzAsbk8xnXKqMuJOA
B4EsUweVQBuigYOK44KOWWJBiqQw7rRSZDYBG1d9KGYgzqEPYfe4qfGGKgQ46pKvqClXrQ8P6SYa
UHhMIJ+TKCPueKYSlcacKEFOMz4FwuQZD/NBdeadUaBSTdB7yU5S7ZQWbGd0emshbVUISC5okBpi
ZI3XtjZaaOBcwwXP6ZabkdTl4hfwdT0NnTqukOMPg3RnU3myicysguLw6Kwcdh7d+GBKnVm7Fqzm
JCTYVXuriDQBQX+cc7YCdcoqQznRituOT47uionJsd/ldEixsFRUkIecA+dgjQzhPMYRjusaMB+l
MyXu2Jj2I3QV6sG1apxQQVLE0CNgSpxfQ+suBc/fSl4O8PWgNjpoZ37UgPH3n1rkICWbDbgz1IOV
nHwnjCaLShSFSmydGqIJWj9bhINGgWzFBjPRw/253jcTeFSK2Uj3KhQ9diwRVAm+L5r+o1CL5wJe
VgWOYnEsO2deQtWcwTgBKiOqNv8Y0gwtvRoqqnUPYTjkY/KV7tUXw+nA/qIUroLZoJwjBSAp0Jn9
ZKaeY5S5p8azAt/WPF0BVfAOhQ3tSkn4d+gGarOwsjJRogOYD9T0f5h/6jBeVGFrkXpcUHgdt3Xc
2SfA2Gsf8GkJVj6jpOQv7TDVvoAF45VC5xdVVRRmkB2jygKC/rlACHjPNaqM6C8ApmARG8cImbkp
h1JVjVdgEf+YV4gGysBWQj4BkDFAVn9fXoOZ5aJfhpq6GfyUUoMqMzhnnsLNcdVWRXKln/HFqy0v
pYLag9YUTFR+H8/qWQEsHOr7qtXhRI9Bm8W+RySGj9CVb/iPoQB7QW1RA8Yc8FFHPhtK00YLVI0C
QyVQ0LZkJDUVeF+uJhTjT67u/0QTs/lVHXn36xdHF/N/Q+sSkmhoTaCt93/+3Sb8R//y/772/7Hr
GSLbn93Qj5bnX//uzzamYfwBYtLCHEbVDpIsi9bun23M5W/kxVRiabgDyeBgCf6rjakaf9hAykND
ezGqNCCf+5//8a825vJXi7ILcB3ocYAl7fyX2pjLMv8UZdH8QeUSDXK0WPGz2HO/L0uphyCNBKVC
ZATJWpsVx5/BMqKxJjwZfp2+QbMcuSM9QhKPSAJ7Y5AT7mlGHqB1hANHKPNqSsyoErgcMgPVpo8Z
/f8r7D9VDR/j8uK6f0nHl9+66R//4M9VhdMAi8eCoi84fGA2LbKI/2qOK8Yf6JbiD+ERCAnehdX9
71Vl/gFEHI4vBCGEPLTA/15V8h8w5fpAiOG0xYLQ/0uraul+/b2qJAikApK/yAn+vpoGuKBI8iQr
W3SXbqatfShX6iFXibnhD9c8dn5fuX+PcYbw05NOnmiOMrl52+/piYyBdOUUOuvt//un5XM2muXk
8CUR+Glta93F2+Gx3taB/Jq861dEF4Ei/3KGkEj8PkPjaFhcqEzednTID9yaY5SP4H6eoWPvc8vg
Neo53bSGb9BqVhmL+jmNVyOTp6BQoVdGslYPy35CxXOEdmVeoKbZgk7soROUeirToFW+CDHNSBtc
g7aKZw9oofHMtv1RVxkudVnj96PSuYmTQehdpqMHdL/lI9uySY8WFoTIKA2VDpmerRQGGAd28qbI
vH7HDRHnSWPoq6rtodORIiMc5LL0nNkEjilDeYzY8OULTavcVbSSXSW546xacWdofAMIRTcrerqq
wDNEVU9qIxOmIn4CEuVBhg82t41aIxnts6OawvgOmi72MUFpKUTHokdZZuQ/5bpnfpzpZVhmWeIC
AVc/tZmtbVjXNaFaQ7fQQLEXwOtC8mqrrEOWqy/AXUsh53YKL3Gm7AZqVvdzN+s+RKPGTeF0zTZf
tPBRRtbAG2UOhuATgbKc/Wblfe0ZOs7TcmhRVoHpQJTL0HBONQOmkBRdVTUeZ+LA4cEtF/VReHc3
PhwmtQiqAT9K+LzuMlWy/Qp+QeGnmHD4c0997kP/nq/9vVSX3fEpO+712up73DK2+g65oCePRAtV
L7/mInvWq//795f06dPvWzOuvfOyFTp0e0pi7rLenw6oSYC2v3agBXZHqw1ugyAzkXYgUEYF4ztd
VyifD3ffv+IZfuvvZzjLYzIJ3bpuapWtpWwlvKe16cSKti2ZmA1r9I1pwrkwsp0oQUH2+zEvTevZ
cejEsGirpULblhoqaGjqq6h0o+HU9XhzU23VMO6nwZeowvzvRzyD3v39lkuk+DTTKOO2hiM5Ymu3
qe8k7H60Sl/AY4K22U7XU78qnX1Va8CyZrmXW9YPQ1cyH7bf9boTuL+VYWpY6Cc/Usiht13iFlIG
RUGr/jFKzQYR5crc/I5F+PtBkRp9flCLczgvVExsi5Z5QCiORkp0zyrh5sQ2xs9eXV2Zka9PEaRI
vw9k2olmUjUR2wzd+u5+GElcwGq8J0/o7sBCRdMFKip+TTfWGt3RVHJV1OsfLOnAe7gzHJv8yh3s
0mo4O2oY2mOSmKV5q4fosPejV2lbs3l14DOM1sj3b/shZPzPMxNX3t/fFo1oEPWLfN5qhHv55gb8
ue3sojizz3dDZASMQNsu6r3aHX3ZR6OaQLHD3beeEzq3bXAsSRXN/rFz7f268FXSb66dtB93zK8e
bZmXT0vTlvuqz0D02Cp2KMsodhHF3EHi3x2ZV79rKIiYbjWu4R9OUoW0r9/PyBmR86+F9g9K6lxX
gzCggpikbl8SVJPY5Pg1qK8GOs0PFaicG9O+Bsm/FGbss1DHeqnkrG+wAcNkRV3A0UnuOoim2joJ
rs3lpYBqnwWzIYGpg+1gFDOMw/5URd2WubWLjt/ReahWw9oOGjf26S72peiap5Ly+23376k8j2fg
14Bpw8VWRrNTGC9pdpMB32DDDCjgdA8apWsZ99QBv6UjvQwPaQOMR6Jf8yZwltf7agmdRTfTAmI0
HmqxreBoyPviBH+tPdhFgW1kaKJlbmZFg7Pp6meWOF7dAuic66BTWSEwk6aXoVue4rsYI+S7+QvU
FwBsMCy/zDd59cPROg/mX4E8iS1c7YWdAjZgerhpBbQbAm3gUGqK7D6Ssi2r7+zqXrXQuSk2rdCg
3b2WmhOT73pYnVfabWo8ZnNPEnEaZRil27cqnrBWRj9PZT9W4V8332gjZGvM3JvTN1ASXBZHsXjq
7bDI1Y1S1IesTtYzzzZUiiHaxH2tDbmwPRDf0M8/JDqPJjZ6aWXB+z1K2I5X5moyBjKNd0h3xmm3
gCuaWI6MOsWH0mfXMI+ABD1yp3+elr4jG4E15cYekidvVOl3Lfrh32+7D5HnLz7VORXJsdOC9wJh
1w7TjaESeVdslFW+6VO3Oigr7osX+03eTg/mI9+NR3V7TX36Upw55wul/Tz0JcXIiXRQBQjRIFqg
xRPFAAedajVBrdgX5XqZqbndydrzpN5+/9IfsupfvfTZtlQs7ti87MR2Kvqd0BwXqnQ+gHzwY6Hg
5NjDQWRoTI81Kq6nqhk9Bzo9KA+6aLrr/X3C2ifm3IlpU3XsmeZg3KYoU1v3BsTl+gwufwpovHlC
hAwbuD5sZb+Atyusq7dsiL0JTfymhc9hBx+jcfDthAb1mO0Qc9dZm5NOalwFOAcr34tkq8TrBE3v
OP/RTVvZvIl7v9GOFFzYEho9euubtN/2KhJWFbjjqx4Yl7bw2bkv2xJgcxwxpGe12ypDOCkeVSCj
VcmElTul/MFB7ULUcMy13QEVYIzYN6gWlFdUJS89wFk+ACWEtGMF9jgz4WgJQOy4hYLnlazmgyj5
xQo416fKcf42zGnVbdq18vOUUbjCgojvQ1o6JlkHgIkF0FhQK3Lqdtmkri2qKetCyR287QjbGR0m
wWqBRWuLPEXn0rRWLAaap9EhaQ8sEVxC0Ct32VDngXDQzB0BPrxDd3DCEoLQ+ls+LMiq7xf0hYB/
jq0VpWTaPMFcIWGZBzhra0DoWCSf3r7//Usnyrl4xWQXfaV32DDzetzDc801fMmFpRzig+K/Sz/T
gK6vKfCdcZz/Or7Oq1PAmCj6yIp5S5MQarTPICH5cnmLu1eM1s14VzkGGTiapgDubersprumjnFp
Gs+OrZSOSlPMyHxaqLwBXQXB1Fq66dBI+n4aP0RKv1h155wUZxzqIoHqyrb022fZt3+8sWj0Iqh8
nYJybW2yANwBMvn2qiIHmXSu6r0pLg+BlXjNX3Fq//z+QT5Y0l89yNnmMoeGOzIAgNtc2enjGxSa
lHrVkqXxemK3QxqYobVBa5rYpAulNTi56X22k+SwQx1C9oDpVd7LH0OyAl6DrvsrWpBn6tp/f/mz
1HtIukSC8sG8BaWCONlzbp94FpQCTIB3gNWB15tcp33T9u0YGs1a9F5KQ3WeSQxkahwxgI/ZWgD8
ZO1SlZTGFf7mpRLRefenTWR0CTJ8NxEgHkgvfTD4pac+AtF05UJw6dXPfVxARxaiHEws+i3z+Xa8
Y7s2ROJRbTKvWjk786k9wMHZb1xAB8LyZHggQATKlTvPB9XriwVxzntGAVGuihkRZC4eHRpydSJ1
3hFDd1MYcaihqCScSR7wicSyoYb4Vqyy+LSI5AHLFtkAObe3evoD7gheZxL2akPpHa3zK5fDD0W+
rx7vLFs3TEHLyTbmbRzLviHtoApo8L2YNx0cR4YHaCfXmq9BMIcOAYfHdQjUoDET2gBkstc6cE2h
4wnhlVNVrwxtzSDqgHYqms5RMeyYsR7hOZLyA6v20LUjen1NbOvSjj/ns8BDyZFQg5+3XTB50HV3
Ebo8cAM9gCs9xDCPEdOVSOxxAi5pVBAzMr0wj1IXoIw17gaEu8WV6tHFj3x2LxgUZszQ+kTak9JN
Z06hZf8oRSRZt6m8mkdQibR9Bxwg9Ln8pjTI3G3bRZuLq9DdWECHcGDMnkWP02WuVgb0smncEMPE
jWLwhHY7ShbQZ9I1m4Izevdf4eCcxJxLVm2NQFhsYbsJ/sEcKLgmJ554bfeZh868rMFEilR72XpI
MgKajjJd0VnQLhQBzv1xyqZo5V5IyrYuvX6ldvhKYq2W4J0Qh3p2VKMQSIBHPLHHfK+vshCnEXDp
Jeo1NwkUqVcQVsuelE3C/ek4++axvC3f470pHZrsUWMgpLrfh/JLafS5L3KpDYod23hSO9Q84SUr
uGLgKqut8cw3uVetqX+NXH6panWuHwiOt51VPcZK9zzS14ZX3Ddbe10iFZDc8r4iaagTa50c8ii5
b1xp43jXtOMu1KHOm8SD1BSiGjC0uTa2qAR4UNZciZ11Jdu8VH44d2BKW4DYhxa/D4QVv5+O1mp4
lH6ZKH7sYKBrX2sFXMhqzxvQKfoxVgro2FLlMEuQebyxOzEi7aZVL3w1siyPb5CLAvJm+t+vEG1J
X74InsZZ8DQHdRpomahbo/WahoxPsxR1ZTCHPcg7rqb4uIr6QGC2R3twnR8vuG3YN90DNn0GshYZ
ThkRe2ATZSS2KZm2APgyG9T7+++f78Nu5KvnW+bqU8GpFD2FUj7mZOpDCh293i19oKMzSDIsKVGj
u61EzKOwH/IQ82JMj6jWNO74K+lddTVGtYYwdVubN1LvmvvqWhXjUh56buKijLCaSlU8F1heMghp
062KqHeEdQCYU6hH3qTbqd1Yss/SxM1fv5+NMzWiv4LeuZ1y2cdQztJjZTuuZ5go12rAhOklydPY
+5qCP9De+uGQGlVUm5uit0mrHfoIHu9jGdRXErGlN/nlklF//yQUzB1pMvHq9bQy2xDy0HXsKk6A
1lHjNdDBx23Xn6V39SAHC0B8ITR4PbFBplf8bpcNgTO8y+phzD3AuFLn1oaeZbluIBRR4ppIoI/A
6SrhxC6J+HFl5pYs8at1dJbUcimGr8ISnbSb+AHejC/Kav5Rg6u/z65spUtB6Cw/VWGsiR4rRrBv
Fe9+IvoNrEivhvJL1UJ9GfbTRrA6aUq6JcZlkV5go9WbIoRuXqR5bJfqBMU7mFG7iK/RfFD8YnLL
K4vuQ6/ji6n7h6RRZ42qk2PkuSDJPj1pQXvXeGxdhfOq8bpIBOVLcVA24BGdpJ15qMP0YXKHk7OO
Cd1j9XtjkOxQvovq49WTbUlLvnqos24Xh6OmIwo8lHOEDbeF0sredFGkxcH2JHt1hGPm5lqGeSnF
/xCf+DT3qizXcr3Ef6jdS50HLP1dc9JKT/GzXep9v0IvRbpzhTEA3iSznDDI4OV+uXYC1a9DOFoH
lWeHwjM9k9C7OeIb3Wu33KU7Hsob4zCHz4XfPHz/EBff9CwLVJPOHDoAurZakK9k/5cVDr4TStG1
LOFS2rYQ9T8vY2DD+4It8Rx+32R5Lxaann2fug2BApFLkf1KwU96ZU9eCpj6WaxKiknOneXL0fi1
sQPBdijhpC7zVO4i19eAJYQL25GGBbYQwMo7SYTOlS96qTDy0d/5tGyoBIpjs+SJyal+Ge9ENL5P
W2tlHuW3+l4KWSBO/bH49f2nu1S10s/iTxKz2e50jKa6dmiu7++EC1EscqfjP8JTgpvcNW8S1yZQ
8vSYf0q82LWvzPOFI+FDhf/Tm8L/GlzQDmPnRPdLF5HAv5YVfRCav9jpH1n4p98GiD6zzWVJ8qBD
zTUUgY3Sh0xav4tKv7wrPFhhBlDXc42VFoCb7GfYMgeTdC9giAQxkm5jN23QIsO11bsmJHxmMPDX
UfxxOn56LHBYBc/+3K6yXwXTtj8NZFgrBI2HCGQJkvl62Bck99lJIcii3uttfNMH5XbyebhCBSJS
PSuEVw1OiXFFoySwoitLYVndX03ZWVInirzL9WWTdUGyGra934fg7vp5KKNfGHvOrtunB/0J9qg7
Gpqh7abB9yN/pI1fjWz8vr3h7U5BAEI6KTv7HhyEzI1tr81cgCEmCWQrXB13EGmE6o2K0//G6XZS
fRhNcKtIfFLHY+L4gA1YCalOfROot5PiooIDzg20L0dJAq07gJC+nv0AgS1hngzxMOMg0KFyVhNb
TSNpTQKBKTn71ceqa+XAtZzg9VD2h4QDFHKT3MFz24aWwDWjiQ+Boa/e+CxighJeGYOBue5dIyhu
2lAJ0CDy+4fEf0SVLpxCPZADZc0213b6pbrBRy7/aektUAMrhyD/FvSWqCY0PCn4zr0/eKpLcQjS
AHAB8ktBN5h5jW+TJmx97j3AKTVUXBZRcvz+c18Krx9P+OlJmjbN6nm5sSg3Yjv6Zqi7zQ0YP95E
1Ih5QIdH1m17aHbZ7sqIyxL+arrP8jgg96UyXkZsEkFk6yaT1oIctDikDBAcL2EvClZe6Q5u7ts6
UDrXgvnyPb8a+Cy8yloTD9PyncFw98t9vq7dyLj1oUzmH69t3EulrHPhStpD0ExpMAi89NBA2glG
jLei33DqC3xhBRvpIO2HaFr0DLzOIGI13A2uDql+MFtOSpQXP7TaQz9SPsToxQQg8Y/J3h4PPfJy
Tq58hAsFkI8U5tNnt4akSKGcoGzFm/Qk7tHYQhWo+4nr2AuIlDp8NT0qyBxpxzHSX9vH/+awZzkf
BJ0a3i3fHuIJd/O78BoENbqEesUFRg3HWoYCaOJ11xbbErW++ObnSppZyVHxg5LUVuDU/hVrx769
BWsLUf3WgFK116DdQMAUhRGLc3/lJS+NeRZB1aFgWQHK4Xa+XVTLvJIF9CeI3BPY3iiyEe25Q0TM
rbvZ3KXplSL2pUHPgtgI48J4gmvZVp+eFePkpC3u99dccC+VTz4qRp+WC5ey3OoGTCNIu6VJ1F1y
1wT5Tj/KTx2Cxen7mbu0KM9SvWkCW8YsTGzQGaw+fQLbsKXyU8OhYe/Y4Lk3MU6SKbsy3KV869wZ
ObYMVPQyjNeeLCgR7vt9fGp32U2OvNbr77sV24p1GnUkfWcrddWs1QAtK48/UOTt37/ypQzz47L4
aWa1NAPdt8diGd8NL97hYqg9ZYesIiKcOtK8a+vmrtvTW/PuvzfgucyeMxmFmUKkepvsnTcnvgfp
DAOZGqiCxPilPqrHtPcoHO1/JnHjKVdu75dqix/nz6f3pJVViBRC/tub4Vjf8WWO2UNxM3plJN6d
dXKswgELa1P7uSAmbqbtTfNQX2kwXNgcH1eZT4PzWNH7uNABOpQhSDHc0fbUM+NKLL10r//4tJ9+
vR2dloNph9plCEPoCOpyLtBNS0kZRX/68vIir4Qv/CVHbK6cZR9Xgi/i2ke5+NOYRWUm8zDhjTCX
W5ptdYAoY1Libp9s1EP53OoERVp3vJEf40drzW23ak5pZNyNAPtXBIgbgWY2hNXddDe9a6eCkWZt
vzaQeXg0QXDf0NvyyhK/NPlnkQlGIMm08O22AKD4+X165Sy5UKw519YC39ABox4/axpPMWQxreeJ
3yU/4Bxk564yh99vl0ut1A+A2aeJTqwKqr0fke8tvVP3SqQFqkGyCNqmsV/dayox742dfaOT5MH0
CoIjBWWcPeCzuCTs6gC2Y+vsStvi0tX7Izx/ehjhSFRvGVba7AMgjPVFXdktAiOMien90lx2Q/00
uCYRfQk89FFi+DScNKfMnhoMZ5HUT3HxEAENoLYamN4BYibu4COJ8cz14GEqdsmVtX0phfqHm+TM
dAlOn8jH18tFQ4U4JZwV3HxP4d62ce6GTR8qG/WHei/t0oPk6bfdG9vQ5+YWF7KFrhwYRiA/8XW5
624mP4ZWzZWtvqQpX+y6c118nQ0mr1KOY5A/FeA2c8B+VMDtMjCIF/ut79fcR1f2q2HOsqTe6cBl
lhVlW5iAyNF8cIUt7ZiU+rn1FpsCFFN7J0+RAeQ6l1o/A17b5qiN1D+64chVyVcBsbSXLLJfySkW
KwDEPH+1yobQAbTuAq5hfJ9yj2cPDbpfcLm7lQBm0nLbFfQV7oGl8f84O6/mWJVgS/8iIvDmFd80
bdVqmRdC2gYooPD219+FZmJCm9uIiRNxHvdpRFGVVZW58luhQXH9C+BmYZajZHNS7xLV1sS3Dr1D
VN0FLP8B1g4IU2gCcEl412ASABEvpIfD+F6RW8V5gczeac+BpiDrU9sVusZ7IM+AwfuSlKckCmf4
qA0GjMmIHdLMoCr9PIRfUeDREM6Xj29Tt5Ajlmv7GteaX6KoF4XJfILlWj01Hg+gxC82MACJzTdC
0dq6XDbnZW0K51BmwrGW+RwqM2UGCzIXHewGeC5ZAz3Lg1sfUllnkLMudy0zWxFDgFLocLr9+Y3n
F3v0wosoyzaVIuUB/oS24o0BrjvEhkuN25R04wFr12R2kfcb+jwDjwZDWtmdOVqJS3ACBF/uk7HE
3S9ynW+lqcPvmRtkUz+/1Fr1c+liJWZ9VNGwxanWGa36OOy5PXkKvcjkPJBZHPSKjHu6FernC+ij
IVxcTNMoBbcb9A+/58ebNAY7IQQtb4JV50x5InMCgsAkUnQ4tQAWSLCGANwT4feoTrrQCG7Rt0AQ
J2ZTvYsQh8Yy0uVoX/l5KB7XbNBAvfjrZL6R0oIiKhJ1N2k7if8LH6+YWmJi5ZLBAjaRUknv8xDg
C7RviB4/uWyyK4Dx6fUq9Rik0zIzqfwYGXYpETAXvRxkPgGUCqIYCY+u1VZvyxGmCj60HqR5E4WP
DMOOMlVZvP78Gguvl/+XdGMXl3BYk5ZiOwrIM+KMdBDeFFd46k4ENUBTyN7l3Ic5ChxfIx9/dSBZ
7ROUxZydMcb0DGBcDEFir2cb63ZeG//rg8MKd1GQKWlDYEGJ2aWOH5V6a0E+/fktH55N8MPzBedb
9InVPCdDUOBiMRoBMEGoXHL03km7WnuW4tzKtux8H96Y8CDl3wdlBHnCBnhDv47RqhPBZ1NgLKLs
mzF10uhQD39/fqHH8RQPmsPOtzeCATKc6XOsDRRrTvlH6fXP4UWx0g/1dbp378nGF+H5lU+yuDtD
SF6XmYSRE536WPnpLjJSUzUnQ8NpQ4acBjejTpd1dl88py6SJC9bx47HsQavuIigHSqiGRfh0dUZ
uCkQhuakcPiuXKk7ePwv4QN490DclvGvfbtFPOWqeCDS/KqgHJ1w07Umc3AjO0XmbbQLJzbfFCM0
BmurPLX2vHnIv31CrQW6LBjxPAE5R02/NXrpb7WWPa46YfAW0UlUmVZKWfx4A5HKeASORSfuYPE4
H/48A+cZ/WitLuIGkK8c2rUwAdP0Xeh/Sxe477AmyIQ///zjs64C6v2/owNCV9OH807T2bk3uNUp
80qPmMRGsm7f7RsrN/uT6qJHyxNRjN+TcmOP+3KxePBm6iJYSIAgN4AZcT6+ymtqz4Q7QEADJ5FA
WXKnwmU4Yy4PuwwD24srTa260MO3EFC81hr3AgI0Gr1RyR1Tk1UMxQTU+PzzqDzOTmBUFvFF6UlZ
BD1GvYRm3ZYNHPt+x4nOXNG9tocdkdkdQKwzq2bjKz8+SeGBizhTVkWlgr+Fe+198pN3wWxiFMaV
w+QET9CoaDuU+ORj48Rv2da5Zp5Bj8Z/EXLGFIwnbn5kaQWXxJ2/dgx9Ffo2/mNQm2kB31demfBD
EvB4QrpD4rG/NLvME14gCTITHw3CbuGOZmVIHsDqyBGwjnLbSkevrUt1EWSUWOn7cj4WSoKl5bcc
psQ6jgnFfiBetI82LqbzizwawkVoYZMxgIsWkjuA1BpjIRhp7/48Ax8nOjAhFoGFTAzfkBjHnjw1
QXmcjOQKQHN1CoS3bHSqFsbHZttZwWRIDRK5T6F41bgLbirKc9ffeDfY0/TYntBl2QoGuXCNMwFV
9bf+E4G+QgAwtaE18ghSNi7Qpmz19PPfvTrwi3glhkE4jnO0LS1kuvTQITa/g97XUa//7QnLroCM
CEVRanROav0KMrAvAeDtS53mZjeCpNlCTHLfbE1eW5jLFoG07NNEzXt8B/SxWt2rcsJV7trsqJ3s
pkt0D56aI8SkxUe+sS5Xtqtl5xIgbckos2TOdZQeR3XJAs5p+LOZB50n0IM5u+xPEpkOlAvsKkAO
YEq9RCgzFweQ/i68/nvjC63sWcoispAgFqnIILJ3nFlgqc8w9AwWMQ7FvblAplDz+SdwFvnew+5s
i+dqTFAmdauNZbn2/EXcYbtEZEsuRC0KF4O/6VPnAXrWbZVW5pD8aAAXoQUg7jEC+Zf1p9NwCj66
XZ8b6Vl+7q+h1/c65wzA2+U6mQz58+cBXTlWL/srAjkcWDXBE7vW0JAZwlHQy3cAxeXnrR6Fh8lK
BbYp/4ZqAjhCxBQYMlzbP9M9oMM//+lrg7UIB+ooVRlopJwf9MDcdrXeMceo1LXE/Pn313bqZQ9D
wWqFBrgsGBQx0sD0pl5ABwt87dIZgc95jEOt7MTcgi2l60rIXzY01C2QUmOisX4q5WY9XEqhNHvw
KuUjWPIwDJpQzufQ83nMb5F0o+3l5/dcmdJfKbNvh1iOnzoQWDGOUDc9Y8Ecys37/+MiF+z/5m/3
7bcZmExnQ4AhDI/jnZzzu4DypDAa00dy2rrGr8XRZcdAWmkcgbQecqadaKG/fa+8DrvE4wtdLpE+
Foke7csT9k811JEw+3nUVmKpvAgEgJFMLcti1Jod6i75M+ekbvupbP382kdZRIIx6MjA9jjfKBpS
bKxkoF8HLH9l469fu3wu1fo109WDnIxzQXUEH7g1ut6YwPXYa8AGXgO7TO2WM9tmo2DxWBmMibAI
Ark0lWUCEouvMAfuUzr0aMAneriLLkGGijyyoD6kiRtPW4k4S9H92FClY2vsQ/P1D5KyjYPTyjdZ
CupVdqgrjgkQnWUgEsc7UxBdukuSoWkbmnphZQddaurzrKu0PlGwvXgF9CoSetxir7nRs7KHhsaT
LtQsTjW0ZOCmGyy6XWQbgFwIzKDsv6v72mp1ZbelX3tczJ1NCv9dvagyqaBLz1UD6MiozXq8kyAx
GdyKfeujJGMgsWU3XnSU3d5tXcbE+c8UoZyS3n5eZCshfqnDjwNJbbgeN8hqPMtotolRaRwtBmvi
599fWcTS4jRRAHsdl6CS+pou+MwRkBSdOQfXn3/8MTABw7cIEW3eNdhA8OtT+h77UbMfAkd578p7
AAQ7svyQ6rSRvlVWW0u2LGXwIwOepcYMuBLNpFBLvRBSgNW6myIDNcgYx8tEBazMRHvUPdqq1K4F
Eon/d44wwA4m9Vw1LfvPD6Gye97uZLvckcLkAUhw2+oFxPRs44M9bvrDmC42/YZRAgHsQ6Rs/Qna
x0HT86tiA0NkVvveHvTihqIoMlvyefgbvg0f8Ql0bvSLnDe+6cp5aSk4H8JBgbFAj84Lm7239/YI
GtwRpUpTsnKfeMi4/pIhKKNX1kz/46lwKTWXa+QOlTmPMgvapH3uKXZyKfYxSpSNwbyxe1iZOIH1
8xs+VhXAS2Sx6Hl4lqhFh+DJ2ffOxln+AAcFh1zjg/Q5+MEu9yM330FuiNqPExrk+P/RmTV/xQfn
36WkHPaewiTG2MnRoeVyoAe3u4nulFSfciMarQz4pHL8byf5pbKcCyh41SlOWxEMpGKre4JlwKDd
+Zefx3FlsxAXi78o2wCoX0yUoDdRJhs1UD2u6LkDmvznB6xF56VoHIwpENIqCR/KFJ+nHf8Mp8TM
Cc7Cy3w6RQYJCvUR6nH02mFdeGT+WM47xdVhyw5x5cC61JEzklx2pMlFnxdJB+52eMjrbmMrXMtS
LHXiAEQTES69qCTkcKApdvTG8jbuROJO0MxGszv1OSjPcnnvqQmjBaawSnDGDVq+5OVdhVE9zV5V
shsUrw3gYN9LYEzrdPI65Dtwm5L8Dg6R4m6YPT9DxuVRQ1SyfVHZsCzTym5jlq3sMF9v9+0AnMs0
xv0H56zp1ITPQnOFi2kd2wL4KFsWyWuH7KXOHBRf2PfGMeez9+gmuA2SYAOuxXp6wLnA+Hm2rR2y
l4LzvJZbpQbV349aBTBr8RcXPfMo10tuphnD+FfU4JvRRxYKGm91nF1bCfAp5gy+vyFL+anQtrbV
r9PHgyCx1Ji3VJWiZk79scleGtFKxdpdfivbazmeZBiNwnTUUF7EE48Or5gAtebM5Nr8KBeOAAFD
BAzWVJs0nUE1DVYmJKSsS06Z+KcgqQ1UHyH4TQimB1tTrSxn9QiiNealhTOR6MRwOGgbU8NrpUYo
WjL/h0UPKwczLTE9EAV5sz7WBdGj8aEqB7MNTXQ7WDyaXNXGZ8X3n7/Hyj701RfwbV6l9aRJRYHK
MWtUT7L3p/Oo1znE+fnXVxa2sDgXjeII2FZQIQ5Lv9jmLQg3FvXKee5LnvLtrwZJMCyzEJ9uyk5I
xOeRq8GMONxEVK3sH0sN+CQTXqKwU/V7spMCM3vuPMHjLJzYBxzsfh6btRPPUt7dDilhYAQ2lzXA
PNETvdhxbrYjdmAjW6ed040lt3KL+bojfBssgL1brhITDBY8hOT0DbBivWt3P7/FWlXwq3Ty7de1
PKzh+YAsNovr34kDNRKUOhyjMrfaQZW0R/rcwoyvXHqHbtlr7pWT3DZVVythcSnp5lW4lIp5hNSn
nmYGTnHine5VP0Yf/1yY0IzYmazIgqxYe1M2LhNr+ZylQDtPSITYgVmd7jo7cGqn88kt3meWakqO
agPFo/4afeU/zhN+cZAaRxZZFYol2nvDSfWSAyRF4pm5pjpnsC/aedy4Z6ws1q/zwbcvGVV5RzLY
ufpiGuoCJFNEuv08SdaC/pfi4NtPD03dCGqIoA/vyUMi1MikRtC/BCdFAE1MGiw40xh58AyjJ6uc
UEIOBJgloLMkq3FFbfxCFCyx+7vx18y5jweB/+tO8O2vCcBclSaC+1Rj9lZ9bQ/Z4U+DweRN1e0O
0cZxe21qLjIvSVQWec3js1Vc4rN8Z9RguHfltM8G+JaI2Y7Ww8YiXLshfi3Ob2/UizAbRXl+JhGI
HppUPOh+dJ9xcrRoSRsPeSwPAal7kXrhc56DlRY+It3xVu3MDwmt5MC/iSYUhw66hao92uid8Cl1
yLNyZnYRHAxxpdA2/oK1ws1SkA0FEIQO82tCs4G+tNKIIThAN6qxFZO1xzPjS1/1bRxHlXRsxSG7
lFRA1GPrduExU9sc2nwaD14QGxNwZaUtBdfVBGKuMmAkGbfWg69Php4aD+1sYI+MZnLa0k2tvc8i
dEzMlGoCj+Dc1BZ0GwVoAvEO7p+XLZnO/EMPltJXiPw2YFIQZCFcbHC782odp+PLcNgShq/99OLs
0HRJK5EcPy0oz4J47wJbSNBRfiqijXz1ygL9SjF++9tLeKMpzIAHjJzTXgMwVTQoskp0sBlysLH3
PlbmKdrX5v/tIcNECYP7FQY/swDWa/OPKDVU5Eg9eLon45HDBaMGbijUQwruBExdNRM05FgDFsr+
ebqt5TqWOmleEoSp5/A3JKjEikaTnZTUh+xRAe8u0Xv2rpo5c89hGwoHuLZ5VUdXBlEgO6g2PEoE
3H2KA+MDPvX75z9oLVwttdJjADejAp6F/vTUmcw+P/JWfHE4R5J09FNsJCBWh34+3H0b+iqSmZjt
cWVqxhcp31Xjns2BmAZPcJLfS3XUxdaNI1gxorMJ9cuI93LVHZm9MtzYDwq/n2RLK/m4DUHRlrJp
hsITjteQI4Cv2rkNKzt+g7GaAcNHt5PsWOgPRDjEwmUkuoxDBbmD7pdxO7bBVeKQsejA3Adwpfl5
+FcW1lIp3RZ5pMFajfWZkRptg3YnHphzBX2dQHFGG6KdlRM6u4g8uK1mHYx20EmouNOEcpd0LSPk
eja2gpUzLTs/9tu3bacEuG+Yjfq0RTcSV+oM6LiRtFVBWzkhLEXDtOyYRps3GjQ+O4UPa6O9cOwM
dDlbkLkg/fHzl1gJz+y8P3x7CwbORE2m4jGd3X6ALK3P7Qmsv1XQWjubL2XB0I52Ijdf7uCYDRzq
02ikJ1hnmspr9tG98K8KcDPAO4UHzkg1A63BiQlnsc3i0NocWKR0Y65IadvNrwdZSDLsgGXXogyu
fRvlmZUAzi4OJCkRmD6K59dDR355xHHAUFF63lgma4fWpRy2nkJGbhgc82G7ByOA/k5t9Qnod0uF
F6A5eY2h3EakMKVL6v48Hx53/Cpwmvh3QrRTNOVwAMIb9aaKwOBybs7Aaxa+avqAGg3vVgResEiY
JmdmDpbjxpNXNHawTfn3yTxt2Djn8eThF/rt0srkIOZCtdgKHfGU2oxB7qBi4E21Q3KD0zv+g2vx
xjp43MmD915ECy0OtTEBuQLlqvA9x9ecbBF2ZIb2FLqBOb4lznhoDxCXmmjeoVfmMlU6KNgHspft
3G0NKP6iPxvf4HHpTF3KacNIEyNeQOTqDWpSu9tPl9oWjMKpvS3oy+p3XpxtKk5M1EiCdi87aq+0
w2ganY+leA9MeDnuSz+wJUu00WQsQf20sVwex0xY2iw/8VSzZJgEX435v0wD0R7sFNF7Rn/9PHKP
l7uqzcH0WzSDR3UZ5TIGTjtFaMas/S2p48oBRtUWgSTpwYElIi5s1Oc/kATHynhpfgk28mWF353L
Q/yMKWrFTn7Ofb5yU/gTetIb748bQ7dyYlGXGlq4E/b/RxBcgXHwAVowbCvQfVAzOlxljOGPqkfh
VkJ+Jb+gaouDCyzMy6iSUDnpIKLVSWcUUN3/Zs8KXNm9CXmuXyBl1y+913vyZl728Z1EXYpsBwVW
m+M8JZvX7F6ijQPH0V+yKZjBrrHYfWJvttXOr/G/7wzqUlTbFQI3lQMUD+2VASRFVxw46dr0UCLM
bdy9115mEU9adezgwdegFqtmravy/WTAnq7aCFcr91B1qYRVSxk0Pg7zMfwAI4qxOgMMt9B45rZU
G2vhWF0ECLi9jFHblqyvPIVXlF/Jrf8r3iHlgU1BHKP1Gr2E3Hn06KE34dU9mvSw6Zkzr6pH32cR
JxKR/F891IRLgFfZk3LKHM2iABEkNvzSK7PcWFYrEWOpgK25gaST2EKohGT4xNb6KB/VFt6MdAum
8PiEBQumf2OSQhTYTPNz6TywAe2GQeMYgW+bQcrDUKMCFpJs3CZXJ8XiNDLCTGhqFIQ/pX8aYvhb
f7SKCLfVDmbAb8wrM7zGW2zTxwcfpOT+fSuYqkqpGELASmNTQKdpsWuy361mD4o91Kn5n8L5UsMq
ZpwqsUEp+AEXcR8ygeNpOhCwgKo+avUi0zr95wetxbulfrWL+CDkinbyI4P00OMmBA4nr2lgttAS
ZibQ33CNteS81HMKq2uz695oFZnC1mpb246XelZFVetUId3kd4HX5/t2ZHUKrguFg70OiwJYfaJF
0im9eNhlwW78hbDfhn+y1C8ydmP6fJUjH6y6peY1aJRMA5cfuNrqhj5BnSuI2U9vrGJFgk8GCzbM
8JOfjm1xTJr3sYTJbSwaXP6axXZQ5kaXls/9QA2RRedmSWf33ytJXQFkZhiJWlVbWplQGlngItMB
eGuKK5kjAzbMZXu+KKyMfMxWt5QHIpC1+PhWK7/H1v6Pn3gRz2JWiMshwQgze7iw/6U3qCs8xRjt
9Fi53CW/0UR/Is8bT1tZ9UuMeazBEJp28P5ojdBlAUPtLdR97XCGZ4FeF30g1wvEN6jW+sZieUwN
UlRlcfjJuUDlYEAFTDK6v/lbXSOTROmJD4EpTJ9rGT0a4VmUANaabpRITiSjO50mVhpTX1amU1ne
Zif0osISAJBYlq1QgFoh0jMyGABstqNZiLnecRSOCIOuRJbYHuHVubEGv7Rnj6bfIlCqStJMitDD
AyiAZz0UvAjM9iS5CVGQibipaH2pa6xLpGjgdO/w0e+EORZ59RtwcD1Mf03JR5tzzhj+UdMXyiGh
tetFRq9EtyEvDDm1oIODGa09BYmTIKsfg2QhkX6fYZXLYHvXUE4FqVlyLzIKOaxET2LuFAWjM+xF
iP6AcmIUEcByEaNn9HWo0kPHOKlm1TDKGPFzIOJoAj2gS8FQKktGC2+fb5RIVwp1AGH8G26ZWCmT
RgIMmUUugDOZK+dSEwnbe7mLIFhjNoqaK1FdWUR1Io9yW0ri6KtQoosAUeshbDDCHK3Z403r3n5e
HCvNqupSjRxjQsEaHlzszuwP8E3R7ORv5UC8Kbm8g7231lEfnDjVaB3iK68dZ8HRSlJ03sj7Quf9
BMlL+8rM1ke120VGWyOZCY5Gd4TBeqZuTMi1TWEpYm45ToQ3BBYUAnJCP4Fi34unyWJnFFHyqhhN
g0Z4NJkYHDG3Lhor/V7qUsIsBXLDhgNhkRIuIJSvL+KE4gJ6/eRT/FKoZlicJu7WF7/a2mYvZWCM
qj6oryI36HWTv/DoTUTr1682gM85qlZsbHf9YRyNKDUzJP2kA4nkjRv72pVkKYkmPPqhGQFHRK72
ynCyNYIxAZ0QmAXOqsM3DV37UEpXb2y5lRJZmaFLgfRUNMWQsHgkeHzX1A53sluft66na7e8pRKa
jLRO6Kzv79CZ4OD2zR+lAiO86z7FG9LkgOCDILkf99JNu9C/3bVKjenMAT3u5PutKtdK1liVF4F8
lAUtT+t5sV9kj7zBa8ghB27HmYnX7dNTdkDmgwH7Lfst4k/5eU1K/Jcy7UH8/V86alWErKPhYUKQ
kZvIahd2fC2Y5JN27SUX5EaBKiSCL3oCVdEERgHXvgrcNZZCr4prs6rpIS9Dk0cUpJcxOKuxnVeX
Ln8iEnz0aGKUKDvAOlEX4PoUDsMZhu9GnI2/o6D1mnA8VlLmqjmq86SA+w8BeJkHgDupcQCqcNnU
AiMrYUMZV/spaJCF6a0Qls09CJ9pZAmzaznbXBlOG/VKk4EfyW0UEM1yEE34B+gqv6OZn7blodee
SnRJCuwOmjaroWqEnrcTF1jNoBoM/4Etz2yC3m7V/KONd6zUGRxeV1LfCBEhyYHnBKsH7WeWwwUm
Td9GrTCo8jesNRfu80Yy8aWJ7SZp7GJ4YTObaZBTz9WKGGkILELSxTo/niMxzXSBK45hFgGmOfbQ
OcV9YU9NYjXt4OGwpFY72GV5oiS/B2G6h2/nS0dSU0vosxQNTiGKb5GWGkOdfUZDf2qGaMdpTluA
e9pQ1m0aTUenAF8Tv4grgJRErMKRJxQEJTGmrV7nEgKXIFt0gp8DEFf8W5I4Ge+R8Hdet6YIAhCr
inpEVERfqisdelzFDq0cbcE2l7KX32tVOGqVRpxKaeXMUjKZ/Ooyvvxs8zIDlqWEQwTVBowgaFow
dWIGaoZwV9wxIRw9srJWdIziqHeVgn/Z8bI1ip0uwYpYQIe8RTUgrpnqNZKr8FXK6QvJ3pu06Xwp
kRxukMy8S1Q3Fcd3rh5TNxek+jWKwKTWRPp3yktn6mvwJS3SPAXRqW+fK/kURbXBwEqjsMcGOMnO
hZcATvQKjc5RZSSBZgmhk3AGCbyRZrCIyGCxqGotKjS7KoJh6yUpR/Ro/Q5EnY/PAvpwoz0Jdxlx
m8IbqlONo3CUBIbQFmYA3NOgg5kX9TrbmGDTYupGiMOymTHOAE51E/ti67Oj0YoXgMVT0cVFFAA4
lbl2gx/VkLTIjlQZSGArlgoPcCNI7ux0gMdG1kMlWbFmxekBM+5TtjwEgIZkqKMAhXZWp+iqwbBx
RCdHXhz75KnAvFVeRxYWYyVcPJ8ktfXz6k9W/hmw5sQKpiL8RzFgkgjdtW4iR03EF5Tr0Fql4ErC
DGYsEsj92AiYz9bALd2IsMa54kbF8xTc8p7PdwplT4CNnNKKO1R8ZZVw+dqNTfjScqodysgnTteE
O2boCBv69ynJ93iNsUdtkgG4p74H5WR0WrMf2RCsCc3rhUDbNZR/EkbxCk9b4aYGfe1msMJlIpMR
hnQvESQlsHiLjMKwiQJkhakhooBVgfVE9CJnDTF9EcrIHEZyA6S0H/HNI1jTloqdl8dumkpDVdid
IlhZl1lDAqOVys6G6aUr0dkNq7dOY3AW1Yfw2L6lo4xBzU5dDw9dBjypqEOqPAZKA9YwTIhCVmMx
mCpSGtu4nqHbEkY6/W3giF0pk5lLgpErNT4SW+640qS8xc5NUqC+5D5laAh+6YFRzA5ZFRbIaAuu
Ueb8OyJcIQefSnAJ4DWHxJJml2ydu0IEeocmF29lIZ4Lfgz8LHzq+1Nb/mlIpcN5uBmdpLyp+Opy
jGxRY0Kwj9WRybmhtKxRC3uZcWOVBiZtjxMQrmpc+kyU7jIk+0M2yYwq1m4BzIXNDruhwMhPfFPD
L4BJPAxw75TpAZknLbTaRq98BZHtxCJ1rZy7BgxTtPxE6YXtdCZ9R3uxqj3BcYXtPmUtkHQGco33
VHPY0YXziNToRDaa1OA+8X+W0440RgFDElXneoODlBEFAUHvQOSX42MP/6LcZyc9zK45d47BvKJW
gwtMWNoqt2+CCzP9jTL0ttFfXAbuBTxDFMBqkzZ87qrIZUi6k6P0uSElgLRJzjt15kUodJR15qhd
pNgC2tckDQ7Ag+zU2K9agQfsPjHqthqMBAReIEolbGkSouCMctyHwg2RPB5hpzQCWfQuoZQQSnsN
9yuR9mA3KIUhSW7ETo1B8wJPCJvmUFIl/uSeqtgeJCtI0SQnG/xcnoXeMnMERXHQRQWA9qAYnBzr
mDxWWIsGk0OBEqOBJzz3Em9OSqMzKqwUlUMNgyI1RBCddtnfdAIUBf0S1wJeFgncE3aNnBhNDo86
Qvs3sW5PQwNrCDhSIPUxWjT1YSWX8MCVwcmus1rOKwSLiaxSQM0YVJsGz1U1I+rjBjgZjNpHnBxr
4GgTXIt6NC8e6LQTEtwlxT8CixZ90RzzI2Gfs4nRc2QCGk+RLa5GiaV6BjrKkWo/FM0wQkNd2V6k
/Fh0Vg1kl4hEAIxRM9hiNU/TpYPAhzRX9DDSoIJzHrVgyqIqVhvDXUB8HkfEIzrYMnq2a741mnGA
YbXZsu8q+a3A2aPBNcaO/7QqggRaUHPEKQheIJqFGwa3yzXB4Hmb4yytulXhs5R7whwqdLk75HSP
alSYHeXRqgDbRoZa1HPFKArEuTdmeMqmW45Li9iaXbDj0QzWOrRxNTh/Isf3OoV71B9FLI4p+oD7
lq3ymq/J5QGnPPj29sjkK1xjtWWGOETGazFKuxBftAjZk4hbaFrEjU9gd0SrCuUolOcMsZwsbRo8
AmqHFbI1tpgxOckq8kZcZBFZ/lDfo8qK6YRJSwxB5t2wTvdAUXndPPjI6Kp9YrdwCC0nWGnkdodA
X+BbIHPTDIMH4IXBla1Jx2OKKn1XKueqMbTGS6PG5IfSGduOGmVV+hLyADKctEWhPJWNzzNPgZDu
a/4DBtJ0DNDW3nRnIWbOaDkxSgBCQZm8tQpySownM7A/LYGYHHpOFweDqOTQD6WA8ERleHTm1b7l
ldzQphEnK87lw9dWQcqoFRUcqtgahz0cyiJescdsyD6nDhs+UQSTZDbEy4Aha7kjhrI9ii0oTLXZ
ToLeIvuPpCV7UAqs32SHTUAR0X2dT544qjZPca3kZScq+9PQv6JerJdibbBgB1ZZb/LwYBxz0Ygk
X0sl6LLpuNemEvbEYHFgY4vlp6KvbXQkwj8SbrLIBWhMBvtkNnqlgeIwwQeLlAGybfqkeZpygcup
o4U8jE/nyYxGoICKunqpKkfKAq/Q1L+jEApmR5hzRndBwX5wBP5VMT611JUOX/QYMWTmnxuUnSZH
fYKQXJJUXVP2EHyXOIVM1fs4Do5WgY/U3TPtnWfvzXQXRxzrrCK9TPBb4Rp7hHEH+O7BLgKzEkcB
g5fJteeFPx0aowwWRijgvrVQpWWnMi4OeafxukCZnVxgxjKVq3Q2nztsRn6JSmlFWgOE7lxWzCeY
x8OctaKy1acy0dF2PsBnKtyXNOv9Xq5hJkibaBeNg9cBuK2jC/ba5dxBbsbIFdjuLcce7qJpUXPy
6oObiEWJ9mcY4LGaE6OT70TG8R2SfeTZ4zOs3WHKyWWfCcHFpMtgGtgDldKVZp1CvjW2Hk6zuzJg
9pQjblQEDmxG78D37UWRccYeR5yOxn8FDUjlEB59EkztFfWdHRUc0jDtZLiwI1pCJZHTIzbnvQB1
cV35E3mPtTdWQqg4KokW6QkWPO1g6gmLgsQqkGSqpdpiSoSSbgCfBuXufT0NsHdGK5Yea23kD43q
VoFwKpTKl1B0C4tsPw0acF24DFSBnYbEzDmK4StYV2xyFMqn0R/CzI6n2JDGF1aU34sB1zSO7jMO
CwoZVyL9IfVbhBNSkxWwU0cngFVKkjW19YmPG4MV7Ij/rFHrVQX6xHDXAtSRqn+GJ6qfiel5aEJ0
Gqj4JRglHVs8ga9H0N7TEYc24aWu8rdR0Ny8Tu406u888jMDfy5bf6DRH/hewDMUjnHwFuvGAPsi
6jcZAy6NHhS3EI6iHGbgUwMvEayFxEqK/yHpPJZbR5Yg+kWIgGm4LWFJikai7N0gZOG9x9e/w3mr
mZi5RgTR1VWZWZlnKmxde2p/zCGhFX+1g7K42YwD9Br3syuaw2CroVKR+cbt3868JSSIP5tju29T
ym6ru6uEMlT5nOVnY3XHjM0hofyqxfiuzz+8hC7zGPXDicrS65LMjfLFjdpvwyRuXPutJ28z24eV
Rq6f0wdFk3fS8GtY0k4hlbp60azHMnVLE0dyoO4a/4YFLFWrPjQ9u9qRQqaTlO9X1klaY6XGQaHO
tasa71tSHFarfmlT1AN9GaqyU8oYWrNEU+iuaR9M+kTtO4tdauuQ/xMmD8lJWcPIeHJj2KSeSJ8j
1lKr90RzLZwvZOnBksPyC4Kx050Yy/DqY9bedWtPl7AtQd6DZCiHdCY8qU8Opu3rLTc1Y8pRX8br
NlunGKcJ9o3kvnIl6N5hoKXFMHUynAkbqCHHM5WeaPhZNjKxSDfT3qM1yAhr6NizTsvYU7OzaD8N
1pesKSNQktFu8mXjlIPcYoJJTtuQ+615MOoz1bPjhpmyBw1fOvlRxVhy4fw0g2vJJD2R8Sgs17b+
xXjRdCRjq3sdDjL6XF8ShAnt3X+4VH1ze11Y6esLZwB0ImVE2TccqPYcab4enSybgCKHSaeh4xsk
dzTPg1ZSi47FgNvtZp8tumCRt56CkRKA8NjlrpKPJBdRsumy+zLex0xcmp17MdOCmnOsZTi1p7UC
9B3cZo1POMQF/cBEsQwHaUh8W8EzM70DCSkhUa0XD78RaaxpsfrtVFPj6l3aBVMcdHqBE+RLJzCn
CUrFM4uID9EdsyJ260yjN05dQ14uc23u9Ri+XWg/coyLU9mFXO1XaRa+VPgRDovLe8T+RlcV+1X2
NONQl38mpWepGDs8Bbg0yvYqysqdxb4zTM5+bP+ZYj8hrq/Xz765CrY+qh380kDSDxWg2NF955NX
rLvql6SHXVsbr2W/V5PzIL2T7h1IM3lvFtv1uLDx9K3BJf/Wsk9KQWcUHW2u2qlmSS1ranCyWk9/
7taQTMumOT4m9Tx/6K28fIio7YEqrVEcJKn2tXkJsmrwwCdaJ0ly3yAdOhqYfFV2pbP6z+KsxVWH
IfssDkW3HOY4DVSb6Ahju26KysZU7g/rtK+U7mczjPREC/xsy3EVIjVxsDp6HrTmqS3nvzhmcIPD
3EVRYgZDUj01FvtTkWU/yatt7BYjYXpZI9J/pcdaXZ2eOGo+lyuv45dVTEkQR8qfZClePUY/6/yU
t+etd5p/WvsNRziy+sHMM7pa4RTfBs5c2dR563hv4MzhWL9JKjk42Ljh7WYFd7LFYiITpyZlwc8z
JdKyXGXerZWnLP5Qf9YpP/1OKM+i3xWNk4j7esKeEytqLy0OluLrfexEnU+oHBDDWr7jT0kjWCH5
dQf5qIDYNS1h8HvyBmz7WtZYQ/4ZX8pFvGof0uoT7q0Eyugqhtv0fpHexuw06r0Dc6xfBy5rPXYB
K9hkxRc7SYK8Pnf814KPt4C27friNGb7CuvNyamyoMXx0r5oWWAQno2ouDK9lhw3puD4INHo1C8G
bkzR09Sq3ljupvw7NfwI1bmyFycNJWK9YVP4ZWb5roigPF9bttb6MNOOZdnsMyMgBJ5V13n4SkZX
TfdR9isln9H2HA/fU77tG8XvsHFqXEa/Cpgw7jAJ3pHk27ee3Vxqc6OcImeLwcDyA43c1tR+Zn3a
U3YudDyFDX4Zx0Mn6KAhZ1hUzpLxauT7/KY1MRPoU5t53CVr5qoV3lFZckJNHLR98iCsB+OiNw84
Zlo40CCbaVz7W5papmwvNl9LkInq0k97ZSMRPoeqx2+rNZjDj112oE2Q2HeXyTlgqdJ+Ke19o78n
CguIxfxkiG8Tg94MgImQ+pliVr2LjkxMyfBE+1BWbiL/9Cp2v9WXjX6u/Gumqw77r7FbXns4ZCo6
AMdJLT/AmYbkEjX7Vr9V+anTH2qcQpGAlziFIm6SJY9Lb+32irqnIdjqnyryCnLLi9I1Ae0GDzvU
nQpWlS3DfQ0RR/hkMtzkjyspIqJxES9VLyiz/igBtJDdPJ5oRxq2zL7p8dy2CRW8zN7Kemd9can0
r/Wv3vpx+1wYe4H/KDn3xOoMbHZgaTxo9nSJyvqR5Ned1vAwCaqXn+woIPgzsV74LGb9WN1E8hov
F7yGpe2l0+hsktTJ0urcDMzxDNVGUiJlGgND5sNtp+itkjZWpklM0vcCk7W8Abk5FnYRmFXGicdb
z3aV5CodBB7SFc7hD2VbvxrckgVNmJowzBaven2N111dPkYDr/zJYJypBN8AkkBZYP9MXunqxNZ1
zW/2ttH2nWDWp+6CXG1nmg9rfa20lzY66zS0NSxY4WuRO6lhWRxT9qxHDfAw98GtsmrfP9XUQcyZ
e5VXlrnm1lS+afwbt0MpgfEG7b8+D2cWf81PjYgcmUuTtcHlH5/LTIJZJtNR+a5ECLi5K+qDnvq4
lxBBYpv++Mspk2xvECEM6EwHsl1T86Wpfsfi02j7R/B2VAha/9AMjsj57t75WavsY9G6XdtBGZpP
iEVtvr7elsMELKKpH5fyY03PG9Ya8XtfxbtSe8yioGIej3em/SIWF9jNPmcdOJgWaNUedZZjUqkm
BjFAoIL8E/NNaY8GsqM8OU60stQRw+l63veHjHt/NBjnFWrKJrlAQ7QUXbWnA2JYTjmPhA/xLkQL
G9U7nNlBvWwW2Ww/4q6LP0X9PRfvfecIdopwb7EvVV05WPQaYCXKsa/BUYwLIoapItQoMLMrs1Ol
cm0axc7UXi3aisipN0dGEds/tpgwllwef7l+1eprWThGHMTaj24Xrm4857FTZPukC0YRQnJwDU+m
MxPn0LzgG5wV+H1Jp7W69WSQN+cxuyb9m14B4B57afYmdgay4t9i7zX5j46ulWLHoEtR6WOSY76x
wpa70oIGx2lbUjF2Fe883YtMP7JLOms/R+I21DH8CZ8PhxPibPVd/zPXISelSdysC6ws7Dqal+ee
5M0+/o2MoxEdNkSwiWsWwfTTZrRqWB+xpq97yetCfvHiqv2FvWF6wZ4BT322QdwfNOKjLUYUwCWZ
s5xyBQYGKImU7du4cIvuNTdIkS8hPI7ZSNNo7qX+c7NMx0gPJUaBfe3IZlghcSZpQ+U6DcxzvnhC
fd1+tfRNJYpeYvh9i1iTpy4blSOXfPvkR7lx5ZpUrPKElETSf3rg1udVWGDbu/IeZkMdLQgUHnyJ
hUlSnGAElp9FeMMRN/JVQQIEvPjMDWRGWL+poWp858t7d625WJIwxfCENi36NYq3GSUwUFZBqRWO
NkQuGp3JoD0HdgT/2M39fkUtqZsfsXbqBVYzuT8nPKTlRZ2PvAlFC0boaKzjta7dn+UBaSdgr6uK
txTwwbxOi4ttksYcqbxK8N0CJFlqDXdagMQQY5g7s/2to/OMrbS9Fx8GeE5C2xyu1qUmV2vcGRa+
A6+zVLvoHnfb+nPHAz+Q/Zryg7w8LkiKGP2bOlh7r8l8eXZqyY16rx/22FbL6T9r2udZ5S4zTJg8
PmpTtNtMK4hjfOb7x2rhhDF+6iQboNK7ZM1TPHldE7bzoXtpCQHFYf6P2TNCCineYtSKlhfdRgTl
H+bfmLuJ4tQyDvWhau/Y8rHmcDoM8Aejp3JH/2rZQfktBc79uPDFkfDG+J81vC/Ko3jWsCFQp8f+
XVuDmp9I87Z1A6p8qmIlpAchscxhio/Sf5smOxqSLcwT9MrccyWDyzAt8ByC/A7ZUXovsf6ppFRK
byiPgPW2+pvEbtF/pUUA0kqyuLW8KNKx79x8CSM5YOAz/kRuOt1HJn6a8ROQl6jtXfZPpaW+5ZXF
S9bcNQ1aHZQg78U5Wtp9Z5zgsXfF+iC4daURFNZvNPDBhYjZzxEHAOtR/qvrJ0aJwghFXO/a5ajX
XNMLc+vezL9b5UfTn+74Pw5KVDa1vP4HLN1fObHLHtIkxDrGdvQ6hB9AxSUDDCXbl5HtZRKs5ZeC
r3zmN28sSOc38OYdXKsZ3eQbvElPprWxBO3yohe3jHcqaXDhxuN1fhL7oTk3WmCubrT4oCUIwggD
wL26RN3ILMPpwhgo6OR9q/i8b+byb+RaiB8G3TMjZ4yDqKlcImHr+bYlWB4c7fYGVDx/j3Hr1O9C
3Pja5d4tsPg2gqnzgapnVh6+NuOYRcQaEM2My19LUyO1fGvrqw49k7720u/WOSovjrnCexzvQQTi
rmNz7Lh0tMazldodyx/cHszYy65b96YJ8BWFmxDr/XdM1qQ8pItuVm9CLyVx/QedQAJA5nX3RXyt
rR8LPcjysFAcm96ViBwLW64hsCxqtF8w+lKFiJuXyjAfA46mUfog3BL5fMBJhS/br8nnOjCpl3BT
qjMloW6eFWR+6mloQ1v9nvmP234y902+q6S3qHlpPis1OkTZC8zJfeixR0T6Hf5Y/Xt/EkD63aI5
WvHYGUdl4jJXWFt+saO3JUEUUjt8CfRqCo32prsZlBiVuKdzNmDIp5083c3eUzev0XbzT3ujo2qe
xVIeF4OhTfgz71bOGupOejZYdih/haZ81Aq7twVY3gKRwXZVp2rcHMe1cgejOZn/v95JbKhJgFrn
2UlIaarrT0H+AZsrxqPZqu8SAMRO0sc7h12XTt/B2nMNWSDPepmDEpFWE/fPndYe+jXZq1XtGGMT
dk30J2fNP3uyviQ1DVqo5V1upI7oQyPP/XIWnml5qjFxseyq2BdMs1eETAhId5bi1smPmnypqBHU
Y2QFjOCEDXbaXmmOdxgucWXjD8q+/LElLUw13KrZ2asv7W1sY29c/8ZJc1Gg9FxcYM6h4E+WNU/Z
tDFYhjZx8D3zJ93rFH+z/AqqRR/Tv8U4qFAnizV+VMJjGG97R1jzKW8xLx6m4zpwiEswMZX1GkBq
NT3XT3b/Eeuyn834obW5H5v5IxCAn4/3+C71aZrugz1A7UJEbtPd+2QZX3yuoKVbvLilvDbbCUwt
2qYPxbqlWvZYR/uMX63r0pOQbphydjnXBA7x1yQ5cW/Oq7/Z9FgP+l88/84orWMQgB0NPhYUpquI
44x0USMZICY9wKHU3ptemOHhjj6sAN/DdY7DajqsILGQVVAJWvxoV/AX8Dx7XTluBpC76jU5VXA7
1Csw0X7bYONO3MLp6FiGL5ZbhVF1t4sMr2ZBMyLFJJjkfl+v5/rHRHOVm9MVcBmUYpqu0niQnrbh
gTgLdign80O3Yp6uW6hBaYZ2E6Nt+DWwSqkv6m3R9mWO6d2ekLtdTmwjVW8afQZu0T0L+wm1Cz7M
yAkk9aby6tMn8x3Nwl3iY0aXIdMg4Ndi4UEGYRRjJEUG38QvBLzuvwrzY5xDU92vOBUR17X8TGgC
Swi8y0QtFyPdWunl0MTRglG3loT9dCmzV9s4rfM5h2UF6NUPYkBvB7jb3kMAl9YvxhS0/x1rHNiT
G00eLYqCseHLtF5a5Tb82T9FauzG1DOi72YBwErT22KMHwo3w8pvHpO3uvksUILZ83H6L1h9Tn1I
UW1wJda7hsmxHtpJoZX4yOkeaSMLH/xOW3Z2aJNUFV2KPCiqmz09dJMnFRcZbnnMjyTXW5r1tr63
oJ6/MrM2uGfQ/NTRr245uc3Qj1Y5lx2eu6yft8XVed6Lg+Ws4ayCxtWpXtOZtCSl9JL0o2lP8pfF
rxlzbyl/ovp1xApV5FdGQEhI2CMhTluduYPg/mRjsFcOcd0fRQcHiCMRFGMp77eJSQLkGKjP5ywP
9E4no3jNN+h05Cwj4oCi9wWPt3jD+mYR67Glj1MN1x4eNuVStM4y45YcYLThi2Nk3iNOhbe2H4sM
z+8I7Xe9yylQ1Nge04eGbKWl2bjPN7lKY4GKpHBqED9aBpQ+Nou+2Uf/rDCaNM6ghcvmaU/2depe
27fMdngfAEEBK5QYckv6K6p/uJI1pW9/VDSaynsHzBJnoVzZ7lrtYhSypauZuyaRXfWaVtDh7r13
+1hXP4pCNoFk66slb/UCes6KNUzRxeY6qBUe+hyI4dCMTDQ2oRnqsR2/WMl9MDHLFpsvQWNuX9GE
WqJ6nj+kuxPM8CCh0ugaUmwHP6VoyPuFUanecMg7xRqq2Ps9A6ugNl40nrb4nK8fbfoeJ54t/5Oh
6FLxZuR2oD8ssrcYcI/HAgTehv4h8UJOjRdbkb/GUjrGLTdNhEPiqwW2LzXvRkaZdRMS3XEPnz7x
mk9yl1mjQmVoPaw6FlcGXw5CffG7RIcykwIZ/jqJ9vLMA8pu49T6dpkHrQmHA3G3XRq0dDEEKELs
6aGJqBOxa3C0m/o7S84pyHQcOx0ikrgLra50VtLZGBiS7kuXnrVyRhw0o8ln3ZMTEps070gfq8TP
tooeAlzb4JZqDc/MZ2/V0eMUMcCDll+GYt41inkaYfQxRpYcTX0c4xsRk3DdsY1Aake/PZkd433+
lDQ4AkyF3qGBAjFRmzA3CLexmMLLwk+YFWGeQUyGN6v5tJSA95JhHEhRmk9d/VnYvBMpgAvdqZXU
Z8VSncp6lHr3/qinRzFcSv7CuPjkTzMzZIzWYyF+ogab6bdMRp6vMICrzxIxu4nuL9uAzRHDLn1y
hCqcUlGGyp8KaG8nPshIu27IISNVuJXxJjU8lGNDKdw+a/urj+P7bzny/meoYoyYMeEkTPru1FHF
07wkKL/KD65sSwFONI3dhES7NPN/vQGEWix42ryBg7Cmg4AMYuBd7h+q5K+Hh1+Zdqe/TfTuf0KV
y6afR6j1mBmtpSbKlvVe0xKl3ftU5AfNQpOVZAeVHzy2zCOxmMdyUW4jngTzoRLPUX4VaBnj6FXu
597dbOUyDlPkdeq926w/kiILyqO0fNgK+DVCN2fko4yvqf2kqpO/FId+g6eKHqsYREl7HOJDrcIc
PilSqFveZkeuMf12tZfArhjmnnBXul292qfSS6pOdNrfRv0lgJjSYa8L6JZd1pE4WYG851iplk/D
PJyzUn0qBFg18WVJedCxUSy/RYdcYlhlWOcSpnP7nHsu0sS+4f/MmVu6L2NJXyQbrr3ZdL9SJvgn
lI9aV+/bkRM+jDp1zfweB5ASbmBllqxwzK3PKFkP5PQ9x+NhUV9MZMU1KwRp+6ZL8WMPqN0xYKSm
NJ1S2H3gNEt2qhRiN6dp8XVNTvxG1Z9MI05vmkAg1Mb09NVW74Ud32qT1BuBcLT+VuPcU3VtL7Wo
GcvtbZPvEBAlJ5ZtdP/nIoHJRQglorsykLlR2N1baROlJ1nTQcwTuwD4qu1EpYajnUROm5m5M8rt
FCSD+Io7M/ZhQlEtrMnJihCQCG0iO1Shu68ukeQPRSgUm/02l72DWZtfJe73SL+u0zPjZ5cdbYvd
iTZ1KxRJ1ZduCNckQWDb6R3jVI4LvcUmjNPFf6n0pJHuwxDKqoytzY9kG0HCKQgbcoUds2XQiAls
66fCko6tIs2OJWmeji+HykG1XWu4jXrqKlW4ap+6Bf+lBsXA26B+dgsjfomaoqngSuAsrTtBh31v
rTkmRkZb0567pHkzDIXI7QkmSvUQs4tDpuiXCeNNYIKVLtYCwiL0mDY4TA24Au1DJHhUJsm07/ry
YZpHAasVwXbhzJtYQdvKfJkszDmmVUZOJPVi17VC8ZKY523a0CSjmq0uBM+pr7prqdqORRWRluas
9f/szDqUGI2001gTfaS7i40OVdeaH116MOtyn8Yju3FjCr5fBnJ00Sc/Iz7EZi1LIwd+lS6ahRMs
TgHVOdNonB26SFMJSW/QuC2W+MSeUkrXuZYvq3GQOl+1D7UexMttso6CNFPWAzhtQzM88lrH/kDS
BXSW2MDqMwk8UkMDpiDNUrxs0cD9FfOFhGCu+QqTpnT71y/dAXyFabQenLJ7boibiJluLtDbknkU
yZOhez1WE71rp+BMEL0pN8vIZFFsIROAzYIUK62W5Y1sNGge8ge/JqxrXE1Xi/m4zT5urf24Jv6I
AmFUGSzb12T22nEM20Lbt2IQcG+0TBmaQ0TP1N/X9qkGTh2tb5O6TfM7TJ/FYGNYo3003Q/AWdRV
5yFOz0odFur8sNm/wgLsLplQOvWw6r2/GjyHRtpbyZcmSDuRXNbPcIs6FErfOHYlf8p2QOSj2zXI
X+wu+uyqluSZLEJEghpvUYQr1cZnaiobnQ/BgP34NihyqGbJbY1yJ2ot0u6Eo0cpSohaQoc79WvQ
dyZ2n0s92j9T18jeKK+WKylx6il69KvU6FE51NrYEyjZDMiGM5mgglLXav4H9EHScJNvpYyksydK
y4ztIxJszYUB5HT0Y+nnWRaOrX1MlgUmj9QYVEwzhHy9xGBjjb44SV/7QG11LZCcTcA31lRlx2xp
waWSa8tSWws8MubVSYKM0yYl3FAiLmP9MSu2n1r5BXnuOU+zx+i+oKiBO4209xt7KyWqG8MwZE8e
q9E3mrtC7LzoR1lk1tOGtLOeDduv7qJddO7OnOAvHyV7Y9ptVhnaSP11GirBdJKxm1SjUtBuA0e+
hV6Kyo6WbZA9Y/qctn+iDVXmTg05WYfSJqE9YUdPcmPjqVfPi2nT6zQuydaRqu/UgR/xr2+w/ouM
hxwFQkejXJl06cZnLrVMMJLhLuVb1eQvirUalxWaGyyhYDS/q7eVXHOL6WI2VyN5lTpQ6oNc1fcD
V6X4TpbGV2PwomnvaFr8MWcdTUZBnGjtX4OUP3cm6z2N40BLIStaULhcFrazDtaevB0ii/56PGH6
hR7HviHh6KbLVP3k0VcyAXdyhK31F5HBTIddZuzjD6AUq6x4neFvo9+zHSFfJxGY0WOknLVoSK45
m5saKsSbvmw/aTPNh6x/tYpgKIxfvUzJJ5kCHbkYWX4+SvlauxgzhvtTAbHiDo2TD8+poToG/rDm
7BSocXNtCIe78g6jaLQhi43m1/LSoQBiuNbtaU0QPKFetdQSlr90jaQLjQQltoe9nbkSgcDbtZsx
l7o3tRX8hAyzJ4V2IbE8+c7li+wECVeHCkRm6m7+pTj7lQrlVXhdNZ+3eZ9GR9W69HrmxJSYfHqd
uidIJ6jluYRI9e0K5A3Rqc1ariMpuj/JXGswNMmU/5uk5JLTjYvuuEj/xtn2KdqPqWh9aX4RmsB6
dWY3QXOrXNIfdXq9skDOMPVU2uIxNiw9HLoNDxDaf6+ORnhT5ZE/f1ITBxETDTKHts6Hh5RJrCy3
U6yQSghOoQECDVMGrbperMK4q5iUoJTDov7cVhw/FuF0m+ooyscQ1Qd7KfgcbMHmn6aJdorf2N/h
QHhI5a8cEcCq/c4Ekx/Y1ai1InUBw7fVYOUUpKPYDjb51ermlk0CQUJoYWnFM7oCxt5M+i0tAwUp
6kaE9mkWJLHf4A9TA2DnaTg1q8V8t2+t6brIK9stU582mKpCaFcFxLUYGD9bDFGMfgVz0Pxp+kta
03pCGdDupqQar2MCok/ZX+C14kRZXVlmz8MGqMoe5DFrnakRryYyFBY8akO/NpUWpOy5HDq2kllc
karQKslBlGi8x9XiwG6IKBc1Sty7o9N70+D7u25v+TZJiDdCZZArLkDQkS4dAjU+LUQgNaawdq2a
XSrJKxCIjDUGc5rGuGhKMAuyxdZj0YXqJCFpXcAAacQeRym+xVPhrotmPQzL+rlI4IaaLneupaIe
rk37qVXIHLOXJxDXvHvr7pNyr8Z/tY09e6pcNRpR0cy5U9vmVe1hlYuLGj2jUi+8PPvXktSxvI0d
l2bT3iLrUcPAGj3hKGPBb70u+XfE8NW1b8n8oVDcEut5MN4WHVRXeZEBDbO7IugtE5DFGn+Py2tz
tmd2B6KkbR/MFZIp0gslNNNE/YzYVi0hTuMNTq6OItemuZInX7sPdyPEebS1NkiquZ+7XHwOW+vN
astCc/S8pFOoRaZb5ovyLFs/0Sg5XAt6m6avSKQINDAQZHRaY6IInqWvTo7ZQMk++778jbcElOyt
2fp9m0WvEvCCPD6nC5BsYiC46fUiDxNzUTk+qHpr2S15/XbUIUs3FRYB4gdhhIX8vSak81kaumLt
u0ytE+DFuFkydDK9CWs5SN+o43pNwTSDqvrTKgOCccCSaFHGo7wkCmbB3/X8ZozsCYHJC2Fz3+VB
v5ahAYoXj581Lulj8swmFnJ3VIgTj5vyML+MM9JQIVdMK5mrg6ioG+yQKdJwoI0GQQebmu+fJuv8
qn2Eli2Y5G3rozflp7iy/5VNSQMNfmmspYS24G7ugOgxKMvudTBo7wDcMmM6YUicST668XhYApOF
KBTMAkLEcruOaafL7jJ1siV2iQS9AaFdaqhedAP5d5Pp0TvALwWs/TXU5mvim0XHoSRIRzHby68Y
GQOTSE/SeLbIc3F65gt3bd/wdUTNosVOOYNy4pY8staljNRJhrmy1h9L/qnkmzdMw36UEYFs1pF4
0B1rxYuCqKWznGJIgzRayTEGnpHe1phvrFVOjfkABHnqJoBvy7gqcR0iny7juXtfyJGtxpr9IdRq
ODybA/9ewX4wLK9bIExUfB0HS8fasPmbI4C8erHfx7yDek6YuiU2nEtDgMuIxmc5YcHj9Iysvd33
hW2Fm90CvybiocpA++iFZDeu7fakjSjNLKVDbCwfIpVmOOvdLNOZ6mLewl6e6EvZROl1tOmJDVso
okdjNgCQTP0smdbNzFtHic712j0YdPSalfi9BVhsOZSxY27Tr0CAxf1bmyNOmZewFtqFND2ouxd4
yJUdi2Cef9XWPJaZ7QmLbxj+i7/vGXS3K+cwntp9yo+l9Gj4p5damX09+0fhD9e6PKa2GUZ9wHCc
jCf9JUKz0zRke6Na6WvFicB2N3NykGEfkugj6qiOvCiIa5J0e2hi3R9gt8WyAMVaLw0WcfVMnItx
NZB6s24N9Sw77fYrUGoN0bhvq382IUbYP9w7pxltXPVjj2+SuI3mDzqwJP2MZYgUdGyjm0qfMz7d
wrD5qCAaHTG5+erOzcQSWYZ6HM4NiD8XVy37iOYr7Wk9gGE1nGJEF5Lpy4N0U+sutBPN77CPd9Y7
F6Mt8Z4pPdAsFPBrHU7S29zmgYGTrZ0e1eW1YRlJnQhEE7Jjpf2d5jCUonOKSQKMvB/6mcKeYdgy
ftv6nIRCjfa5bv5LCIad2iJYTEGsOAtvFYs3JYI8NTdQmSFMMJRjSh8kWN6M+vjUT7d5ToNmZfXP
aA4aKwQsBXoYKt734EfBk5ImyE5kV6bYMSNPrM/XoGWMSbG+HHLUHjooXZncOuNLSm+y4bJfhHzt
Y1W/1ObbhJdXWlxdx4+62tgBzebvdanZrW+qD6XOrk2KiW2vDVdlMV+STca/oNycxl6PUnFsbCzm
emLhrL0CKpYxVd6fQ5zwY5qsIHZ8Tyy0yHHygyiJ+/gIdszZonrWZh7ENfLzHCrzNDbXJLoxzCQ1
pPCxjO9rk347Zt6gZ986wOl8W6UX+v20ja6TDnW1YAAgxzNi62hg3gCSZ/4/DDk6cH2eH2UkqRtK
W3udwoHhxLLSYqda1VltV3fTy8Oa6OoTQVNoYrWBncl0WLz/cXYey3Fj25p+lRs1x2l4bNy45wzS
G2YmPUVNECRFwnuPp+8PqupuCqVkdlRETVQkYTa2WeY3ogaBqygue3ekrDOjf1OF9ZqoL1Z0PYh6
HhUSABe1BJIV2+5RGN0LCPY0tJeNA4jc6WSqyukYHaVO/KAUVPNJgRduUNXMi2TshI/qDkQ2XdaT
6yK7oSW0snpy4sy1NrJYKQXuhD7o0uSI0cyqUou5xWpGG18X2j6MaS5Xwtl1oXanB94qNLSFa3cQ
MdZZsFYkkKVA22t9oRbrJDhKwrmFDFH5b21r3bj9N8P9AdWXVj5ZqGlIC9W7VYybQNKuS+rshZUd
pU6em7pYpaZs3lpdCBLKs7QVSRwCTnG7gor43W9hXbUotMUi0F8sJ0Rttslx0YzaP8N1KQJUqoSk
JyKXaJzlUIHrmu9kdKvBA3MEYbJLnoR4Afk3aG8ZzQINyEOz6CRiGDaU7FGYwz0509bk1EkUeiO2
Kx8bSFBS9doN4dGK9n1Op8NNF34SQa2wAA31m7Dr155wjxJYg7wLDkaQ7VTXgCPTGas6U9UF/J9l
ZORUneRd7lA18DPvsQjlpQ6iDYYttvEghtNyVcXt0S2duUt7JR16cPlDsNCEtYjSFgxdmSsv2WCb
HqUVJF6lp9Iq5rXNjrrBwYHC9VYF3NbiBmDCVltELkXak9Y+s/HWypPot7rDR5tDsyTYvx085FtA
rd8SYGfuHfNDt2/Ac4tya5MyO+I+S0y6MXeDuerSq4pIQskpGujVuhXOHesrkZHTk95TQPJaF84L
vWaVRBnARDsDKhVk0kLRRDX33ZIBVpJ4F5UtWnQUeYNgUZC5u/4ip1+Tt+3OysxbXKuyRWmkN2V5
13trTVvovrbPqBAr2kOVp4TQLonAMo0cbZbnUNLSlUzXVRPdPBrVl8hWtOQUdDXE8ScobVtbTtau
EqrrQRneOvO2JTbLhmtb+hF3T7TDSdFHRiimOAjzGmKYO2mwol0b9Qa4TbHLQT6IciN7ymtTZoCM
411HIUZNdqL54WoD8HP/zVIjauESZ5+NLthjlfqHDhFwnNzEqzeQrDnasNfp4A/EEnV3gu9CFaVf
9hzk/UliYTeyARVBmfl19w3KUGX/8LUPxdwMZXkdGyc6mbSJe/jGUn70imShwcgPjOIQDdeFHq0x
S10W9I60+KZInq3gsS84B+Gai33UgmUvgItrxwJtqrAQFCnHfsUqtaBO+YtoRCHSnzUIWkGhlYN1
KKQPDcncCN6wWUCDGUFKtZ/BzRdLGEQeunRltcFnaB773pIWb4/VoArjdgX4WTXF3G2aRTocdTPh
l+nIOTREfM5WKae0CBAVSmISbfrsKlavVOIbeV0NOzRjKezPBnSQrA5C6/A4Nr7cZZptYej6VCWN
LQUjXV9XzSmv5zFlLvdOd5d5QpANOlt/z0dTKQojInyQQHeAkwCp5F0BJp+F2qsgf6abAL5Kami8
FjB0pWPtAUXBNzYEjGeTlKsa34jugH+ioykZHK8gK3Innvtlsmr79ioraW4c/Hpf9s+9vghMY66G
+yq4KbuDCWBU9U+ZLDE1vfA5i/WtJQSj92Zn14WU7EyLLm9hg8qEGim9EnZsScsp90HUpo60LCNv
MVRil9o2fnoQt0hx04q+dmc8yvqHESfgusyd7w4PQf5iK3UMbwWqQ94qC9ipi16tgD+EaykAICv2
7vhG9StpOl8evBTVaah/te4skyp7kJv6yqcdU1sIRxd7qXGhiUlLr3Dv3WCcFf6NYfu7nJFWHWVF
12WuFfW20g5C7g0UUQlhA7fEJi/cyFV5hGxMcHcv3PQbRA0AADQEVviXLQN164QIJTcGoJJ+SBZ9
82oYGuWimvKAm63RxaKeWpD5tzVK5dZctfutIvf9Im91JDmTqzSIUGbxiMKSpqK6YjZut3JEhUlZ
Ttqbd/V6SClAhAXsTipPdVc++EXKai9dGWs4A40VvVLVa1dSzIdRt09emOT3C7cx6q2tUDhwbWoJ
ug1uU3TARKFAQUmR+qd8OAHtDJVvYZHOhxKlAvDwOb3nZ4ujvXPvcppABsQJu1g5QfGiV9eFCVmi
hw/WdvF7UkJ27kuHGLUG2a/kjxZevUVcE3611ZunqVdFruzEqAWRxdcZ2kVmKvxN2twUFI7pqQ1K
OHMpggkax5bCsQhlpjOMVW7+wNwInaOg2zrtuwtF2fZI4Dznxm4IkxLRZ6ekAKQGv74h88S41YDb
1yonZ8weM1ohmvwcKcY3pI+ktN7GUfCsufBxk7i/tfASuKNquiH0rHRqXs11GwF8UmA1LEvWWlHf
CuR6gO373ltfbVVfWsrqUlj1lu7KOkPoKYviOw+9LOKmAaga2oKE6DgzgO7r9e9ueIrjhQs8G1So
34Nu6K99VM1nxNnoBwD99STrOh6GudY686BcemX5plbZmrW0aEpvX5M5aaE0N+g+WhGt69xZq1SG
vO5O7wnMzDtB1XVROv0wt+KIEBt1LCluPuJxwvkrbMvWmnkFYCd37lodN0ORr7MxvKDqlmffofzW
7Ur4sNnwpzKpkfOuUA9ydQWISKR0qdEzSq2TDIYvIL9QQsScTfjHTtF1hBJQ3uAven60GJKEc3wo
j1YrjZzIG6o7aXCf5yuIt3Dxr32aoT3Z2wN4UfQDZN66c1V4YxQZVm58L+ql098qaLJIW5YllNbM
XhXS97YCWBOsamPeFd/BfbsY48q3pbPz2vte2TbOJnSlRedfO8FVBPbUXnTqXZSv+vZHEi/t5MWn
K29+9w2aU48VXVT/2WOvaB/laGlhQtUeVAqcUoI8TUI+O5Tk9/F1F1MxF8oI8vSvXIvA5hSyadjN
jWksku6oNo+Jfica8yS5xveMszMSR2LghdwcaU2Wcv2Qe7vaftIIljPq4FHjpMvSNp2TqNu5WvLR
fDgetQoJjGQlx5qkra2TnSN2WIKyTyNL32sjqTbPBZKftMXnBRrnsVISiZZH3A4X3RCwRQ0xNcZY
O1UFaCwt7Te1JOhEpeXOsVK2hbpX1w0ArHkO7UqJn3L5LQr6dQ6XpM+wty2GAQGcxueXjH2vOVsl
KLZFlm8iCbZUJK0VSAACRZj4yhv9YLqlN/zwxFw4wUlOK5sSs7nLFJnMQwE9TVVza9P0LynrZe2z
F+IAn6gEMCa9DWWt2dZdkxLFAwfeFwYBUQ8dL4+/ozt35ckk0Smc4MC7aayE7bdfCzRyunhdmSdN
PanaVlASogMpW1cRqXrZH4ShzIw8L3a65TmLwDO+0ZtAcIQ2d+EhIUVj0eOLN4r+5qpiE8DxCgc6
2iEIfLocXqOxxLWZqcLJQiBLDl5jAerVozXTq/qa8m2mE9SKYVdo4SHWyjtfB/IrRQ+S6+8dsBmG
5B6N0tdmIoOEVgUbW3gbdYAQgcJal/YLpDYaGoDJDdo/M614zAL4DO0yla6cGsnoPjbm2Ug/CukS
39RM1YbNVRuZymbIRpfnJuhuU9N4z+qW6jat+XTmkC16agdZwC/jWZ3L36TceZYC2sJ0pkwTtQPP
+GFyWBfRUgGYb5fbzl+ZPuGK13+4QbBPbBDsEBWIoIyUIl0/IjuTdW3XSwsYm6ckS8e88Vz/UIHN
MWSqFGN8HsHATUx7pxSIOt2rFjJyFligkMIunbUqXwRw4jH/NmAXltKjqxYLm85AFXkANm5cnghY
d2Dki2Ggt5v0P3IbGIhESwbRl6aHECXiK4uqYQHAtPaBFIEKnGn0A+MoWZZ6fuukycmMvGt8k7dd
LK6z+hC0iCrV9TtAmkDaCOnkhsYCyY1viuPtndiU56EHOYEonzakPaOGdQgdME5BB6D4azkqZdS6
+p0Y1UTwLnSTIbbsFrrNTJ6/Dk8QnmejZOJNO4MzeEEy8Ywc9dRcNwuDxpBVAwSfvvKk+6y6rZzH
Cy8wPuhvXsCY6Kjnuif3kaYqe1lusxEgqhaHXvUCoIgG3SGlz/LnOmyhxhqFQUTv0XN9r11BW0kf
PNAHF57jjMDt1IY3rNSkaGzQOUN3HOVzI/jstABXwwJ8FzwldZlHc4zG6Xk60iGg3iBfuLV1bggm
EshFpZmDaXEydDrCumh3ma4jQ8jrltTyQEvfhdhz0ruBXhvX0b7Rtq2yNeuXrkLooGSCSfm6suEq
wgbxq295pC4Dyf7BKVZ6G9YvhbmE0TRnObUHvbxRjX6u9kRqNi+V33r9U8I2XL5oubLxwX/INiTz
wDVfvPaBMxTyE5TMuYBh5mQd1hP1JjCkXaSXwOtRfh9qIlqI80xsDS5+PDPdexxJrAKFs5yV/SI3
0CqTTV4XGyWsdokngUXSMWklKvwRkR+o+U7l/3URzDuNLu7Xn/SMW6aYmqi2Xlw2rpdre68tJZDg
UeVoKFom0rOfyjDKfSoPP1oVtIjeWKSZpipTazWQ4dGrCIKhpXdvRRiNxfso25qoPqLRk5TJvmqB
5eahWtx0FhGLmjrlfWubAR34VqGGZwPMgork0xCMBviltSidCwteGyfF79bLOH8/Sbc3WRilcSIP
uEt6V6dFvHOu07U/e108lpuwmslr8DLy7EmawxcEADzbtbO7eiFmVNzn7vrDnb9BrDrIALyXl4b5
3NKZKMZ6QlJLyXK1K1dtNghvyQBXpPwbuvnfCkudZbZGzdVdUo8cO3tAdYHC+kEL7Uoj2UCTkpZM
VBFy7mp6cA3x9CZHxf81KJ98Eo4YmVbjOveubSXaWMDXaxcp+Z7WWYsqq2yoR7C71+2bnD1Exr77
MPrxBhYqZMMmTm4D7VFC+jFbAtFxT7KHFNeIeTiqrYC19dQAOkzMHSRevV6C4bzBf3pp3VFqH7yH
3ljJaH6EaKAeJKK0emER19JWZ53s3OdKAeYOxgnG5XLQIZKvkpY6/hrVxduRI0rx+aO1APDAp5xj
VyMftDd09bLrtn7ROGw4kJnxcbiP6GIN2YlGcpchXiDtQJkWopu1KLM1MweBq4SiDqWy9tF6oidt
aFcaZzNBcN1s6MfA4ivbrYkYUh0eR+mxWLvvUAgGG6f+KDNWNom9A0YCM7UBEEj7auiArL165cfD
Ed4lx6bnqTNZNlm97nVUuBCd9MdI1a/94OCmAH3sUwymEpWFgLpXuaz6banqgFPvhHqsnXcceqru
pHX50shfh2QPT4r2+2MBsczErSRj10EdCqqPQnlOvQvZJ5T8rtD9GjlxcadmzXVRJ69qaC1sEjmF
OCZOSFwR30Pwot+Hhj0nPfKLZYf8ARk0YelMBK+qgz96l608Gsc4X2fuJnZeSvmYkB1Qi8h0gSAv
el4qEi1gtTZhxFaqHTmYB1oOGnjihKcK2zWQWbCGQ4A4S0bkq+H8pj31MBygoQXlQ9Hv6mSvApso
AHADDMwDuOx+wKFg1B8CJTpHhsOpt3ND/TAHShy4/0HMsLrrWj/E8Q3SNoq7tU10f/wl8W+Lv3sJ
uS6E7uc+l6r/TXjeY5hsEnluZw9hdZMl6kJp3FuJYDZuGnjc+JslYu7V0GVKzVt3aTgD0Z2B66zj
9O7r9aydEf3XJ8dRrahBIKOvdjBrE80hi7gyXaVIRwEGn2NxTJGRUpScfZdA8BgiPfQ+SgX9ydX8
seZEb6r035M6vsuifq0Du4pp8Hs4agl8kVywM0VRb9qCkhRsm7bIKEAgUGX5eD2bFyx4f68qbYlJ
VFRJReJavs8+96EvpaMJSSM7AAi/4Cqg/3YPtsRE/lcH+eYqlKx5cxVExmtUXoqGfh/OWVMld8cu
UzMq0+hgqLP0SNJB7ocKQU0o/9Hf6yQbxsJ5ci84P50Zpqmau5SiLOj3vEdIWvNY3Eu3dIdGzdT0
H95gMpU6UbSJjubGAfTRAFbvaD6r92DihxfjgkbymQDYmoqxh7mkCC3gFu5L95a8hR/6R3kj3ZLR
VMpavFUH5dKdRn3tv5+8xGO/nryxEliqBtL80H7gzsY5RysR/PKtqiMNPi923nt9QTD4TLxtjPPu
0xlfo+oa4QilXjkhRW5f4hBl3wYZlCIW+PUqF7+fw8KYiOcm8hikRFJ3RZsIthJCgAUCcUBjkas1
3GAmQKzGbrQC7XJIwHBk4ZXkvzmoo0vOAJysW8TNcQCpLL2HOXVwP9y6Jc2nQlqJZOeF7LIK1ekM
DHxJ1TFuFkZsLzTAu/7INsiTtUMLkjwQnb+wFLde9KYod17QLKjbzTlTC+VQIlemlRRrQ/+5To4p
EHL0POyII0P5XuDTWXcrW3rMvDcllG+KgdZjEC8aD4ygghq0HdAykGq89B5z/abB8buKjwA+ugwj
hu575iOdjidDTfumt3eSDdaIiPuqTd664UEtaBt58bHoINGQidKpDWia+VFmzb/+BD8nzt8nlDDG
ifbpM3MWN8LuMwgBaHlBckT3V2pe/JIqCVj3BhqECV7EI90fIuVG0k9MwXWO7jAoqtYrZkAkOw3e
ekjFPHIObW59SDrsmLgaqXwvGXNHpihJFajBrMO7gbaCvM7egw4DMy+sgb+bxRwWQG6RCxOHhFul
LGn2H1ppV0UHSeyaeGebCuC8+wi8RgS0Mipvsn7TB+V1Qzshsmn0ZnW1jmj7zQzPuzF8+y11jHkq
fpTO3gEsKkMOi6s7OorLrOpuwq591Zxmo3f9XEN9pYsQm1fdoz5875KtVh2sYbgQLCvnMqvJOSBX
lFwMs6SJVK09CQlDWNffJN190F2oSjsnRlEYuYPmQsbx+/0Uz41fPyghR9sDnpH3lZuZd1YRlic6
kRBG4jS10dlPEkRiImsBvC5EIE9YxvXXU+mcBLs+PtGnqSRLg8zW1Gt7qSzo4g5Osgp7806qCQwT
UIGJ1blQJU+GXFEDfY9zedlIJXjelrJJTZU7pXhqy764tL2cCyImaUqn246shnaKwlRLLwzgzlx+
cV6QtQ7oNaC1IjQohmJjaFSnFmAvMwDh78ZdduM3L+2DRC5A0/C1PfL1UAVaD3sJTBQrHgA7EQXe
JqjxvJoF2h4bK3ihKIqKrTqzn6qPMLoCxc7rvkc4wFO94UR7KvAKIRR4I3aUgHX0M/Md3JJULsNd
iVIBFGpM79ZA1asEJbZZ/h3mdCHP4mvEMIW+DMsb1FAGzwWIuKdmn1wwLPgp5f+bPUCfHCpqr+Tp
gHrUFarwK20T7uiDXAHdnHnYVUuze4HXmD43d5i2zr2VDepyJmF2lq1MfJ9M8rpw4cyILDcU8sa/
WsRzWJYL9FjmOqWgF20Ji24dzaEznuBNHKM1we4V8sqgcdd0H7fRut7Ue28pVnC3Lqy7syHk5AAz
hesUZspbYds8h+O/VtfyDdxXBKaxF28X6DQtzS3DPOtm+gJx1Pn784O7CFfEIXto5fmFg1Q5ky3r
k1POH+qwY/tWcYijzbmArjIfh8icAc+doyQw81few4U1+Pv4QOiT7bygAhCG472cg3SXbPFBuO7f
UPSeJ8t/WIjTJ/uZXYE8KdTeunJsUOl5eBQq8L+kC9ULX+5MKq9PdrBKbnLRha11pUgj17LGWicP
UgTZpZUd5Rc9Zs7sDtpku0o0u0DffaCIQXs1a+uF3j9w/IBzsFatiU1CuReE1falaOfMxqyNLgmf
tsc6bZvciUDZNzWa9UhhSvkuptKLih1qLe0iU7E4SS5MhDPR28/KzaebabRy9SiiRUdtaD3ILxrE
cvPS0J0J27TJvurqZtaHuoY7j2vdNDkcQNQYv57A50pL2mQvsqxYpKZXUwItUiSSwoIWfujZZjWH
sIGudmcOxlK24OdmwHlOSkdr2TdQtcItwFvGhkfwiIEsqtoaIgV1XlG5SG131g1yDSBZRYWkB32J
OQ5a7LLk781SlbeR8OR9jUTFoqvgyzRQx1G3SsSzriIKibWvA6rNH2zrSsQKgqKOg+ZWJNs/alRt
51HWwRWI9BShBLTvvh6Jc3GDPNk2ErN1jFpX4kN/E4CGxAjgPc5WKl2EEdY/B3pF5/rre52ZLfJk
17AcL6sTiVulgadsRVKswO5qi26Esn59hzNrWptsxjSPiwF4JjYZJQpCSJOzI84RYZipxoVT7EwS
JrTJePmFYcJL4haeFvrrAoAhYuaesWws8HqGYsnLtrPKg9pkzsn3inoXxRDz0KUNYIRlwyJgm76Q
+p8Zz5+uT59Wn9fHdOsts2MW5oSp/k6AA+v9/MLnOjeYkx1YMjUzkDu3v5LyAyYQarcSNoI3l9xF
2I9+Ew38PE8/PXzZOHraafgZ+FFBoR0J2/LQqPLyH00EdbLrypUfRzlQ3itTIHyjy/b3ElVXtWxf
oya4tHTObO3qZKuFIesN6iBzk564vw4AusdpswtinQKRtxf2cBq03poh1L5QdTA0X7/bmX1RnVQa
cgRx8txROwh7D3X8nAYXKhjjY//mi/zsLXz6IsKiYVzkXNdVdmEyKv8BJFcghnpLc1j8s2ef7Lum
X9V5ko7PLtFOFys/TC4s/XOjMln6BfIZVhFz5VHarQrvWvmCAdaZZaBOFnyN5WnsSAoXjhaoIvfK
AjA0Qn9fD8iZNaxO9sSibF1XUrm6YXkzHDocFS37C7W7cx90soDBEXVuMD65DS1Vhtw0EumTW6HP
wXl+/fjnBmcSRHmx4w5NBPpGV+Gma3S6TdQh3ki0v77+mWjmpx/SpznpJ+3gotKbHkzQ7K48ODPF
stSt3qAAiH2fYKKy99oRAIBURar067ueCaV/OjJ+uqsXgQ0b9CQ91H79moaaQZ1ei9dhhAJEGtbQ
MpD9/fpW5ww6f4bzn+5l1nUKOWgIDlCFwqP8MMSwp+fSTfegzS4Vcc98pZ+p9Kd7ZL4vMoxSg0Ol
paQcSe4jc5uL18ACrppB8L9kEnxmximT5R11vq1oTolSLLh7qECR/2h1e6mHN1d+a7zsQvHhzFpX
Jms9j6VI14GkHhpZ+A85H37v2Kmz+fqTnFmSP0/+T6PluYFru1kRHHR31fj3QXOSswsr8tylJ6ud
ZnclOXoUHCRkRGOrQ9J3mRcXTtRza2Wy3FuL+FRpGJX4ESH3BNIXYmwKqofzAS3ZS/vsubtMVryh
BQ0I0nHsabo16+IHHZkAQwln1qED8v71Jzi3KuTJ+d0LpWr6iLsEyHAVi6DBtQGBhxlkvVraObAb
8gs72Jn3kcep/Olrh34V4pzMncAeA96njgrBV5RLZOkLXCQuvNCZDy9PzmwbY1wnTJGe7O2nJnqO
ohKFjrevB+vctcdV/+kNqtiwnc6PY9QVrhsIuUh3e5V/YXjOrGh5vOmni8MRKzUV5PtBP6AjX8OB
owB+LedLPb2wA55ZzPJkMetV3TRNwh3q6hGpNCiEFx793LhM1kOfZCLzWglWxdAh/vtWQiqtLuxA
52bNZBUkUtEGQHLCQ6AuEMmQka1Ab27kMixyRPgueQD/fmwse7IM9CjrE2EN4SFF1E1ST1q0/XrO
/P5EwH/0188K9kwvTL8OISLGTBcKj5ZOUwCEqZGoj1/f40yqZNmTSa8pVHBE4IeH1g3QGjeTpj8p
UlIDDmY7Ujyqk4M76jzbabAEqtcu7SHRNkQsr2ElpI3iNu2FvfHcQE7WiG04Xp2YWXQou5OkX2GC
dGGSncmfLXuyQEqvj0QexdEhQ2fCpm8AdQB2/ax+c76VkGxxLrsEPzn3EpOVkg1K7Yk4jw4BqPTc
eqzKCzvIudkwDXGVZBg80w4PYpDWOhoyBbVyHxcA69KZ+vuIyrLVX+dbHemFlCXcoZawFKgQZ7l2
pI+qQI5VCxZfz7dzbzFd764PJMmgEx7Az671u9ABwAD2Ih0u+baf+wCTVR+aaW8qnUe7SI0fo7IC
Yiw9f/3wZwZITFa6F2iSXQxhdBjemnvlNftwvsGX/fraZx5bTBZ7pVVNBAk8OlS9aSASpz4VunSh
BnHuuSdrvEJD5k/4QQ38AM/IR3Pl3Xz92OcuPVmznQxOMQ9cVhaeF7QtQUSqOlI2Q2DiCYc8shPZ
/3CEJovYymKzditGCHoOjl41ihJfv8Pvj0/rZ0v68/GZY9aGTB4zpgLes09W8rWd7LOXS+fQuetP
Vq5dl0YiXOY8pp/KPT360YW7gJI8o9359Sv8jKr/XhewxGTtNlnqe/KIMKmNWXwsX7Jr6ZYDQ/uu
zd1nsZk7SzDEX9/rzEy1xv//abgCSTZl4cjhQUoAqVlLW5MuXPncW1iTkfJaR+2j8Sj1JBRwUhen
ttIgq0NZDhRkKcPd9vGmSGIKvy3cuYVUWdlSmGV9rMpUX6dRle7YKJ3l16965stZk1HVzTKttEwJ
Dzk+suDTvrkPxggem8Ez+PoOZ4Jo6ycI99NolnILcx0zw0PyBtcbtGEkZtGT+mbdON9ICb6+y7lP
NtkT7Ty1ZCwVooPlUWalip0WxYUXOHPpqSe4l8ktmHeeX6bIHltYmgbOhaf+fWxoTX285VjrC/g/
rJuBaZZIMPu1JutQimzzxdcDc+4Wk50xlS3kIYYmPDSoecGTR9LDpKJ/KQ87d/nJ7hjXSY+fLnFH
HNMe2/f+uvUuFF3ObLxTQ+1Y1iosJbl0e4NkN4Y6xaJ7ie++HpZzAZM5WeNd7huSaIHa4NnY3TfX
YF5GN+hT9b08Nd/L1wu3Geffb3Ytc7Leo9xH/iLkJfB3wzumH70jZsiYKWufZhimzdqFWXpmIZvq
r3tW5zu244NbPYA9QIPLqBAbXLfOzH/LLh3g51ayOQltRvNqHbU7ogMPe1sMV2D8sNUvrWIF3BqN
f3GpfXhuzU2Wc17HJbbLDFuOGaEjbWo2/a+/yJkJO2U/BLLSDU5Owb+RkHLDVll6ThHK+vriZx57
SmnQWqkebBjQV1WGsQQnoKPc/rzy/3rr/tt9T6//nDLlf/6Hf7+lyKr5rldN/vmf+zTmv/8Z/+b/
/s6vf/Gfg/9WpGX6UU1/65c/4sJ/3XjxUr388g/Ys37V39TvRX/7XtZR9fMGPOL4m/+/P/yv959X
ue+z93//8ZbWCfS023fXT5M//vrR9se//4CP/Gl0x+v/9cPjS8zf3WNwBsPUL6uXv//Z+0tZ/fsP
0/yXKWxTFaasyJaujvXZ9n38iaH+SzdkSyHUN+HLaDZTNkmLyvv3H7r6LzJZ07Q0Q2i20MenKNN6
/JFm/EtRbVnYmmHoJqCgP/7P2//ygf7fB/svwLXXqZ9UJQ/zy8rn6polNN3WFB1ZMuqO44L9dPw1
jqslkYHehZoV5arVUaj0FFsZpeeNdZt79YUGwa9z78/7AYTizUwFfYvpmaKapZ3YqJwu4zCnhoTB
2LAQkutcAixMdoG/biQUYcsa4pPWtCajBrlIJaEKWsMdIk1BXpfROtd9DO1clBapmUmguk1UD1Pk
iUxH2UWhrWWQD+i5XVhwv65mnkVXTNrZDK8OsFKZorF03ReqbmC1iX1xuBG54t6bgcBnsh/Y2D9N
v78+8OcP+usO+/Negg9pQay1IEdNMbwdchc5Ymf2su46ie08l68rA0HcqrHjJ6UqvH3iDf61pDaX
EuNJCePPWzNjZd5QQ7Vril0KZC80FLOx0UxT2ivYo94NZ2RxMNuUswTNXBpCQjGRe3ea8uQxzusI
Cud92RnANOXMdNCJT+OHrwdEUadTXFcE/r0AdDVNkdVpIVzJkqCRdMNeGmmerUToWZtE62GP9ioS
JEi8wDvC1EgrEMuQUPdGK0FK9phlmYted/BS+vp5/rbieByUEHTGSdjMhcmZm+AF2xrVyN8fesLY
IMxNMLBBAZ63jdt2m7ruEF24599W3XhP1jrGWyx4WYwT9NMqr+K4N9UBh6q0w2g4igAUmAlKVl+/
2d+mnik02Rq3OtlSLebgr3dBTLgUko8Tt+VlhXaslabykDML6wQarBS/dVIc2ttGTaxsk4YxRppf
35+YefKp2VRsFBuYfrauWdq0tRJI8MYLbERXWSebGv56IdrdM81SZRW/hrJ+aVQhf+8GkA45bh4P
eigrxZXd2zkGEmWWvgCZjN4jd2TYRF5sYG4k+/WwwpFLQb/JL5EcckyNKDv2JU89JaoZndoADQyU
PfX+PnJjOX/oRWXeqMje4+Kpu+qHnthddZLKuJYhxQLneAjgrmcY6XU5RWKR1L2BVkRfkOJYVQRN
SfLCskCMQxVQmvOGEpleKGo2R47bvvIpR1ZLqQ7RoTONAcEutcI8Igh9nyHuUeXPTQO7pESVtXad
qqWH2pqU5qiOl7lhmqeckumjllo+Mn/dyNTtyji3X2M0FNHCxeMG8855kUkW8FQvwRAvlcMWZFGJ
QOIiU1R0JOHvKfoHSaje3zUFshObQS6j8trLleEj7jM1Rdsj9t5y2e2kleYZuoxHWERrVbQ++Gqc
7CplxqqkxdP2lfq91S2iz8Txhu++WpUSzKQaPy42EtDlRZtVz6Fu2xW7RkwK1XVy8NwOUqcvUl0e
1XxVSwO6pYyEZRXlR4HpGenqrM1yt8LSi81wFueab+9lXysq7FHsANCfZCPkEgwqMj+DJJf6okRm
NV6bTqNLm8xQJVTD1bo/VFar4/5XYu2ekXEhGOxYBkRxJ4s2kaWZRIEoUIHALisU3jUtxzgSIwCk
9Pu0pEzopGbzUaS2h2wA26K5k2Mj7SyQMRFCRVZYaM+qhr0Rb2223rVnyCmmpFER41OkOAEYNa/x
5NfBLmyS1LZIk7s+8x1lb1ilYh9SS7V9a83n6QIkAKHHPtWMXrd2jSqCvym3pUAvNWVvwEfez6mu
DC3uAwpSb2xC9HE03ciWFOsanV0yrtp53jnMukqvSAhEYME0So2WflId6g5mipIf7sKoQyUH7cxR
c4DTHi8MyYaP0pUNIA9KJBkv/r+pO5Mut5Eszf4iZGEyM2DLmfR5Cndpg+OSXDDMgMEw/vq+VFae
7szqqnNyWYuIRUgK0UnQhve+d++6xEAPY0aI9k3fWn1cRSkJffYlxtN+DlD9gtaGkWLCPHv11HU2
almaaTfEoSh2nQhS0KNZLMHnRjI/Jt2MiQb8tmXUj1EFg2loLsqdZ8vuHlAXjbys1sOZpdThZwnj
DhhKV4YWzNNafmZBL5cjVmmTH9YZzBpjBZr4me/lKKUlTMiNdO3ylfOvzyIJmLfliOD5Hzyu0t4u
uq69G4v8sCEvHyOtWCe1llhNy378ngW1zwM+qin9MdcpRnWRzwkGbQ9U2HFEG/8tVl5R7jkFzc4x
nledUxZqJU7FsO2Zz04bLA9rMLkz0WNoI9d1DNMD89YJyrAgWHduNdF0m1U6+ydmUQH3iRJJZKFq
tMb5YFsJ/f6Kl647haSoZ4CCwO/ApPS+THhnt3UBrAlSB8BzOUZYDrpyQo0FXgNVVpm50ceaZtl9
6Q9MV7RthhinhFs07sDPJgwMAGb8VSahf54yejtsX6F326zafNd5EQTHco2QvojAOr+dZkwZ/jUL
fpYuzWO76R2TAuBKPeYopzwYb8uC8wHjJapzT2uHVHaXVamQOW3xVDDivWTwyLZ8aNAofdEVL7VM
nc++ktEDoFdkKM7qgTUumsYHLZ7Fud2ZJsz+irwVYXjiR9eFLCna5qUED0WYWCcJkLE1stAJPS9f
cHeUlpkGqNavK8IIceuvwVUpYZ0x2cFxYZKnzVpmBIOkbctDT3ZxPkb1GA+3Yyii+ehg9h02cQEr
Yd/XZflej6W/7KrFjNw80kkdyyVwvliWYzDpSeoQeNR+8CsuOB5vOSpT+PAyi6k0dYMRZWncAYir
w6Deswx79iaroXSezLxCxCdv0QfnVVW6uTA0YAT9Lp/lZqNWHRbHyRFGMZtao0rxB9/xsTu19Yrg
own0bdDi4oZyU7fPa8DI8pWXoJ6MjBl/qcFsDbey7+RdG00RDIUwIVpu+NcLSIkBHxBoeguhs85/
O6JlPBeaIWoU1Yrohtu9ie7cLFSrA5+qMx7QhLG07c2M6RpVXDaP0GZaSH6VbQky9uMCiNVdyfAP
5QAVK2P1I/ZdJpAy8wiq5Di1WYAjhjnITS5rfsQiyeNzvbpQUizpqNuG8wYQhb7JXMy4ul8elGpb
92ZJOpG9W6c0zW0XkoK4b9ZCwyYsY8fsJmIwK+wABPW1/8C803TVorNOMvySeVWBGz6YYkxexuYj
GpVAw5ezVWhATCQzw+G8m2muImZZ7eB9sFPYERNCrOQNNb2WYErplna+mCnTw0cgfMGIfTEGlorK
7EfHovCqM+BRg5xl6uzyc1G9qh88mTKDYFtnQNmjumZiKnKoXWBoXpsND21euslu4rF9Ny373rab
ghrqv8pKnDlzPr0Ys6bLm9Winu/Gokucx9rP+kcFxYnp1M5jFrOpHHHnmKREGEylGluyrrL0JXac
FBj0WnW3ppEYuv3ZMDC0jm2ZXxgKSvufiT91+JXLWfcfpmWABFZjWE+Psgv7x0Shu/82eFnynoVO
mZ9KSLH9LqGHKZjbkgzOBpqv/HsDDgNQTeGm2SECF8fRMJPP1pt5n+cBAPLBLbwUShjuv4fFxFhX
+rVNWb7aOKW30VkozJ5Zyg/dJrhjhNezpiRJAn1RoMUABc6ZiKFlGSWYo1eXfG4zxpDMFtXGP8Ms
H9/mYqzlvnfi6JFvvv8D1opGYOT0GiOzXH4xdrw+xW2OqspJAvOSd5rcxpqt3X2eSNXepHM+l1/h
2KTPNpZrivmjZPx8Gq7yBHdkQ6I3r50fICs48w2FKjmF8JN736baSoLfWWXNSy+0e5fLiJEn64T0
PDzjGwugy0LK036JYbQMioQDhaurp8wdrzAFobib61S9u/DgHdCMEQY7FRQC1XgYC8ZjItd0Z7Gw
t+/HRUGtyKsYgKXJWAuIuBsC2cQgcH+o1MWki5/GiXYjS92E1pRlBtM44mBcN0lWnoocZvEupRKB
684nP8FaH+i/yqLm0yXENL06Q4AujTm14rcXpR4io6UCoDBG60c+SGjEgi0P7IDVhM74hHhBqZu7
bzJT5rNplgAWgPW9D3DPKIKVXvUPrmqtvUtXTmcjFqdJmadYNPCoxjopELx1s7TvPA999KsIiWJ+
c93OH86cHUF17E0yphxUc6hO+a7qw1yc5ZzEEyIBetLLKSuFbj45GjX3dU6zj5HFAHZlFZZB/AJP
TuqbALuFB3tgiV2Gras6SY5rRAyXBa30hSHbzjk7Zo+sU/dL+G1UQo5SCW+1LSEqC5ont3oYp+/O
WmSM00/D8OZk3VTdxxxXAbb6Bkp+FaDb08sMVtg4S/GGK3UOwEQEOFCCJSyjreD82uwlJQy9V14p
GZlbLLoU14OvJRPg7QcBV7jjt1ct85NOOMN1bk3y5QragUg2+/h24Q2MYf7N7rAxQoEYcuukOi2i
yIsjUBu4dkNVBeh9MqF2qwmD76npnW9sNqEFr5mUcKI015Bt0WbjdxXmI2Nb4oqQjvosXq5T+ZC4
qnRmNwnCWgMOKJWxByWXXu/qJgeB2EW43NLOIVyZNldUcgwf4qm2JLyOS5n3IfTYZcT4k5TsygUq
Tg8gQGzTXet26qfLcwJZuOVbDirW0lPz43Jmg0pXJTc+u9kvkTXxbZioONnWRgRIxZp14FzZZj5w
p7ZXTzDui/a0xDaCGKc8+x4sqVKHZroihUWRKbkNKp6mZsrGdZ8Ojfdlm5reflO7GFcaLOb5yQfZ
v5DdtKt7sY4TfqPaF4SnhO/xvbZa/RZ+zk8AfHeBDZjH3uMg2iutrch4PtawlbdD1BZXXmqa6/NC
0uO311+teD3CX/7atIuzYxDO/ruN1TzhsXEGZCXLVQKwVpm6XRsPQyZengpsehwM3OInb5J3mdWg
1ysbzXwARdj7kGLcnlHQiOVh3I9h13JnsuuIQmXSV2ObyzDGHPswKVcSoiH4VuXg5eAvP3rKc7KD
DzLU2WdcjN1NiiP5nVKIjvbOLLjElk3KE9WZbAx3CfXpzyD3rkTvFVrD0dbD+G3MCzy/9TSuP+o5
H+MdjyrM1WXJwUx0vb9GV/yaDo6LdakABqYe+pNf+135qxIyrX+6ZTSXZymMK04aKJBz0rn0EROn
nK4PtYDN/cD6JMet4D+AUbXF+J8jGP9WNfu/LVX/U3n7of2qX6z5+rJ3n+3/hqL2FeLwH/8oG/+X
ovbb+uOr+K8l7esf+ntJWwV/o46mpKJq6V6L0JSC/rOkLf4WI3ISLpUmN4jda6fnHyVt8TfBf6Aw
RNHa9TzFL/2jpK3+5kWeiCMJQixwKSL9OzXtf27JyThSHLhc/qprdZvC3r9U2GyvZaQDhFdVknFD
cWx3nJ1uOqZqKfZ17/uvXH6Hx//nHfr/1F2v2ZP/20K7/qWSH5paPqd+LwSX/s/FL+IjscpDBZtm
qJgE6GBHQRezkiWj8QpsuiW4mrsi8FOOFqXuEbXpcvb+rRLc31+FH0iqfF7o41f611cxzVPXlG5+
4mx3zgCqJT5jbenqX92/1ffKX19jVLn/84/uyT9v6T//9LAOlE/xN3I94f1rtT0zi7M4om+ODkKZ
t0H0twv6k+V5ZE4e6k4SzE/SDty9EmnEr6xpqbV0LL5b5SFs2hT5vPw0dp7C76iM/HdO2BjwsnwN
5Nus65z0OhyodudJUZuTFrlfvohCDv4tp0dMNB3I06Ct6vsxNkN2ZDvnMusM8pGi9X3XF7hoE8+d
/V3ji2a6SbLCbp1lCN5ruCVbgauEJkBJpYvPrsvPdRUH5TafpwhZSsrKfd3KrruBa1PYPaVfvKHu
q78KeqegGJwQUbY8r2hdkBJM6Vcs3QSMZ4AKdQIBxwRbfPTX4rGNh8d40u/FYpGfldZ5QhCSXN3R
9oWKYHdeKPI90COABShr93fpVKAIxvoFboZ8ScPSOSXtFUDrelcbEn9JrnKfRGJdHFW3/LmePshu
hVSmUWN7nfnBpfrDKQPiGpX0j3EbuBz7Ug6py1VuyC2d278tEfo5UP5GvwIkI+E1iKCUP+wSXdIK
nGUHoWsrV6/+aiMpfkZj28J6nUf3eUzD90rlZo/y92YW7ZAfJkfGcp91M+t9zan4NJTcVe6GoW4e
QoWneqnG7uh1zvK1dq3tz8zJhjPsodHDzhq3afk4zE5f4Iu1/gNwQPG7KQUsTFl2BRY5GU4PU2AF
rgK9WD6URYYfs16AR+loyNUlVsOkHjT1uHhriwJVctvUbNdm9hgpRUpQdc9+tk7mRfBBzaeyGNMf
Q+z0413XqZ4tvo79i6S0ycx0DA13b/miRVhLFlJ/6zyBZCIAqu6cGevDVtBRHW5SnGOv5OuHZ13k
FdR8hwoEaIwBG18Djn6vfTc2yGeySvM6c78+Kp3BMoJ8oZ79QsvgpEBZ1ud5RGpxKCDW/oxnNbyV
a42YMK0c5tMhAkceA7KjcLFRDyUH/SZHJAOWx5MP4RQtGEODMONeFFV6FbswLEABD2QvIUcEQwW0
veioBdbdIA6JX1gDxYLC3n7RTftc2LAVO1/m9XfF+nrVDLWlg9Gszb1jmGn0MpJw/rlsaq99HS2k
PmBDC5twVRbIluhfIhftRiCXW2VoSGzH3gFXkUda1ofZ5k269wZCPUgkC/06xU4dc4FyOGBWFSvL
rgxlyuBKnl05d5Q/cNQwaLAcAvoJKDZk12y1La8s06qMhgtISJS1LrMvLV/f1HlQ6F/AlXJdgp9V
BVGyj9zct3vK/thQTCTD5Vs+aNnfTmMTv82yCMoXpD1xiRjVj167OpnAi8vgJRbuzJ2vHuYSdHlX
8EbrTPi7qTZZ8Y1vNUTwtPAFwLCgQ7SeLY7ON73RUXyqiqC+A0EDND3NCVSx0ue9fIGwO2a/gPvx
R91qmdWFLTIw+5BaW3UTu2FPb0RxtE1VjaR2WFa/JDcdeyNuY3/5Sd281TeoXCgBE3Ct1w2NTx/n
xGLNRFI4Xg95OU03QV/rZzFXk4DnEaH2CSlz6wNza/XPlYrbsqtd7ra8kxlwX5riw9uSC0NLNveH
l9h2IDwaDyXr2cR+wSgMgwz1Dd/cIEE6SzltT1lzfQ5nOwEo6QQXXFvPcXPvz9WVrBX706Xz0L/s
Qn8xXzG1bmzYKCfxWgkxHp2wFOtuYRX66Y7hUBzHTLavi2G+9lfrC3kvirFDIlJag6FKBpPaq1CN
n/6MK+Zi8tpyn4OB3WGBRkBRqOoqCZigg+28km7aFt9m9VMFZfzUeKrvqehi8N22tEIB96v5E19T
azcLKPC9w2gDtin6WRulIudVeKv/6NTujB4v1PhYoqrSEPGpJkAiXKCg4y2SCPAmmPVjH7cMQvjU
80W5zOZoUsj4Tzgl5ubOa4tpvTNJ0oBUb1Od0XzJsIv5ss8e1DLV5dHpFNr7eqGYvu1lkBfE2vIw
vC8MBJWNAEv6WIiyfXBswwhS07Yk22mkQCzH5FAg0p15cHbADHmrncaHGMsoFt0GK+YOf26AOlvn
rkE73Zj00S4ZhGxEfQzk8kK+s3imwH6dEBZktwKGrFyNlNL2H2GzIlqoiH83KZsYZHNbf6BImZlc
4/G4kaMBLSfGrHnN06CFac8M7KEZev9breLusxuogXET9Dpvv6p+NUe46NGzHUCFXwVoj2Xg3vq+
Z+6BRLfje5z7GKF8Ok76ADV7eCvAID9S+h7gr6ZWPg5TUqDt1jpyj1NY6XrXyd4N0fUujBb4zrKU
3IMHmnaZWIZ7NlVOP9h7/eHW1ZbX1nUL3YApxQJ9DIvZ9MBwk/U6S1j+EiXbBcaVtaqPghUGnEZI
WvRsSHOYGzeqe32ZMYfwi7i+p6jwd4VbOtF95y3zM+WlzNxEkSn0YRpJER/CIoSP3YS2OTYL6Plt
jmzb3DWgqVfAfCZKbmKOgv25x0TG4SAMm1/D7I63Ue4s82mAGzHuVq8Td2zbU4zvflCfbWF1i6h6
7VE+lN6KN8NmyRcENre6GbIGHSLyCmSU0qBsRdwYpxPLgzd95VgNwFK7cH9PI7a9YecPnGI3iyYG
zu6TltfmIkN7hZy+6rGrNmM/jD+tEg+69ZybZojMHs5V9J1aLJhQ792GwT4Wjr24LRmizB8wUMVc
+qk1g7n3UETSozt5tvcgfHf0FiSVQ3fLfZR90XVqYC+lbvPbteyjz2i4ZrO4y/72dZxciknXZ6LM
4YkqEmhQS5mq6aZ24zgWHWFd2C+pKnjF8BvenLgsvqUkDjCqUeG8aRn4VVvljsUtgUjvl9VVd3EC
Agdt3LFdZ2hC/TjPvlO0dt9y0T5PJvJp0hb0KKuEg8Lkjc9rDEHcG+pD15a3SRB8b67F2rK6fuOc
lq5sYXsov7F/yhdAiHnY02DMbHqk7H/p+tE9DWmqdot0OfOPdjlpBq1vlPXyvSOdaqtiJ99nYN3v
y6h64CzU7OxV/RW60bOxBceAfvKO+H63kR/fdVQCkJ4WF/S3x0Kn7WHBkbKLyvo0VJTJQ3ETDgh9
hnD6iIIQsVQ2WfzrcBkZGso2YdXn+2A28R2No+FAt2Q8sTz8HuKmOFIS+t4jJrJpnpxcFf/ldlW8
kUu+n72xeSgSAAFE+S/8nuSyYLkAX118NCmrM3Ej/1gsDHALGlG6P/Rx9cQpGTKk4z4lkHnod4hT
WvUASSS6JFDO+YVuIPlXSzc+banjiwUAAS9ii7lWXpIGqmxWYSjyGPPVtnHu+AQREUsvf9ZrwBR0
5wvNjM8EUYUxV2IcEzrNEm6RQ74JIatHwa1tHzm9z7jrx6naer4dOAA64tN6errxu1q+MqslP9nf
9D2V8u9iHcVjoEtLdcZN9m2jygt2sEc/QPTei+TVE5jdkxFqJVe8rbuoD0X11hgso1yF7GfrhfVZ
VPKoK6b0G9GIS+AoWlkTzJKxWI+dLjGX6G/+IL3dlKOxNv7Rsc5Vs9J+2JosMFauGGfS2h5bUwQY
JuzdOudnT88ZDSWNBQDDEtlbNA/MWZLkKu5i91dEc6T3SMxWjj613vDaGslGx//r0pPg3qqwupcS
omkfee+cXBZnUzLrta+rWX5Yo/7KJxRcM7IpAcr3iLhs3g/w3tmGUtDCPOaLvWEaFkaqj6wkKKvg
Oayq5saPwqdlVc809tHQrb68l1Md/RATzZIJhx5ypu6GZ3R4laa4JQlz29ZJfasBfy9TflcHIVz8
oqVvSch4Q18AeKgt5FlA590HIC5LDCID041oCaeDG3tXXW0BrAzyzHQJY3MMw/DZ8ZdjkY31qUeM
A5KdauGyVPojmkYEGwFozqCNy4+lVv49lsCy3YPjCu+1HhIMQQaRQyW9p/KqaXcSnKIDGhmSOBls
Y6+vj866BL+SAE9hlXGWom0R3Q41bUEndotDAnu1HCsYZnHbXohhXBo35wkNkuGpRbRxmfT66sZo
wF2iF99mj/K6NNQBWtUQph6VPdCPvYRgg8GiONmlLvzg1FIb3CuiFNtmSgCeN4uuPtfWfVnwdLwO
AdvdFFFBSFj9Ac3LV6O89HnMidJWRcmh11flLnEt7qAga3ZLkfyV++amYzThsFQ5ssymntCFSTqC
VOOs/Jb6MrlbWcBvAngqBe7iEmtNnN1Vg8kOlPiPEx/N1p0aHHY6cPdKDrvGQ4VSaMewKdM9X4Pa
eyDqxFLf2Bz+sZMcs7igfTaEGX0zD7iIh5bk4i201DcQl8dPFaf2KU9bbLEZ45Lsl8kmBL96Ey55
d0AvfcOtM9uJZXZekzWvC64vtfih1PwUZzb+JLCwam6YoL/z+0m3UXc1yIC5H7rh7En30vDl4UAO
rnmOXXdLa0S8Kz7mO9jOKNWUrZlyaAf4WCrCyxqk1cFbnOGI2xshjUjta52XwP8AOxIwuMJki5C0
A6eBdU2KZzNIbDMVSoGmi+jKUbvYjJQPHoJglKfKpWa7CK4EFaKOG63pSHYzbt6B44NPVw2DQYJ1
QNvpNmhohBRd1mOxkz8Hqpxol0Bp2xD0a3Bc2/ww46SGmT2aeJ/Ea3sBhe5fyprHtQfuTyqg7qqZ
ikJA/XkaSVm9aDHOfQvmmOr7Yxi4UdCjDEk0TfDZJQTxnNkxjVGGEkIIYRZLVocrkNZIDCOm9+nc
Q1uEpsnhUPSIvxM6TOl2IkiG5WhNMo7P+6n09TXRA5P9RxQnw4gjwClFmO7m2eLwDZ1VttHBDagi
spn3mDqCQ25Tavo/vclL48ew797sVGO7zfxMUBvOV35XdDe57kB20xWjGejHkYrelGXMHCH3pKwZ
1Qd9OL8yn8WQ16I+za3qpb2SIE3EASkzdYbzghRUMB/XVXjEJ0YZVBEen4Fmw3ooUuILAR4kBxfJ
uKvW0YUqxC1xDpyD/tPOzml6ykPjlc33tG8hpHWhT5KJfsAmKk10oGuFbhkw0LYP037bJuYYV/5P
Nl27jclkvJiOKXC8fYG3DzMHX2w4TxTdK6TLcfO7acf2AH8FcLzq3mhj7NeIBtkkmwfD9HbeQTXK
QWsi5qAXM645GPEGAU/HGrAhtBh8Iwhj9t3Mo9nRBibB0Q0nQ/6dVqE3elc03nS9jbkfleirC19F
c0g1Hf8sqJw7pne4Mw60a5uJQUlQu9HGNi7Rpkk43S628gZKUEauq3P5PhFUxTzGTmKlfcqGPuDH
6ef2PVrzBqeXNWmAcxqFTdJ23J1mz8kf4nopvnlOkiP0k8WhC1XT7U0HMgfMGyGFnet7PK8pGZVy
51C2BFiXhlQklk5z/11pScwbqo6cJby4JXCiY30UmZ+Ou3ZRwbvOiEbtyInoi89Hu6MDB40FMyoX
6Kl8c+k+bTJt5tuunyTg9eV+7sPibAfz1eEBzpEvb4UZD2FFOoh+w17PS3cO6h51M5krskvN+hSu
U3JqepM+1Imxb452t44pOWuUq74vPG4dG46rvz1yd8Wmn/z+1tjRu3UckLMZeRjHi8WuZxk64BW/
m6LKORgv2BnPrS+lLstjPHK0ZR4IDGQ2XO2wUHjVsysmQeOOMYYUqtVLF8zykz49qm6Jyb4fkVqG
U+oda+kMlz7z39sgbs8ekkuayMubRBmNml4CM13xBrp59xRMPdv8sAa37jr+pkmDMNOmzdkqnPUA
V/tzGC6nvPbmp2bCRprxVX/QWSfPWRH7xxbOGKHDppHzSQWBczf0SFx3E4WMx2RSlrghT8U7JZpk
Twq3OzlVXW116KqdQ1yC7qBKXjkr5mf08jz0vtM8dqP/LEOUqaVXVE9N7CsOPMl8QWfmERpsMoQL
smp3TiqrQxZk6VYhDCOOdo3sONi0UsqcWt1JTPYZZ+01ufjwvY9liABjH17VQ1fz621a9A4w6Rya
JOqiYev2OT/faAwCp2ayZD3Gb65Q7V9rwR8ReQzVR/1JEImJqXIHLGc1cB428di9EAQ1m2kBhxdn
GkCh9jyzYT0A6klP/Rhq5nTyyfMOFTaXVnYHE1v7Y3DDZTNRsT3lQ8PlwKnWnZiTiQ5q2P3KuWKg
QUkhlLtCHy0s3vvQw3Uy2KQ8OPHK4l8swzs39msqSv89I7X8CUx5GAjcE7ESglTZDESeIGG7T1Tb
Yxe/hlt5/a/UNua94Ib/3Uoqk1uRzn+JuoDFVgx47JyuhLE2z+yFWnd7x+J18yhHj5NnLgmRkmQb
E7z6a3HrlXdXoREqUc0BZg2PmObxpiZAqS3DA2+25/IL9Mv75a/md9pzSKZkXAvM4tX4QtDmeXFT
swXEuuwW4Kh3ScM6PFnnGvPhKFFPKD/TJT1kYVDu8zz8oOuAfmPt5MYsHPI9ygKc49iBowwRZteM
/m3V2/WUzIiO/doS11nr5mzI/R8qUpoPcxrITRDh/6RQF/+1XONtyoivYU7qxyBD76ekxzGEs/bP
ljjPoQwccz+WMxJOt8ccUGO5ICCUnnxaIk9TYj+oRGHBcggpcqoTUXoJr2o/l77/LqnNmWerfhbM
TJ6ZDCJ554H2JQM9ETbl2pNw8Wn5eteR7Z4tdk5YNqrezxk62r6oiEGt9lvlmxlNZKRvqZFGu7LV
wZm+ffvoDgkCty7GH4ouvTg4FemzRSEKF4xvbqZCtXTnBxP8kL5wjpXxUr1pmgA0PKMO/S9KUevP
ohDyQjiOzbtiW/AWssW97vFfSek8MBoxnp3SgbRD+QozxGT1K2WA+uDTbtiuusWlYIbbyquqG+qM
5ESr8ETsMLrP9HRnCGlvIyS5SjvL2Xb9/JgnmT7VS5K+R39Cj6aJSr1lVh+X5cxIwROhrZoDacly
2iyIoOauP1eso93svyA6rbd4395geqmDrnl3Jn++XwZ3OBVDdzR1TSMiFE9kJXmitVixRVCC6u80
eoIfnc/AA0E4j/QLAc2+OEgV5wf+uPudCgK5zeVPhpNDSHui0K/OnZs4ZuvEVbtdOK2joqEifJFN
Xqdn8ScNiqZ5txKwofzZpr84WCyfg4jZs9xrqykWfoVSTO5xUb6PecVNHDCWKnsE775EMJC3t00g
yn0kQtInveAgvAQNJck/iVR8FE56ULEm/eoprjh+520RljDU7bs//DSrD+A+1dcSVD17cTPvKGrW
90St/deE2OxFDQm3pzzIcpJfjnhKerybRY1mvKPStpnHseEIx1mAGbnRnIuIL6Zo9TW4nC8vdeu3
PDar99SI2e575bABZw2qFNIyJS8ytPlz6MxRuUuziVurze0JeCfBm3iirzV7VElLN2weZ6ds3j32
t43f8m0kgA20KRt0sL+KWPbWY9iI4KF+pf4yHABp99vJCZKbbOEK1pNxfEeJre7oKsWXpfT956V2
xfO1YvREfUdc/LzvLsufPDHKjgFVfRAzURKHTyO72isWFjodFWTRE8fVFgEUyBF0nfOzH/vfe1kX
35jaIaQ8/Qkse9H1banM4n1f/6SZdVazrfCKuKxYsXy3o1nfvSKSjLK0WOKq1VQ/F5nRgBujiOeD
62lEap3qWx+cuGNHVKibLLwMQercem3ZXXIvHG+LHHdqMpcD0MXa3RH1vuo44Z++2kE1xzjHhEMc
iO8PJZltWk0EMQvmsSkP/z2tXUniK5+kXiCeRFvHWUhh1X9S3USYqDGBCCfgxrc+CFtLvbMZ1mP2
JxXu/kmIV1QDk63hqvx7mC2Xmy2naWpvkRvZm9mNwvFQBW2xbLrVd7wbwG6YDbF74fD4kz+nqSZR
X6RZVe8Hz7Qvy9CvpzIeiKmS9D+kJlD5QVJIuV8mBOBBy5jEhv2XlWkOOv+hK8iyT0aNOxk1wSGe
jX9PsZbjP4kaSux/AvEYhvVfk2NoDNB78QkP557Zla4aL+i8jjZpHHdv29l+RfU1WE9WlrIuqMlX
U/gcY/Nrbd0nSTeF7jFuupfRzeymlAwiLPo+vzqIxvi5Hehdkizd6bV+zYz6HpvPlTmwOzt1p4jJ
CfROPOE7O4c3rI1bKtvFxYKtFvNIS2GlAkyz9xhRD6Wyl18mlchNWia3S04LWqaCO+9www+8EeTH
dpKZKON3yyF3l+Yg18luhwZNGh7DjWrCTZzXj8Kp6WFAQl+svk/b5jDMSF/mYQ5O4+A/zzhFyN4g
QWOcE7ecQdHS59+qGDpuIdkqMhjagmSiR63iFFHzTyuNe7QdDoRf+XX+iVvK3PSTzz6ZsNBh3Fcz
Bjc53XWwJZn2AUNSL4pb4D7X84PrgJGI8KmgYkQjVxB4ndr7zB3ux0Shjxn63zEo85WbBFpBnT8R
jtqacTj7Ir8rRxHtrrzNKdLbrp2Lk1lc9Yjn+8Yrh3GX+C1BqvJHEEUPYvGpUMp7pGgd2H/1O8hJ
LwxXx31BMPypWty7tpp/lqmZti0rKUUSie1bHasWxU8XEdyNiP+DE/WuBh60aknNjZfsfnaTXWdN
uLmTHiq1IiA36Ls01mjduoAWRj39H/bOrDduLNvSf6XQz5e+nIfXCMbAGKSQQvMLYckW53k8/PX3
o9OZaassC1lAA92NfiqnCxYVDPKcffZe61ulq/lVus5o+wUTYuiM5W3ZBhqgPlrviXRM8vgq0+i+
1DUVrM9QehFR0C+DQM6WakGEXZY199yfrehDJJ3aveaEZbjU9cra1ywhGyo+nz2F6VM8jtHRHurh
nhcB1LqSYy1qep7QSR+Zb7TmMBKXZcykHGXkVUztgFdZaJecXzEGx7pg6kObFsNL+c38YiWKfKFT
2NDzVchAz4oYSUWOR0Hp/M9SmamruT+xYM791Omd9jqvX8tOzpIXnwlMvUtK7Bt8dOqwUxgjgD76
DMZGGouDSVSOPnCwGyrV1C+tVBApiD04POOgcgTFXWdmmJccFq9dkxdRcGBGFGXLwOjl1471dPFf
bSaPkQ1PYBtiD0ofVTXv175RteXD7+Uo6s8OO0QwtmPQUzTofGKhld8ilXDUOXUhh8FWa53wKtXT
9npQKg5PMseJ0R3tXLYIhe+541HX0YOukAFAf2wd/zHvCmThWq5LJCmnKeEQumEM18gVSzwqA32M
Bf5RgjtrsKzxqkdhSfajk0cdcoSxOmiEmz/mQqev1Gk9EhHI58qq5Nv/7iP8/+q0/4WGykSz9b4+
7bJp66L/177LPzdhVP/rv//6Y/QvryHN88uPDu7vP+4P5Zqim7MKDZMiM1IdnRaW6z+Ua4i2PmkO
dmEVO5KFchMT5Z/KNf0TlZamkb/jMApWTZ6478o1Xftk8kNQr2nYfHVHVf+Jcg2n4k8yMozgjjY/
shrTHhidivwGYlAV5OdKxJ/eGn2MHkPSjyg7pJVpxM8FA9RViAzDzbqqfKbsctZJbhUunizzaKpl
+Rn1rFi1VT6tIzs1LoQUTMxj8mqR00A4YgEnXbia7miLqas6yTuy2dsOt2Ftu1lG0mk/atF24ni/
MmRfZ78figNTThRVHBY3k1robtDQ+m+IrB+U5LNm5cLLmoirTPy0DFj3MjPL0C1avXLps6bbzKJZ
TrOpcQdmvYukT4lZKBHrl+WcFViE+6IlI1bB4WUJjK9OkD9VTdEvnIlzmp0YNQnf6bMitCs7zw5R
HX/JpugZCTlhp/wFuRJ3elj1rGvZ2i6mxyadDSZIRzonPUgyvV2m99HGxLlD+kvxxEkNeXyBiIB1
vWRPtCS2ChOjJWJ09rnkVbX9nc6hd2e10rSNjOQ5FOiJm7A4B1Z/HMsGw02EbiDqaXnnoA6WXRM/
W3pN4EIAZMQO+f3LWo5vqlJJvYgU90u7nVqEEph+977Rio0penU5V8m5hr8PwbrOlmTZm1l6tqh1
XzmMpXmBWkdshDmeyupJbrkah8qntM+Z7g22vZAH7sL8V6REPXG8POeCIJOpJU8cz+nCMPKMJTvm
4NNLL0qkFKQfy/0yV9pjKIgcqbPQojOi01QJzZsuj75IJvAo2lVPFTqnNQv9uGtSYLuTOpJsLVom
BAVF46pHt76ENT+38uT6KPP1qE5QP4xyyI5MciZ+2/jVB6GViPl37NInx0lC1wkUBOMyzZ+J7yOK
iZxL86Z8KmPH2BYKwePVpCkHFGPFdrAN/ULMj86oNUeHmfPCKYhUH/2uO1hmoFcQC3MlWDRWpl6n
QVo+K7Serkh5eOCAvVGjznYp5rZFFT2XqFIp2opzaLbjRTnmT41fn32d4xlxUeeG3zaumgc8Nyel
wQY7DSPRsbWUEK6ePVtd8kXQunF1nQB5ehN4ubRm3OUFvUA9L7WFEwbwd0JpF1IQYyslaY+sYrfN
ky9qYeBsVK4MXyAxyIqE9DRCfZIEBX0jkuiikAmDQ5oISR5N/l0Xxfkh9q1uXPiJxIhZpCe1Nrbt
KAWuFuTnWvCeCSd8NYRy1aMzItU95bGL8lejpP5PQyRCuooICm9hTu2vC4ZNEgkXMaNiJxuOcRRy
yikRAwZ5sU1jbi09dPThoa5oW6cdCgw8IjhA+G/XvW+YqzaYjoPBMzMafJ9yZGnrFDsb96JVDuUY
jZeRytBsanCHOMTaLkujQTTloO1CJELWn2IbSPr4AYZW4Tex4wnhIuKoPKweOISUy06QFl/KfkNT
Jwi/tIXzQnem2vlS9Orb+oYjKipNi8x4PaLG7ivjZLEsaticyQHPdKKIpnzjBNyAzk4bVw24Il5X
3SUO5447yUDCkY9pLOvbwiZ7uddJ6QsNWJpyE37po+E4ZskruvP+Lo2xZ6sMz2m/+4RlRvxqjRNm
yyFuSScO1NGzUpJrSKcl1zJ4rlX5sy339LG1KqIrm4/kdXfJWuHlXuhJw8KnFyrIAZgTttGz0uaQ
pgtkANjdaHuVwqh2nRzT0dDy8hIz/7S1R7966IqQPgFk4kPW5/VzWZjdoo8qhL19d/z23BgoQ+aX
DVGfzSsFIA9LWFKLrazwkIGmj7aSLeSFHkXOxtC/p6n+byhD3pXSz9f6CxXzfwb1RVPMmcX0fgly
LuvPbSq+lxvNj/XG93/7vd5QzE+6pdkkZRrfqBx/wV8URfnkKIZqzrwMwAxzeMv3eoP/RweiwD+S
FZtuuQGv4Xu9YX6C6UGDCpaR7OiqZmv/pN54Q0mRZhG/bjIDeoNqqMNB6ylSLU+rd9DxcPiZbqb6
t7mibCSyLPSywBR72SEO+eEu/UIm/3Nt/vcF57//gUCRFbMtFmOKRzDVLI7fqOiUSB6N7mjNPP/+
Gm9AJH9f5A3mQg6UIaS3Ibykux4m3dVz8oYM0w0Cdvzx2acn0kfqvibkbaLF1LIh6/5HPHQFG8MP
ToC/r079+ONHTE3iSOCBSp4cg13IEpc5xrIg9VhpMoqLk6wjj2Lm2yYhns3skGfbDz73XBz+rcL/
+8pzUfnDzdUcKXLySmLCyzJpF5u2jjyjV/CTi30n96eB86eVmHjNSOBDGfPBZX+mbvx92flG/HDZ
ROdMZdhV4QkCwy67i/SyvSfmPr+DJBV+cJGf2SJ/X+NNPSwpodo2U+F7ORF1pe5QKBLNWl8Gzuh2
BW0bhvIffJyfS/C/L/XGOwEYVXaqYRy9wbQ3KJU43JM9DJnICKJTSlOFXsqGZZhjyY2h0f/L6tUH
l/71F0ib4uc7aWINDCdlaD2dKUUPsQfbuFEHWxgW2NM44TfcUX2PNMENOUv//qo/O1f+/Lz2W7yx
7YwQ/SwA9IkqM8QkjBFru9TrG4dXRh/9jT+pi2jQN7+/3K+ZdhCx3qw5aNaFXbW27ZUP5Tn6StIu
WtUULct9TTIuxNIPPte7F3qz1uCbjW0t0SrPIRe30G4yJV9owvn2+MBSdgNtWdFwVmLtVv5wgVO+
RS79+1tID+LnL9EYqJgGv2akyoRhGd0pD/mxCI/hOarsdXjKPXU3dMAKgB27PcmZu3CRXuTHvtmO
OOgXL368V0KgBTtaxBfQRZq7mF7g5/5ARB3JaHagHavPxUVxnXYr4hpX1cYwjtKKg8m65q+v4thr
j3ap3Kck04/30qpfvNiLSnXj0bWbbavtGn2JgX8RPbbX/XVjH5lMLYuDTedy03jxSmwNT9r7whvX
IyFzmr8Wm3pXrPDG667w8i0TIL95CY/1RbMl/7fd1hfOtclPTMGpjzfZtbTuLqtTZWH8uNL95/ie
DPCN3W+qbbAvtjGmhdW0iqsv6RXMFrl2+2d9BtVcSLshcsdNvcEVEe+7bfOfrYy0/n/+TpQhc4JU
EngKHBm2ztwMjrZWSwCx2ccnaz54+ho2YHVh8+dIFh89g/OX/quH4c2SLKG9QPoqqx6CH1zcyMsB
CNU0gXz1KWQCWPT+sqmfIgVgJ8tK35anLFI3wjeQWHz0hn+DmP7qt1B//viJObJ4qr3v2Tr6uGIh
g1sBDuYOdKobBEgoWdBfpPfpIO99+Dirwgh2E4MyiSre0H0cDaVCwxwI1tgjXtFVMOiuGjGaHsUg
UQj3jldF1XUcuXVAu5XKuN8hKozWFOmrKqpd9sTOrdT0UpIgDQ2SnCEAVQ7Z0DULY0AL00ATqm1U
0sG9JSIeNnEbB4pHrxDPgob6qu/EI03dy2ZESz1rPNJAP42KcRSMlREDVGsN2xLYEVfkGKKs7CLs
c1QHmcu5+wwZYhsoDU5nJUPjmlRrPDIdBxjjAooEIhV6vOVzYD8p7QcRQe+UIUC+fr7rsa4RZVCV
vudHcOceHCd4tiXZHaPuZJXcwWnVmuW1sCGJCxAbQDw4Afx+kX1vTX+zh3VhIPdGkvue4lfPoaa4
ua25kUYJ4KMvCax9waPY1tpHa/qv90warz9/VJ1Q+siUM98jv5ePZszteB7yeddk6Hwd9nTWo+uQ
tKEpDpiuWh98zncKWPstrnuig5WNgeR7KBlPedItCDJAIqa5Ycl4Iy73+rTvDRTJ17+/se99qfab
3UvXsr7RjDreoU93nF3a1LfoJLbzlzrbmhgP9HV6gklxKkx1PwU7x/v9lX9dAdn2m91MwNFImtKM
d4QD79GguXLU7xsHToQp9iX/PZdBv7/Uu3f1zRZWyAOpPmmkeoWQT6Ev72zjRgeU1QXNLTMqKiMs
A+1EayP9qPSZl6JfLFFv4d/j1NS5pjmK1/vtXoqmhT9ck4LsZmHChFjZR6yGvrAuv3UA+FUSYX20
SAMAe+fib1ZpvRGmlkaUfPBpksHZ+imAQDaHuGizhTI6/kIraC8Sh0a3pj3kYbLPUucS0hfeygum
f/spHby08h9LrThoAEsAzWgOHjiNTMl2q5pru1kn2q6Cn1UAHmIp2iT1WuLbU9bAL0GW9AuhbgVH
EpXKwJZYZRmVs2iFfLM+6neC8XIU2Gzcy3CqFsO1Nu2H8llPTyVFYrjpyZdxvNzeBvJ2tLZTvbXG
tQwBgNbrQqLxSUGHgF34e5E8aOrFkO19/cHQrzv1xhnvS/211e+y/Kz0m0Tb9NZr32JB8PrGkxE9
KxuYOHK2Ucb5l27CdQ0hoN9K/TYMvMBAsb2FaESLDNbIovRp7kmleuhtwUGkj0dIRtI21rTLpO5u
GDIhdo35WNOFEiR7p6w8FDRbU1QrOipLLerXULU8QjjDvroYReJNsXY2a7JNhSfL04Vu3+MI7gt6
WkJs4fQtG173ttT3cWqsQ/AJoT1+UYgrt2xxdlIAVY1mv0q5ci0a+1ZvL5Si9vC23iDcQYaevTAh
2lvReK0wVKUL5InGXIVp7Qbk6IQoJBRHWkG5eBkke+1Q5WRN7ZZx/nmSZ49lFF5FNg3aSbDm6LcZ
SIupgkAWczMw1KY0d2QsSMlNXFmeIGwo/YqkbgHxZdFUNCBfo2ALDyQF99ILMq204RgSH4MbbyMX
xrRKc3yQg7mtAg51o7Mc8TmjANsNmupBklrh5z4J3Bg2Daa+HLoFPXyUPehB93ZpXylhvc3bcYXo
1XUqxL7hcgrYbkJ1C1PwnI75Zdz3LqoEyhPZw76KaWgDh26+NZecKW/a5F5LCNmcmLW5Fu1UWvzX
STa8lHmxDHJ5jRrZs/TOS8vmaKbySsQxphMLeU5kf9XV8dyVx0oflrSq8EYkzG2tzDz2YqvK0W4I
GOyO+pHO33kIrGebDJopafFXqVu0kWthGAfkUKY4VQlq2Mq46sGhAUVc5JPpDXK3MehXaJmylfwC
axzte8vemuGJQTFyN2OPwgpdXYL59hGCCO/veBUGerCg3PZjmGJ6En3WnQZdLB0BVM6a/MDKukgs
a5lHJ6bGH+2T7y0089//cFRWUE7Q/+s6rxLe1IwwYHs3lepVFEKSmo+brxnY9tanpDKnHYqt3y/o
3wizv1pd35Qilp9OutVovWdDh/cD/xi0vOBZvy5i+UJD3JBhNcDBtOjKi4Z5dpGdGVEThzVjlM6V
4NFCvIn30y1TcymX6OjbzrVyBgBZtSRNLO6oIBW0PbDpUlhtiZUs9PymyR9lmWrnSzSo6CvAvSmE
ZhMJj8lyg6ZsSZqRO3bNqlPRRTpXQX8q8+vEQsuGkN+6yYZp+ftb8GYq/Ncx135TEk1hPyV9HySe
BpRRzfd+ukvVm1x+ZIdBJ0GO1dihxIKVG8C1EqfGMZB2diANpYUMg3r05Hw5AuQiGofNL3IdVTtQ
uV1klbm6CpPgg83X+XWLzLbe1lKKHk4wD2svE5oXsglbErrkYNjk9UOrX8vOBdknSwvaVaIiIlEO
jL+8JG8Pqt+umUMv6yjnezxF6hH5wcBDpu5TudpVJbc5rJdpQrQ7Ds/0QWt53HCFl5hs/U2D6Dup
LHeMzWUDtSlIctIbc5R2xbLpQ4TY8qJA8JBLqwbLIKNIBOa4rIubLIAQMy0zrVnI2kuavc5HALT+
S4A0q2ZMlgncLkVgutdREdYyzDhGEu1naXhSgmE5qIfSMJACi6tWE9gi5IVaXyUk4oUeqC8d2qY5
JbTPeAqlcYlE4lDcj2W7LlR7bTvMHuIKEhpGi7hZ5/z4WjUWQIsQvJhLp33MWwLbrRvIfwt9fLZY
dLvpo8APY677fvFmveUsA0cNtKRRODdj3FQ2BWQ6HIDmSeD7RHDMBNIz2nMX3wXoI6vxsQqvjKxf
BgNHabNbTZ29TNvmBufS2k73MeOFJFrW8bdDFioicTYqpArYRwPMoxqm6y6ZZ07AzBx/Eyf1JZi0
Q4zHh6UPH5PqZYaPgaF3mW+6yNKX35CfOHdyvOtVP21xGi1jom2mNNsljrVFVujGGfsqlNupKlZx
hDk/D5AoWWiIP4p++hYd8qv79LZu9oEB2ozaPCN99HGQYtA+snnvZahvetBumV5dELV4pXb6l1KK
bjp5E1oysFXrJgnSCw2iWW9WV0rt6TzmsZAuJ7NgQprcNqF+r2aNZwbtqkP2K+nFknympZHPh+g+
4EzyaDb1YQjGvS0VW03VF3L6GWzn0mEvnYLEHYW0sWPMODyNIpcupbS6LAfTC3DNh1W9rLpuq4gn
vfim9lv0I0iudjyWVueJqETy6m+yDMMM/1vJJkNRcyOHnRvfVUO8MucTc3H243LR16AQZpRotEIi
ukmQRI21zcn/o8VDeW/xeHNKIGaeoQHDph2Kfdd2iI0omyvswTQt+71oL0eJv07tDQpst2qcW5As
C2quRaq0p0o4GIA+ajp8iwf/1Tf+5hAxCXBptAAkz46dhsVL28vishGFQjuTeV8ydc+4VA6pNdxQ
fnvadG69ILH3RqGw/jLjrdqremFhEp2IMloKcS/S2wlfWWjSVhiyZ2CFHm39neosZhWWZ9jt9VQU
8U6rGNo528Hw2uSDmI/3zn1v03asUjesdkhNr0IQ4YvwQaOjVQKcUtB1uX1s7vM2uGMGuS/GvalJ
MH+66oPt+92LvzmfoHpXIrvuGdPQEAYO45KDvi9K53Omd/uwUhe56PeIQXFQtCcnTvc1XytU5Y+u
/+sOvz0Tm34sW9Ic7YlaB5YXZ9ZlXfp7De8xc82TH9PjJ/P4W+9qMND+xXe/36/f6WC8zeMhotiR
EbwZYFMcQBWaa9un+Vw/d05SSpMhhD9m/Kff7pviQI7kltgGR/MwrtyarM1Q6Nal8QUz+t6wb7Ko
dAvQeHpYnyRD7GEU7g3OQb//qO+c7N9G9/RVriD2UIEUDrTkMBBPsAtMjEx8zCbxN2r1Ye9d//Vu
9W+xC/0kwqnlnFiJS2WAFGxntzKfcb6zUidt6temgnCjxGyVjebC7WEfoDSNPwqAea8pb77ZB3LS
N1oAxraXsFtmqu4ieV8qCb1y7mfFPW5bBU+FvRwoPRJ+rd/f43ev+2ZhTFPUkoMubG+GdSTWw/zu
Vv4d5sbZSrBXuPVmLrljmZwqEqw+uOp7X+2bNdCJ8KPPqA5vJLp4SR+wye/m4f8ipv8mGdbCVFBd
UHI6QJuDXY6fegwesJY84fE9BfSjtRqtlf/RcOudt8qcn4sfzh8p6PPO6Dhbl6n6GUrmqgEcEMnG
JvHhk2XyHjnPXvGNjz7/OwvHLOf78XoVFkMUfKXjDWr8bDN6zMx6Vw3f1itbC1eYPd2iuI84DH9w
x98ZoZlvlqrGCAIik3jCDd6cSAfpjWpXGx78wIao2pwGQbO4fKisDXLm/2ytMt+criDRG+MgORIV
e78PJmMfMy3reIPnZdHOrb3MsFJh1/3gM753V9+sVp2hgq5JdMkLaP3NC0bBezpOGru32Ku1vPB1
5NyN4hqG/8c1/5HM4+b/rWQfxMHIPHlD3ld5fBeansMoKQj4QWj61x//XWf618/7W2nqqAg4FNXS
kXfIrDx/Kk3RoMJIxPxoEYKjz6E7fypNtU800RF/og4x/k1pSs0jo27WTQIuDGiMfwIcT3+UXX8k
Mf069+dtz5NiELmqzs8jeWb2X2vWz68oNnMwnnk03aL6v9eFuqvD/CquFc5xaebGhrYH6rvm5+zV
xLdw/BVf0Uudfbu46zTjqMx6srih1ycdIcFf+1O/DtpyOeTDxiDSPClIz0PvjxHEj7eoWUdEl7OK
sgho+omzqJMrZ8jvmGl7sOue7MLYAx6+EYjfOM9IAgGo5sI1bhD9FV/7BDJ0DI4MJ55zA2/0nEnV
KjKlbR8g8SxgjiOuNF9Zzy+7VjuMmEltxbopLOkGNfAlxFz0UdEWNtG2Iza3HrPHjENwXnAcGLUC
PonqR8ssKb7WeFMXZYfQqh2YFOl5TeMuwtQkM5sdwJov+0I8FTlNpHBMHiWK2UUd41NFavVML+QM
l7Fa1IoBm5S9dJjjMgKtuLMHOeTn2pfzDtsYCthDtb2WGhqkJJYMmXXXKGOwDJ1KX9GiW+u6v8Wz
RAuzhno76MM5SOiPS5O6c4T/qg5MgmdettSn/sJxuLcjTUR6gl0FKE7mhGzwO8Mxp3fdcFCG87zB
jXal4mYCzIOhW1R3/Fs63ba1FSbkPIEbJ7WRjRktf23r1gVKVrxsEeclO66qZWZXX+EZEd6LZ3TZ
QzxZWDoMAIjLTLNrvompqe7iYLofNH8lZOmSpuA+jTmj5lN1LQ3yi1EgrbNHvVooqoILsqmvYcLd
yE53ITFtGMRXerqnKIgecyXB+NbkXwO8QDSG1mhExcK3s69TVgcuRiUcNghxmfuQfa6m4IfKJna2
YyzunVjDgjM+GV1ANJZ1kVqSszA06bULmw0oJmiKtLsa0ZTIBqVoBfB5q0tkm5c4LagCUUDH1XWl
ELDcy6SRV3eJwknDKu5Sub3yp+4o1PxaKexoORTZHTkXZ7jEgStJ0zlKcawGheZOUZsuUxH7i0kD
RmiGNFt71Xjo7Zo8Ax/mDm1NI9QPjkoD0m/y0q3i+mui8A3X6p4UmKvegWEHQs/CD4YeY9dV9dfe
TrZQqld2nB0VIgjhR9pXoz4ndfT1ymr8lWT3xiKmb95b1caslAOcCYAAnX+pcSZb8o49SjFIesiP
oyFeVaXZ9Kq0ldFry6UKSCN+9Ev5aUBwbtOl6Yb0Chk4ySMDGBipc26gkbyAZaB9bnhlm3371QYK
5lyWXpMQCyI84lLi5uiDctCd8FnIxo2iKXvRZ2SGDPoulZMtPqvrJhnPGN23REBthc1TIenhM2CO
a1kdn0BBvPacy4dK28mquo/F9BQXpgcw5mnIs69jqe4Hg1PfD4v898XyxwytNxKu72ujYYCxwTrj
gMP6eW1EexeR0jROt/msE/Wr8iFW0K3bOcjwMngZRlovlrmeYNoEANPirHdp068/+C3mIunvA/Qf
v4WBrNnBfEAj++3pK0ONVFV1LfNbZOVKC6Dal4mxrXqJcUl6cNLiHJdAXZVgXwp/V9RosIMIb3/2
x3DuH23+76o3fxRv/l+V7GdRlL+/9S+nry9h9PlHYef8D77v7fYnG5cIOWsKqUOyqlFPf9/b1U8y
5GHgAsCAHUubK9/ve7uhfELJaeDrAARr6N+gyX+6SOxPhqGQUabPLJTZlvKP9nbifX5+dPiNsEFx
wjA0rmPwY39+gIFR2BK6T0ZRWK3PRR6jnpicLWDf2zhHKEjLB5ZELCO9AE6+hFf0uUoQiOAlva9z
GZtupSUe+UixW9vPsp5cRcyPAggBSak3B+KOWQda/TgVRn5h6M4eCGO+TOY2uZlbF1bHKR0c8Dzr
WOq9BoK4Gfdp3WzLkDV/chhxxSzpxbEOCnKM6SiHxdExsiczk19w9RHDwZFUco4ML3Zw5q5DFUuz
zmjuLnS+0mnpnbt2kreGvwMIlcfRQbFvk0q7aDBWEoeQLuWcrYKoH2Z2lWawWD3z2y374Ag6kXAm
ZVplUXbCUgGGJGEpjQDdAHTKPZGMK7tba36wb0C4WrpYxtN5So9qhJMw8UkvlV7Am99OJm0oZ7qw
OViOVbaVnJsBuCu2+8u4fpwITMb1vChFBUCzXwThLhiLI0s5xjiIA8966IruLsjKDfdy6NhSo+Oo
XajtrpKnZWvnbE8GKjnppq3kBmSE7ypSc1MHn7FFLBR/GaRnvyC3Qo23SjWu5/ZQbvonuFPsKapL
v/0Y6uV2kgN9kZGmdCwaxpPJ+EL6GF7uGtLfaLhiHAB0DZehgAwkwm0fRc9MqMfkc1HCIQbQtRQU
ODksJpWc26C8ErmyhVqy1KRLrOAlLe2s9ejUxVcBlw1R1zHwRnJSq3cxJ97OEBBrT2m7o3xb5H0/
W++RjEFz8cKuOPRsd8sEi6nh19cBeTuWcvJzYxVampvW9Skw+3Nto/CoMFA2Wg4yN+a/JJE9jnNm
kWWKq6Cw91qPc8WK7FkGv5Zb4vRGWV+XA5FbBnd3Sph+jwJ4MrZ9fVJeFfmrrrSWqxb9UcR3cpNt
gj6FxpMt6x6eiql4bUnLnBQqOYb9Vwn1tvHHBf6tBfHwy0wAUZw8ByOR0eZ7nAoxuNvi0hRHzexe
Y2agDVxZEgkA+RcbQCRIOR+zEtVbN7iAMfZwdKgu9yIEFYQjQm3dzvgMxvIWKdUWJN8iBe9poN9t
4rJcFPahabslevEVCFFIHV9CZVrrSnrfqt3Zj9AXAgAj3AYPQn3RxhnUIeOqscol1nMvJdBsYLws
CvnFSY3HUCg8Bw/OtG2k0vXRdDgZLfYC+m29ZzZXFPmOuAZAq+q+x/sDuAgvvayfoP1u7cS/8vvs
NQwMvhbAovM2r/B8dy7Rehfd1LefLbV+wYa5C799G+06D4lGiXrYQBLDIDOsdsCKH0PJv3dsXg/J
0F4bR/6qqMSNILx1aGmyQPgRoKx4r0qAiyn54iA7OVO4kkcKnk6q1pkxEdmZyPlaGcazFQePjpFM
blAl1qU0B4xIdJzCQp+WIhBYVokaXY9hejlaTuEqfX0reJHqkVVBpvRhUpPnj1O5igzjIUlOycCB
wfcbVpBz1L4ovpgWLeSW2a09luGzYleA5cRCHXqiWTq03UlqFctIwn6Df266TGkQXLOIDi4ghwOo
loIkRAAC9gw7stS9mloVCjXpQMNC91jT9U0lbrscwoeu9qcqsB58BfZrX+jnZGbU4olb6S1TNBBU
FQeS5iyAC2amUK+yhmn+aAaenQ7d2gxKkCi1la0KRaJSCXkn4WLHqyGJnhK12RdzRGjhX0I9QF+a
HOyC/EIIMfd1Kk5JHO9jy7hQSJin7d3hI3TLPvrahtI1QCQdXqH5tfZVCNFJDHpUxOHWESqIVWbA
u1rHZZsZ46mHfvKotQ6TdjO0E4BoakfNDdy2r4G8mYwqLCAwOND9gz9M9UVUYcfO+qBZlHp6sAy/
2vqtGGxW0by9aIlvPUYZ2rLEYWQbgXWRNVAlqk2Kh1xqt1YZZF7sy6ZnE85zlmqDWXU9hqzY8tEX
oNDbLoeRao7RXd2Ww9oQYXnFgxGvsHxFByuLxn3AmXN2ORZbM23AWdplReqERAALK6tbCWJcwSWA
iFOmo1U762qq+dII0pG6cBNo0pL17MWQEWNg4xSLLpKTc4CoaFUDJ1sFYVl4ysQ5Vi2+lG1wViRp
q1VSsRbqdQOx/+DrRJ+oddmtGGcWp9qKeF16x8wvak1vIZC1PfUx6pMp1YXiCYIPEVw4CBwNNb+w
Bntyh6mvLhtt6lbCvJGMsfRGGEw03wBsjsGrNm94gfqk57LMuFB1nUFjJli2I/QMl5uMkR3bEziS
BFwWWWQrs5sADYPzasdQXocx5zzJCe+x3C0EcMdgLDtPF9Y5SkR+1K04eWnlnGpVGuKdn5C3VRD5
u6ziESO9komFXjk2dwaxO3EFGD+ziELAVJ+zOEYdA9J1PZlY8aWiORm61K+MPPXxpEjtyigzht3Y
DpaV1tHwYhu7zHP1s6akIw4xwA9NGG6zyr5BI3NpyPaw1AqjOnQypYF1p+Lw3ZCUpTFqHaelVIhn
NS4ZqgZjBMoUd77c2NCkzUnfdgoHaak6inEjT9RJ02vQRopLipiMbL2+n/L8S28GV4lRMUG0M5YA
NT0qIr7VIui+gTiGmXI1SdZa0/Jta3Q3ap25s9Co8qeX0UqeilkrJJWbmttOIhexefbGtLtFNK59
/TCOpqsw6nQAikaNsXESmN1RwvB9cAu4qMOMIsxstMR1t0lxqZHNdyyMZOeMGf6IbpkOl1VjbPNc
ugAevfE1cyX1YFd9SrVGV4Bf82royv8wdya7kStZtv0iFtgbCTy8gdPpfadeigkhhST2pLExdl9f
yy+yCsgC3qBmb5iZ90ZGKNxJs3P2Xkte+NlzdHjS7Mw/yKISH6BThuMyLHEcQDBo8BYPBrI0ja1y
OWYLW3W9C3IA+3qw6Ha0R/eB2ox94qathmndJzXmeKYnFXleZDOAcUBPhPbSyWZldQNcWAHTR0vr
NAPBZvhkFCxx5HzsfuUaR8ZEj+oj29Q8SOJe39agHh9cQ/BKTEAHbLqhRI++RDqY3MLfmCX+gGHo
ndDqTCYGCy+kym8IgCa29ggYPduqcXF2KskNuAR19mdG6PVYoygPE23heESDOXrCaEb+yXAjwsR6
ZuHBaqbh6kBB3DfS0XcZvsu31gZFaI+Wm6/0IR0C4pnVTupyfs6W2Ti3vgOPze6d3xIyZlD3Y//g
69qnM8LGXRVN1l+8npHOFNccZEogf5eMHMpGeVX6rKtR31v80QHG6+IBmr5YY1xy9oWBMXfCxRNC
ZkJVGpk9Tz6Ej0Ai7s3KsTy0qclbQ4Cy2PD8sKydJa3dVLjxYfDTd7MDzrcxet15MwozDZbBSNad
UNnNd6ccYlHZWYpnNNzdTHrRizuwKmAcsvCXqphltBHnk5motFF22rHKx3ue14dvkZXRO/GP4mBZ
41hB8V84I0Ln+1wGjsJMFmGY2qJT21GU6jxVWvbeAiHZE9+eYt6bpc/RspDD91JIezcNgEO0pP/j
uHQOZpNtqoBbeDZr7zH1nS313Z5SE1lz19s0LQFJXTs0MbVVJ53KLT9JbQVr5xxV9cVrp1dQ3+sR
+6Q51TYfpWGajhzYO/pnSBGJEoDHy6M/lj1uCsMF8E6iItWNk5/wBpy9Yg/r8dkbyxerAK3fk/6x
UbTaNTh+cbA6L9SRQ7DIn4rQiZmoKML8rmZsplTIsNHrJRyz7gYfOyZIgODMIT3j87xkjhmdC7M+
SyPZ+90nn0HAtvkoQ9+NX2uI2bKMrl2jmZz89G7PojU5ZB4+jdwcSiyrWCcobUMOwS6lBpMfPgzl
3PS+/AltmnIIOrlzmh6y2ZbPptnoZFkXG8EllAqHnMDKHbn02ZlhkgMDqiOz9mUpFv8xJ+W6quLF
C/rCPZTCX6tUxBukmfW1adXM/IEPvhfn0UoXYOYmqR1iYW9M6T/CTYLYF1gSe9rQbiNSU7xRQkGH
1k/sYLS1UMaElQQ/pIwDpW+CdtGmLTFPeLvOb0X4v/GHTa95B9qsa73NYB+8SaNpvnEgfKuO4JHH
UXtNx6/dENt1AsPRNbKFPcDPlcsPgMvAmB/1Ba7MhKJvTd5fwepeeINIrbxv6g+M6y+x1qkDZq+b
TEZjlQoHZqBv4d/rkq1EEul0NhvYzL0P5apuCuH8ltxYWgEBLZPinJOxpxEfpzsHxuObjsF3j3QI
yJGRd+7GLnXnUvSIBknXNdeEXGtoYBJdlyyjjp0y+VIYkVluzLjINrVe2DsPodVBS4vqZdLQdNue
kdwKswCdmVjizSoUwAC9vVOPZEpVe5n8t8aLl5s7uMNL5s7FE6Q7cwcvtYfpEPW0jAvfeTOdvjiT
pQXDU2n+U1VoMHiorENTQsTOvWZs9oaelm+jnNvnuKjKzwkvzdfAeePQw7I66G7CcFo1Rv/iD0Jh
NKyyg5Z4xR83zpkIQrsZtozICfoDQPMv/uj278BOoicUuzGT3ZQX09CRQ2TgmZbP4Fctmud2kiPx
FRSzJrOJ1sArId9neRRAhRHPTtuYG6/Kp0uOQe24QC7gHMIHFfa78RSZjbau01Y7V3YMfqIVzSXK
kXMENpBKlhJgcHUggI174iWwHBckKCOfnLZ663Pem4aDBnfQW/uJ2VvyPvmibVFUzt2b8p2eufsy
ma+MEKY9Pgc79NgJhJqT7RcghfspThE1+n0LiAmSIklUDrlgB+ecH83Ai9rr/MAkGEyF3L6buKv4
5psDpC0bI9Sqi20cNDAPFR8tkSAXdBpG15FpbBYluCIKTc5HwIy8I3yCvt00YPutq7BqOivMRhja
fGpRHu8NVM9WtxBZBUWWAxZa2b37zNr1xnsX5efAaSEiEpYp+0mHx99EeUQjlRuNgYc94MhJe71a
jG+/BNtrtdGaAVAaALUpf2YYtgAQs30KtDGsuKmHyqFOGmlemPsQ4COz2JoC44Fvhxltl5XI04fM
6fxV4rH+kflHVU8EjWfzvS3Li3QakomaHj97qAbA8CDJps2uOEcgpoKiNRyLketl8rswLbGFsxqU
/qbQZ/sKyrBtAI3vhmHVmssBRnuEW8I6TBU62XRc+PeK8VSbxWbI8RGADVmhglpzK73fIx88iq/8
l+Owc4HjIQ54cBfY/wuwQcYOTJQ8+460SJ6hgzElsGrIB/my10W9c1qWSgpOMbc+Q55N+YOQiC5q
MLL2XRVZyS1bCkIMLqLTSYcGODLSEI1cgeHy/WNKMwmjHd8hdhSkLH8yo9qQpPmRU1q8VFB4u2lk
YN90HLPKyN4ZJjKE2eR+lWfyys1qz4/yW7M84gCKlUTcYVmIp0+XnCEPOZ75/YLWR37jiAp1+R6B
LA9c5iZZNIxBVXMz6Jv7JS0bPB4IubN1F53fvqF4XGraax93Iep3Lqa+PKp2UUcdTuKmSZJtF7l+
2HrxtF5ypts5w2jaPfzdtfHG9k4W2sss+wDNf0W8+ldLACKmindorOVzUGgRSfGKOAVvIY/EaZWH
bV2qTZLcnd6zhACI0mTX8BUKSrPuHuLlLovoPB4t1AiM7jmvp1OkPE6Zef3akj/2pfcJf2cIQFql
W0PP0dzufCWeFAjNe3fibLAAT0qgs5l/jiP0g6rs812TEV2VUeeEnUWqr/Pnr6jQT8qP3AvP7DGM
q+5oo31cGQjaQ9RP2Yqhb4Aq9KQzEArhjGSfULH4EGIHeVvq6ZemrrNZ7hdRvS3wAHnmBXXSwSfN
wVDjs0hT/WTH6B47DXCrbhhXVbn+eRqt6Zp3LVjaWq5NYNa1jEKcLSZvJedXdyteMngAXD4HKyGe
/FbWr9a4CBRBjHJHrR/5MRSkCu8uaz2h8dQXk3PSGD090aEhXdqMSdB3/aVFO+CmENMqjvjWYL7O
3L3DZvEvlhnz86pKJJaJh2Wrsyu4PcRE6/glry2AxJVyj2yHOcBXyZ7uNY0YPqVtMt2MonRo05rr
1AOTHZcITcChiG0N4X5j1nO2zSpBAyStvQeWV3+bMb6Zi33gd/LKO/Gs4X8phffpFxUDrtnkUZjx
boywrTipHUArSINJVmT373TgyGfO6ED0RKC5ZVutArfqm3C2vaPPCaippvkPLyuDs34aDoyETiq/
byZNPYNLPLe3ITXklaPBGTLgEcqotR5Gm0DZmD3kVIMPXRT/GGhfw8Fd/rqQpUnlxN7TVCx87fP6
gTkaD8l2UpsYmfSDmzc5Z4+axHttDN6my9nHSUc6p7nw42utmcR8DD/FQaGYzczEpxvbCnhx3QoX
H0cq3Vf0sttx9pAs46q+8eLZYiXydwbs72vvUIoF289BEc+xWz55TsPzyvoe5PLPW4m/kQjuPh9R
yJ0cbdZV1rw4AqRejJwTOM9GJ/qHxWndq+bVcv+kNrPoGFb4NVH7GHu7MB+wDoaF/qkxj3ti536/
8HgAfNulXXETs59mzHBbYEXDcxWRmF5Ix1+zCiKUUef7Nlr0s5OoOUwz70N5ZMY4e702zMUYtPPg
VRWNFWu8lzTRlclmTviTTvKU6XfwTMT/qMDiHBE4k+27sgudDpmGyanNuXSJITQHjYlpE+puTV8g
4QuRuRaOMG0uOKgwnVXNPvejvW6AMI/T1cDOQuLZMtMXDsFmMLTmrmlRXDhOH2YLF2Tmr2+65wKD
7ZI7Gk/Aa2+UsYLJskXHgOYYWXlk0zowuf1b5a7tGZJIADPde95AiHCaezKh7tQ6ShVIfraZTBA4
dtV91515XTqsXWfeg5n8TUCnT3VOMMHTE1YlC+kHEzbUncjjHPSc3UQEum7T9eVfkzZm3lQnRnYW
wIr8vZ1j/TgoglJQcvbwuCSN6VKsqEsNqCokYgdjWVYUZ40fD8n4djTVieY1QhRaztyrmwNIu566
0hwOpsXPsv3yQaSz1YkgOFfOeBo9PuRgkw8satpNCekT9aoZH0qj+6sK0T0juf5JqNUOMdhSRsno
eLTNoBBD5bE/BipTvCTJ1RvrKS+7r8ZzPtG6+0HuD9Yz5vhnPgY3KIPpWlrxD6cfIv5+f7BG10EP
qB1jAgiBHjMK9ucxDStLxhw5ohCqpr42kNclShv3WCHwQS1cKOvSOiOHvHFruLpx/KYpkEmlXW4B
XGZbcLYHKI2glSlb44RLTmaGHqR0x0AzYWZ7HG3xhnC1nTKLR5UTEvk45N3owwSjaXUQ5U7kz1V+
7mV75dq69ogF0jZ0efe7xUY0Pc/FuyFCEyA3axPyGrBj3ECebM+2nlwH23hQBDBWSUtdsV2ojDj+
1RJo7AFITRu/+NHATpX3HpcOc7OGMIQ7p9tZen+b+uzJ6Uugwmq8Gm1zaMd6hts0g/1icdTo35Gb
8qRPU2d7NwwFGf/AVSjUTrnbl8GCaWFV0JwoxB+91X85au+E5lXsitRGm70nv8lOXKuuOA+/Kzul
ttLZYC1qtslm7IxX+HDHduZGJ8XyBltcX3my5sV9KbXiAT8HvCweW4t/0KyZIpmdrZEjQVLzD6Pf
oYXMGCUYY0WXbX4YPP0qeeeN+ksj+GJWlLXLkfZgR5yiiMOy7Z74ayUyw0YpGjgkdZF/m+9LR+nz
ZDb4xpVtfkU+dlSzuRb8bcYxA7Jq4a0hooRMbnw24NCtTDKUci5q+of+m+C1uerZQopWhxl6c+9D
ekN7U07qhvqcXaH6LmsyhwxIcRVcU4Ov1EjgZ50r4eyZsbz7Tf1QD/xZpokipWIrFW+bRZP8XgFo
O/6HxS+p+EyPFnj+Xn0PCe/nBne3synci++Xm9hNNr4wz03UBG6TbHAShcgwidd/FKYxBaX7NSbR
HxpzoSvHcKlC0zRw3p3Jnp7tSR1YDQeeru3UIK5pGh3ryGt4FcN0cCSxJEBBYcvs7YnuA0hfCjD0
EzDbg/jnI6AvTz473mdQ2zDuxUz31IqNZ6seoUKRjIxo3Th6feSyDNiO+pzjR7A5Ffe72XbGtcWn
OOP+wcTapt5PUmhlLKQMay3eNYb3Q0meaxPr21VlLsW6qGlOZcM8rjI6Ei426sAEbz9IsPrV/RIk
VVXsmzJb+4O65iD7VgY+FM6BRcfdR3vIVXvQivihxbJA9PUKriwnflZutRy+pu33R9P0koNva+Nm
8uK3XCZX8mJ79CQFRbRJhIzzBJqHThFBK9BP6tOxZKb4ktXNr64zYp3JxCAT4f9AG/0nwRNwndY9
Q6+qwBtn2fKomf0us4t1PSyPpQkAgpvKw4A0/gGZN5s0H2raSmJJvpi+dpIorsq8vy6E7hOanDSV
t/38F5LEFSY1vi10XOS9yoJ7XMtOuKg34I629lw9eoBhzR7Ga/7d9Ql0aG/XezlPFh5de6qiG4TZ
W3J/m5TxG0gd9tzuhvwSp4yWWrsOwuiU4fMQ9bEnIZTYz27eXXHDneKkuaQm4WVyPMIakWAueE6p
tlL46nI76IFPvGq9GweWG3OXGccoEsGi+NORC9yk7nMSz0He0nAGEOfkl8TGA9DuM8qJ08kRydaO
//pcw9UMSY3TgDZ3rG7o+Re/JjmhoYVRm/shBvV3ejEbq/+b2Bvdku/4Tz6jWbvp4z1mYK3jgepp
wkQoL8O2PxU57MP0s0pIbHHdJPrDo3aTuV3YY0EsGcoULvG8gsfFkK450AecAQ/C4W9foBZsnDR6
lk2t2OMzycttQwQuxPf94nHVXkVQ7x6zQsRPbdw1twpyGqz5ZtiD8/O3pDrw2Flt+qX7kb2tFJ9o
TfEcCtpuhE9SDqDyG0YL7CFT3UMBGdn3NAF/1DmZz1Kq7hBZpBz7wZFhXVb2a5WaXN6mjkd9ZjJf
pOyZh1MirzY+jQ9H8A3GMdwzyC3i3w4J7p7gl9pktl6/KeOuuSIaOIVt5snHqYjcYCmyaxEb3ipP
s5Lvmu3Nh0lQKs5IMiOsyZ8nDvUUcJGTGh2LPee98aOdKEkEtdoLgBMO2j6Fq1kiNNPZghU8RCmg
PqBNRCDRvrI5/8dPWNO3J/VWck2osHO5HlRlZtWYNChiruH4/TUz98by7tUc7L2ZJL9AALliyASM
RMGYkJu8ch/B+hz8iDmvnJwryjpEf5F11VO+LR38i1CyCZPRO0/5dA2PnBkx1BXuL8ChmVpHsI4b
nW8L0gDJVsM2a1x7Vv8wj9N9WVre2hETjW9d4sK+Uhb4o5nOozWiybF6PILtNnPGlhnBmPNXuWi7
OM9uRQ2Fx0zjp0nPDqXVv9u8XVdzu/AGx9Kxw2wLedwdV76dPDWTdcN/ucaPeJ5qywrGif2jYm1j
5GckCKAqhfpy8t/WUFqgc7gPuKWSJWHka+UTGVUlfvuEeVY08mqL0UcLQ649+h0B/FQmyATyEi25
2JZ68PqeJcwSba0p/6P8PFvJWP6oKPmy9JrjtZse2glBsEV3PoqdfjXi46igdFt2sxF3tITLGihy
ajbb8TGL/FcOhhcL5w4nhPQ26T7nzflCypjWvzOt0rI8ZRav09ry+Pa1MTOC+zPZKOl5JutoBIOI
9WaAk8kfFND8u1zE1kuGg2FP9wUjqcjKX+u1LLaSanpFTWGW5TUjscggMXmC+akFTeOxp4weFVYq
vTD/VPa8t3t17atsEzOriBL5a9oaKmPTf05rQhQdni9NhC2p57WNyMEDVrITczVv+nKywiUzfXiU
1BHHwr5MnBT70roN98ZfVuJn6OJPIymBoLraH0PN6Lc64zczEG9VmXdgCx6vGk/dkgnxrD9dTD2+
Yg5cu13/bmrdtcLaq4n5UfhfvtqkhX5hfSgD0eO3dS18MsDEi9EJeu4+uT5Q10h/6O01BnVOg++k
PmCxGThqGOeChbXdMWIpzX3GcG0yisdZPXl0/lNzR033YSqfzFyj4+Le8wBOzNrMaXEJtncwQ76H
ZnZsZjx0yXivsCYY2rIqPYoFyVZjRFd6ntyE0IisFopuQc3Nlokyh1u976aNpNSQCZ+6Ys7NHepB
QJCTXE7pfmtLeSIG8uSoNNQWo0TRPEDvZFrXdxYLmmzeJBNz84F3WmDE/Xsh50Mh7O+47Q+ubzyy
aluLzDsz4zhwXZ0BabHn5H65ql04gfFQiq3VzFTC6+0sna3yO4/dUGugY1LmtiLju0qBz/ORYyPJ
MQwVYj3cVYvfdqaIGFsvjSy/IlFCGx5+VNF8a9jjsJzQRCVWEJiq/dt7MOUdm1mUah89FEDJgJZI
Uqg04xPIcdZSEK9UxobvV9f6IbTFT5d7L+2UXzqcc0y8SvPSFs2p7/trMi56ULZYpAa/DHywnLFa
6mOdMIKsJ/RZMiveOeTu9ab9LFTyPnbIL7g5HqfReJ2H5rdisUuVvNQYfxMv56ttMICCGfez3F1p
ec1TMsaBrTz3k/HxnRZsK7r+zY138cH05psHDJ8Dxvae0hCFsWHJj6e5TGb+iHjzPP5GgeGfsqq8
MrITASjZGr2GPGklEabkToVNjPk3xQDAA1+ya/XUmrI3ATkSzbEWn9pOinXFxGzVmf3MagMaO2IQ
Zhczzcxm0Cly8//UGNMhjbH3DDaTWwIqxka6/tWAoX2Kcmh+/IzKl85FSGhqX0vfk4xCBqOJrZEO
/IpDlmAL8JJjmsz8+CRbstjERJwJ44hNNgtA5aMGaiXzbr6rvB60rSTjs23dwQ4iM/3Ft/Q024rh
dGYytyshuA5oitTas0+VZAUzt/ygEwhTYmj/VPi8bO4JyUbaM8ZASUTDdV59evksTR2mHLjk5gGd
0Fwln1qbvTiTnRzxU6PtNQvny9L0X7dC4ZQYn+PIPauU8sNMs1NKwJltRHzfSn31nflRE4N02KRm
PTwsvgukiu7YsPfFJzYxUiyD/lqeoGUQbEj3tmfe+Os6aj6ZNFZKt6yw1xLalTTZSRRkIJB9Yt29
qu7sJ5epf00FzOfedfeZKQ/x0u6aZnj0ikLudclXyzGiZ6d3CUsoQjGzQazRHw+uNb2TTHcvOg2H
NRvdp0XOmH3KozENlz4Vz43Jj9AyNyJpNzYTsRVFIW3ba5xyYusjqh9ajdCbxBaOawXNtmKfVSaP
WOQ3jORWduI/GCQb+3h6i6FKo4a2tv2YPXVa/ncgeRiJH4vgfcfSdwSKWHHeN3tUzFuZYyiSpBfY
wubF+f61yOpNkSxY0F+UqTa+ekyZB4whzMa55V6rs+SgDLAwEbFwI00zM6MeDNqhchTsoTE/JYJo
mKeHL4kfGFfnvnEvK0bOD03iJs9pk0SPrc4flFCqfjDnPv0RebXsSmVpP7ko8rCABfaE4lD+WonH
G8bsN0bOm6gc0+SSls4Id8AxbFavc/+Wk9S6EKgtt5WnzyQMVHactd7bzyiFNl5SdaeZI9CpxDn3
FVVJyyude6sV4eAw2GkiEdbbnSY8ZzWyI30f3fgz8sm2ONmnaNglmX0NjhzmOjMbYYbkAuVpSJYW
KHGSX4SFzd7ohleKABDKIqagoaVVrxidkIqZprIOlMliFpr5d4tEi2cuzXVtsxhYdxRoSCycdZe8
zd5AmM197VIypkZaNfdL1E1UyFm1iuebxbL9uclc7UH5DD6tT0QxTSBT2IRKP2f3JmTurGJ0LhoD
iB1zJG3LhhlPgr1Yu3SgMZ6KR4Js6ePoyjWZdvJTJsjjlsz0eiq6ZCUKdald4z1N+2Nt/s0UTIiB
GwibmZ7tc89+PqMHD1lmYkcV6em7p5/HyF8N48lwqR2xc4ndW42tmCX5quFgJ4wfbWS3mNCXUdp6
tpo/Vva1+D4z5Fe+twHzYJ/w0PJHS4d5ozSmfXGHDMfsiNR48/JpiejY62RPHbd2g4iFO6dFcchF
HDIpucSZ3IPrJdIUExw007fWj9AdZYAkY95GS9aFNvBUI6uIZ2m32uPGwIPPTNc2wKyyvDUCc46X
qtAq9Og9J+eIxI6DNXWiCfsfTb36Lam2g0yPdTo/ZPdh0pRVUQhcqIM85HPDhZ++aoenQvmnCODX
Kkb8uV68dNqbENTCQrQfbSk+eyRghdnmX5Guea/MBpONtfic/CXMIn/UN0N13wSQZMtlTirUtsTa
F15o5PdTS5tSzfJ4uRaTK2jPjEHrIEPJl80wGW/0hI8dGjTwemCWYgLLmf/tmzwkGbBoH8JAlTsn
TnymM81wXluOKAu3Q4GpSsM4iM0eYHY2IffpTBqfyxQhBom+EziRqifyqvnDuVHJSfQ/8E2J6tgc
kmxnXgI1FZ+8dPnyjOTh6um9Wuqwrki7erzUWZYDEPRrcAoNR7PS+CswnEi6UQz7zqPgBqD4Dw7h
UZo+6qGQbR9IvWPmSkGIR8nohaklkwvZuhVPZ59dBISsSNVh7MfPyPVqSNuW+ClbiZySids6NiTa
0uncpvorO+4kUHYxEr52yjnMC7C+Rcmi9p+awf+qbHGVP9VT3/789OdP+X/u/+rfmg18Gif9//33
//j/By5bmL5v6VQd/t99iue0rFvt9NP1P//Wqfivf/NfxQpT/AfTJsoungPUzxXUeP+rWGH/h26D
mfqHla2Tov/vYoXmAcU2fDKOpil0RxceRdx/NSs0/47SdtiCE9jWPYtWxP+mWgFq+9+aFcSdbce2
+BVNhB/8Jv9n59c2UbsMlmRfStvuzatssuUpvPffolA8O+42iDUTqGoOYnP2N3PMWBLLLIw0SUOP
HRDZVrI8GBrtdr/UbfKmR4slVovq/E1Ve/r7NDLsHEn5Pvu5Gf0O2pzD53KTLDSQM6OtYjpFQaBM
kluftdEhdakJsYk02z1lxuWMwobfU4ktl+enAPxSCfevm0XlRWmK3DpxiNDGE73haB2g9lOrwrbb
B8cqpkCf0r/tqBTuCJVoz5Vv1WTX+F3QNEDXPUqfk2dj1SVrBCLGbQDsI2pDiEXLdZwX9zulVPXz
z++liwQxodZyEoJSI/eRItGXB3RtkjnrkD7UotHuE0t9P/hFzq/qKctmF6hgybVlXAM6S0nY9qI+
LVifGVnxBfzWSWVyzhw4tZfASt8tibmDbZEHMUHTmVA1XbPcu4bnbMg6jZBTjmyLM5q2CMKhFXDD
xyVv3RO79PK5L7FPIVOOPnioTejblDZPAcWOyrmZkVzOno2P0icoRSCbPfCqdCoVghOH2B/zl+jN
KWEqWbPFShWAs6GqmjfDJCKgdWb03E+ihEAOZWI3Q9Gg8TiobBPpTf7oDCPtChQN9itJ+uQ2cjiF
gdxaStKonLo3idL2TyZ1sWPWknCLHbpnw4i0twGF1Y6bob/nWV7hg/asvU584CC6icEWVUrZuwsR
utH+TueMWMycWt11cqH5Mfv60ME8XyayzPQw7PEqKjwieGE5MTdeeWMklXx7+Z2/oY/mh60b+W2a
VPQxMiJjAz7jSImZJq3xk87HOPoHwTaQL3c407IUPC/VUL9PpDbfiRHML9wtyCoMCW81j3/Ezu38
dVg49CneXKEn7rVEOqphPRoarVd6FZXmeVsGku2+yZZ7wNLNQwxxw8tUVdc0k1RhBuIOaT1Zn8ng
3ZskEUsp6Jx0GTq+D5XvcllCudYHeEnlh+sz7NChAGMSNOJbmav4zwJocTu2M9mbnu8mvCPWN0ub
n3H15WcL48lDYeCTnUlkM1Xt0y3n4njdOxb5BVc5xxjd5bYrgSgXPudd1O/3OwG/3oCt8smNakl+
UQHRVKK9JZg4qRsV6E1tOhd3CQRbFXoi5lz+stqfLm4/J+eIvvh95UPWK8cu12WZvkvzND8Xc47G
a7bs12JOWa4sGsupsejjjBJQO7CoiFvVIKBta7CMHUAlg6+pEQ0Qc/NR2StTxJNHyrW/i9emTGLt
yO1vv7kHwU3JRwd+0LqaDB0YXa2CppzP7tLrYTSO8bqlYdpVUBkfeT+FWUdeQFBdJdeXwXWNcZwU
3Dgm3u5FsR4kv+xKVEfP/WZnl8cgKnvOfmqXusA702O2fHIyazgKupj+ssfMgpX/3DHbrKMXJw1c
zl5RjrN5V02CCX4a+FEwaLeq/ayml8ZClFruzZqqw9dcJLtsBFx1ZEO+UtzQhvFhMI9+esGjPPFY
wvcoT7TDQvhhn5O7aeOcXnm7gdq269OrkjA4ufUMaSDVQEi6hicfphGln3Sfl5uE+o55FKJ7jL+k
2Blq19eMHddYg9l47pGV2votvzeSgOuWWDn/euYu4+GsivuQlcR6xIC/5CjNLP8zatJNK2YK3mJD
u9dL3qIWEtIfw5q2EQYZOexjg6pwxPbcrQ1iSGqrbPU9Zd1zTxyD1x9JjQm7sHMYGuuYF+6nWzGI
yB9T53fCzobkcW0aaRc0j16Ok7ZWf1rh2zBytZ6bXc6qoB9HfSe9pH+zyCSE7dyQdGEU4lPZ8oyT
NpTpXWXHoUxagcV0g+g3mBLLXk003LGprCpub76nhRWLP2S3z1ZKtKZxHxxieQFJi7+m0ChG2Zcl
nd/Gvj8Xrftamh5h/Wp69x2GP8Wy7njlsaxF85faZ1FIDJhcAVepaf0u4/iuV+Zfmg7rnN2K633k
GNPZaT1Llp1W6r026Sezs1XXnHmCBIOLbKpS6jpT1XGr8/2nKEa2l2zyAfrvzLE5co0FfMy8UuMC
0qN8wY54yIvrwND0DgL0onLXLQapkmztMFARvLWSUbAF2hv3Xs2uaH4k96Ch+oosRYeI1gMrfTni
dPCR008Gb/SDY+Dg3i1qmw/lJTW+ZJquiz76G1GwkRVQrr7+Tpw5nAs3XMYvwoLok87CxGBfPi3x
ZqmOtv21KCpeziMiqZrZlfQ+ZofE0zgFClg5+Gi/RQDfzieHDTngdJM/mTDnltVF6vAtohHgNFBg
vTLlZ55ZIZvb5tL45UNL8yby5ktPzT81s3O2+F+miz9efZTM6gM1UxLDyhhkgttpXAnuITBpo6+s
PKjqltfrtKuC2fuyxDP0dpPuomed6nEzcBBv5Sktr8QAquzsJWFZvZcMyKM4nLm8dmV8bdTBi058
Cne+2JdfGQaOliu53PbVbyKMVU0RrWXC0T6qO6rQx8OMLdzjrRt73w6JK0DIK3YnRvZaOu+xjqke
7C3wO4YfInpivd1rBjbI/2TvvHrjRrd0/Vc25p59mMPFuWFmJWW7rRtCDmIospjjrz8P5e49krq3
PcYAgz3AacNouVRVJL+wvhXe9b6+ZLib9JDckpR1BK0SH61cXD6Venw1UG7WLoeawA6khLZ+zCgb
VG4vNQ6g75beENMz0AyFiCEwEo2A7yqhSXbYOAwHMA+ZfZF+F2Jv/ibEzwP9rfFz03/U60gWPzfD
fmjuM/UDglXw7aUg9VN6AIiGz6g79fTG/67Qb3aNXhCBSoRINhbz3qzdudyJXSiRLqn3pXi7FPe9
OD2SLq6ZNjVSOdx00B7rN+u8F1S3rNy18wrtW0yrFUg+XJdQzm9nfuR8gqBzLwsNCX+SVZRfsvST
vEXzNI+X3DeShZrL6QbKwNbEwVEmiBo31rRPyhQahoezGendqZ93I6YK3NG47nQ43yd02rTY64no
6uJUlccVk9uaB3F4noYPgKhsoQvKateOnwD2SUU4TXBB0LKHmLyNzKWjmIojFIgalQB8CriJjUAQ
TucWPMKWB25ASX5LUb4USX2a3GxFqTFNgAJfn1GjN0FiTPjUKpBGOo1P56n3ivaQTTSbjIObNTQL
klgyxvuVTLlYe1KR3qyQBxhQAZN6HcKyRo2Xh6AUnkeDRNXVOqXUWnG6E4rk56sCf2xC8YI+ho9i
c2dBGNJnAJxxC9PEqTSIP0cPMm6HAjstsZBbrmRdrgrqc7EAOOzxst6g9+N1mY+IFj0iz0X90Kih
vOow1pOPOcrpU5M/rufMG3TvVSz1d4wFW8f5K7KAl7iEGMySRN00VMvcwqPXjEvQidSJQrvQfq5i
VixQkcJVTVMu3MxqWFtUEBbab+X+ctWqSwm+xBDHRxj6LUcTZ/2gX3BZRl1Bhe0ijb/X1P8CY+kH
so3ZhIRYP3JIFfJHVF9ONNUiOSXo8h3fDAprWQUTog+puiKz1Yb9pVN36SQCLBgY/67N0ZEYc+bU
KsZ9fW4XF8q1R7O/A1Kzq0v24Lo5aykEmFPv07p3MqTya9bNd2i8Y4sx2culoQ4cFFRJle6hYuwr
42K4AzC6HZwrGzW3SDUiDmMcE3vuxlApF98SEzq4Gog5n41u7YMSODbCbMM6ndKanjtxjQwLH2bb
5UeU1I86BI/L4yI+yPVX+azMUKMc+/I2WShPtMCqC5mZPAOpItHpYQ81i72T3hcxvn99VRSXI3R5
nnIZsXhB0oGY6lt7AccRWZwhuhWnZGYeembCQFDN6xdM4s3ad1/X7KSowvWiPpVpH7HVbgpANF04
XCIhXT5K0+R35TnYFtMw6sF43rqOWEhNv19N404i8VGsir0hU/T8vgIONa7xY1rVewVy6+ZZXz9I
cA0b1UNs+qKBA2pxIv9kERKcv1qDJpQDEFWIhiIZFnxHkviOdWCraRUtgHZ6R6eP1kiZRauLQ9sO
IBEB6J6lcxOslznzpo40O/RIKt3XLRXBGgz2y738Uhbl/r/BV/Um5RJ8q05P5bfuberl3zITYxnQ
Rm3kq/86E3P37XJ+Og//+M5g1f0fN3uq6Ll9yv5xM1y+PlWv0zP//Lo/0zMooeqyJCJCJv3BXPVn
ekb5DSZMRdHBlJKAeZWekbXfLNkSDUvU+I1O3uSf2Rl+ZUgWK00mMaObkv5LyRmKV28W4HeOZxN2
lm1hvqK3wxFSjWzMlSMtC/tm152gcg3xqOlsss2jvNv+qZ7Mk+4ZZA99WB3CZSfdIWRIbfgmOyFE
7F2OEI2GHJF+6eVXmLyd7LRut8sP56cionMbHCqHZh1B8bYH9O3Ovu5IfuycXdnVPX03RiCJQ9UZ
+Hl25aB2z7fgKNDpmfepszjg3fekkB2EefboVERCyAHrwooattHiAd4N1F0TnIPcXTzBp/14V98l
O8WVXKqYQTbbw1Fy66j2a1/zy1Nyople8hW3D1UXNCwhb2abh/PRCJsTxdorPWhO9KC6eqS66644
ZRHJdB83Nyh8GKZC3LFddRNfC6fijqbRU3Usw2YT9fFA9fGcUA97wlELDAf9GIjhDbs8pldENjGF
V0ilHuJrEgj2/BkloAi0rpfztYrf2d8ir3Nj/55uN0cKdDfzZC9+1h3G1a9D/eU2VE8K+Qa3CaBJ
ClW7ijrfE6/jA+XIoArOnuB0PNkQ0O7lT34TrZ4StPvBlYI21D+RoXbJrju6q+zOB/BgvhGQPQ+m
60s48qnptrxJ/TWwbii1dBH6SzeTazjnAEcWLGsAVMu5BIs7OplDj8yO/rqd6SvP0o6u/6/yF+ux
D8HHBJ1LUvneSZzJ7W3DoY9s1x0mX7+qItWP7dE7B3VI3cdNQyRJb+Kr5bC4jSv6oqs4MI+4+lV+
Kx7Kr+sHfDGcj4SMg2zT89OewA962kk5WccuOt/VDxevieZn0ad/LjLcki/JrtP9GBBSBhryTCB7
vbOfH9Wj5hZ084JTdGta8e+MayMiYmO0swDyDX89X192mQuRaJC54kc1rHfQJH2EptCl2sXNml7/
JeNnzuFQvS33SjSEHGSL5Jgn9Va6ZiUGsZf5gA/YJ6iK334d9sWDdJ19Zv/wzvwGaEOQcdbsQNP5
2dX5jmjiIO+Kg36s9uZtfqTGGLSHPEp3l5267/avLNbf+DtIL/+Lrf6Oc3GqBrnSq0Y6Ls7kwU4+
+70LgYXDUWkbds09tO7zM9xWvsGuLKI6Wl3VQ5jA6V3hHrphu/PKJxJuDhwNNgGxP3mA0Zyz/SFz
M3+wJ4csmkd/Op1Sbhuxw/xzKIUGmu1fMs/wWEVO6jaO5Cq+4ZNAYb4VVnm/VwFSB2cHFnmHXkKH
FphgDqsbbY8+gYcKYZAEWZB9g8+hIFTsnO7b+rl8GMN+TynswUSsM8yC5aoOLVY/GdFxfys4hiN8
UN2W1/ow/pT6elTs1ejsxG71YH5KjnIknaAuMFlLR/2KBRklkXy/3mq3htf54844lkaYROMuORT7
9RT7na9eaYFSXZu8O7ZBFdvSkd55R2J5z9t+8EfHtCVefyY17Dx9KuwvaH95yAXbBA1u54m73lXs
r885n59c9iTvjR00nJzFhrEEla8u0nbTIQ/HIMewmqcm7NEU0/wRoQhbciePGNPJ/ItqLyFNMx7I
8I+sOLd2niB1iOhQdhCG4+a+YsMPasCkHGk8PlChcgePlk9v2FvXhaPxr/Np9Xvf9MxboEL0r7Ac
5EAONJekjIsKo1d4NAjbOFJXy267bnFcPifAyW3I81CcdXKv8ulwC2HHDSsPUEYoerMLKtqRXZhU
HGJ4R/dad3JUR9qfPdFR7Mw/+5M92S0aaQNHTecRX9mD/Uy3LPpuWH17di+R5iI3R09KRAt62ITi
bRPmyBsYn0irsfyy31u+XXOVSOAEEljGOY+G4IIb3xoRehS2HAhhzZeku/qByq/z422EV/Y2bvjP
I/OdrzYZ2VlW0C09Np5+XDnKiFQDwe7dJqTXVWBOWnf1W9d0eAKGcnCMQ8pMQJDE4Ey8Krh3kPP7
g6fxY8ZofKBFzF+80v4Katsh52WnThzQPGYbbh0UuyUkQmYboijsb1uWAMud3Uc4D4LR52hG5g6o
mNdxKnYeHb4QJbBstkOSX7hE9A5C297Ip/VA8tvI3MUYqtYHdYy5KtjC4uOwK6LtC7tQZ42B8znN
fsNPKUaz8Wh38+DVmPdmQJXWhkTi5YXz07aeuxBOWv6NjkB0voWhLqLfPrRYEiATgzyanJmH3b68
8aQoZ7H07vcHAeXijqxu8Fuu6RbuyqrMIz51hM7YoXXgw8DT0Z/qAO3kkc8nBo1DXPGxXjw5e8Ov
nvJ7vp9xlW3Ach7g9aD3SdJ7klt6GX90B69ix/cx3Kwp4bp4gBvQa7il5ZlpcWqXDfgZbbbkDvxn
+tDtG9aOGkBYw8iB/3D0qGSeEWjBds7+hem0WKaWj+KbhOIfAsUB9Qp8FRa6K3qju7BxFmcTINx+
t40ZCh1MJjBhzg6UFjgYkXVmI1CaZTey6SJ4wPxtKVeexeckt+IiF56hROztALLXjV3SojzO5irR
rrxfQiwBs7ewWhgg3iHY29JDAZzBu0Tr7+Zx2i0MR8ddm8w9/kQQB/WB/rQdxCoMuB4IV9tMGy6d
CtgAWjm8xG+DwmudOyTneIaFBXdxnslU2HTS2ylWAazxy1iQeuGm4Td8GeSemz/zV+QcEPFoapnb
gQg8nEJ53wd6qIc9p3Lmxp4VCnts0F64nsIuRNbZ366l4uVtewTCIi99WZggvDhnWiYItg/dESLS
hlxN9gx23rYkLgdsU1hsKxnrIrLEUoxH7NHyzRDjdzgU0JzOW39ff0+jLUp10wBzFYLrbTnq8sBg
fasByNKClSdyKjefIUOOWh8UHq+kwRQK7OJtpWYnM0Bm0ocG1Q9Bx+2tqAvTYNsOcFCxd+kZxAID
pMINSXF1MdGOEKZR/0XFDANNwFYVwcCQyizp7VGB/bh0KXPvgAlcg1UlM5aLx4gGbKkb82G6UU/Y
NOYaEpRj6W7jXXMzqnMOcX9dvs0+uxMzgri1g4/kkz+zL0GxjYeT8R5af9iQmPpgYl6mE/l+bInJ
ogRlFQ3shBhbpHBXIwcF+wI3WgzMo/ZFZ/uKN0sAAAC7u7j1kxBUmLWKzwxe9WFiO5a4ATOGZ8IG
myxpBFO4smXT2chMFRH+q4PbFtK55ta+xXOi3IEhMD3LrVycOadgkHufgXXFHb16zKr4ssJnX8Ji
bSfPtlsXR9rMkMhUs1MdBf8TXBiP0B46jUUCYoUxbZzRhvDNlj3JR0xl4mMvpx63Mh5SfIvRJjlh
n2/Tr9VpG+pmp3GjBcOA9eT3IJpwyc0gvwdn7NZXZdDgqKQupGo43XTF68fLVXmzfJvDzVHo8Wwy
3JU2xHKw1eNA4m3088MStycq8WiUCM7HZEcBOvchL3erHYWg3XmX7KqgWA7IuaZXoFiP3bH7Rk3I
JvsSUPFxcIIA2T1QsAqykHvxyQM5KHH4LDA7daegcYAoI2Q62oU94CVVQe1n4YoHhXOLn5MTUmQ2
rGx4RZvbJRCfkK7d/vjwoHwVnISYwXJqb/Nbao8J8pfjcJoPupP7ptujOWoFPY7aTOXD7vh6GQHV
zIsjJXasUx0qweo1uOxnR4zqvXYCeEfnND+Id8ZDoz+QW9cPOGJe6pfwUwXkURx6qRWHKMDOGBba
vT39fsSYRP0+jqoHxpeFQnrjaiAKuezl60mgucrOHgDR48Epj+pX8169zgKGh/fmdwm3o3/KvqHy
s9evSR55BQ0nNkDvhIKzk9xQHvXaEJYTf3MzNz9UWm3NSwLBa3hOsJgOOWuenpt0Cpu6qouobB+e
8aS0gBfsxunsa3zTp8sTvRw9EJZDBiicuAa6w2Dyaw83L+yKJ7UJQUhmkfWogVrnY7/LdzG1QdYJ
P1T3vBmfb5teVLl8yBY1BPFYyWSW3Cra4jDrZd5opw47P39S573wiHvKAhS6Qxx2rmkn96Ry5SgD
BBGkPjxbbv5JYj18mZnE+Mvk0vrjPQGPxii0tmmDhTK4R8OhG9rWbTpkCM5q1i54MpsGCtxQesNt
8IlsqoQ9TgUOaSKanYi5CC9Fl9YPH7kwXgXTZ/fPZOlhJ3KWyp4ybkf+UkZZ1HrpadX8+XnxWy/m
cpt3i17rTPjVcIWC75e5gsmVuAvbChIzFG5kX/dRFuU2evzkvLOTr8VtcVqSQPUrDrfNrcMJwqzF
rOk6JBA9Gh6rHbOe+LkHEp/9gOiUTy8Vjucl4Mxh4li7zlPvKBy03LyzbRoAtvzdJiDHC92c7W1x
r7vVeXjOg82f3YZrC0EgHeB2BsK87fQQPwrYKN0ed7Cx2YCsOPNwox3+jwGSGegcg4R3TiAg85rE
ucM3cy4CHXNRCcCT3rw6YZ87HGoEoxeMnYsuFseouT0Hg04YGlw8SBZ9qAC5kdqhgOVu7iCILVzd
3DP95r7C+FtREaD4y+2vHvoTvJPj15mvNB5ADa0d6+i+iRgvDiVqFB9WH3VZjDLNU8QUY2CGNdEG
B2mw5V/6IN3MsLeNMiEARhm34DDCjfXc4TEKPiyIHuR3nC04LjYf4IZxpPw0EnfZKY82H9s0GFDZ
JgJR3ZmHodPLq78RanPCbOEibETfs5QkD/+ehV2VyX29Spn+6X4r7xW/qUdn5VLV0hEnFU+zXJ0L
iSXOde8rfoqH4OPCGXJRHAIAJsDAs6LQSS6IzBE2Dfo53CeLo462RhwVKA/D4nrzt2AG2c6FIMXA
kZ8il4Rnaq9X8UN8jI/twbpqI9kbI4QJyHBYeKydQ44Jp3raaeSMug/F/eJRHo9i/L3J0bHYItaf
RE1Y7rojNBt7VAX5C3nfdmgc+z18e1jEwTfvxi1s4w7Hj/PH2b42OITKoHsAkXPVHcEQf9uOAel+
O99Kkje0WoSSXXEEdDfA6+0vQPex9HQDYapA8fFH3Ow8p53Kck5dLYTvA9Q6Rwc9VVi10sldgI5b
ULmdK6bb7gWsoeSaO8jgcXzJH7l1j9Gm4sPgkVgiSbcdKTAaHiZcVK7vkDlxFr/gErkLQJGoZjuU
gEP5MEZwcYl3z258M/ubd6ORaMBrtuUPq7v5Blv6TvZqv8OQbQPBWRoIge5Tp3t5HHoQcQobzBQz
QkXSAxjuUTvcXZSbTme72xWprBGLTqsPnjSWfHbySzCQIOp8/Y5HxwyADPDGD8INcGrswewpu4xQ
X+PUHkMO5mDBXioem4M4K/NzfCUzmPF/Wn/zI9HSwUPcfGyiBZ6BcoGj9VfWdX0UP+Y3JWJWcAF6
+XFie29GBOrMxHFKnDBagNEMZwm27rYmJ35uCbX2wH/8hxxPcYgAQmOmF7u4mXUn3bWbAQm30Jbg
mj0LZS4hIAbGm642F3HA/9lcPAWWLJ/yZr0rPFR9nM0xnBm4IeJoxZbUWI3Npatxy8jk4NTVymEL
SmgJwqRulgs7doi/FKfkenJnbNKWckC9AEtV4M/+JFrW/tVu3WReXuWXy3OtnYvUNI7xN+kKog8Y
2vCT8fcexNv1jgZqJPf81d0cWRPTuLmWkn+5hricLHP/SYuyO+262pNVu1m/FAdefwbu7SshZ7xH
rxIuSXoVkz/evIf4GkGYOwpleylQdutzRX4ToT1n9QD1M81ZBC+g3R8IoHFjCI0jUMcBQZzfhstV
ga+hX7d742Hdkd9zu4hD0zvvKpZIdigPtMxax08cjph+VzydMXir51EzjeRr+VO/Kw+cQji0MmdZ
7A8kORtSE3rYRdYN2PPpy0gjQtT46r7ZW1dFhH3HipM+J/OmXMmnbm9EhN7eFuDngRW+TMH/WFnn
DZT23wM7KyHk8YNqzWGYv5WfK9htX9dlXj70vSaDlgg89boobnUXQ0HM40/ILMUVBbSqxX+yQh+8
+J+QWU38TTJB0hqWbmgy5Rnu4Q/ErApiVtX5LgC1tMJKSGv/gs4I9OVvTjiYH1XuQVPAbZkGuibv
i4I0hUEJPSSA0Lq+hyFkJtgrybxZVdF+aeoanuZ6KsM0hywTbcPa0RoBqisR/fZUKuFUPq+lh4Ag
dE6tKQe6ZJkfLLn4rG0F3ZXCqAuJBIFaQoWr1J9qI/5QteqnFa7ytFEM39SyZ0XW7+nZpG6REr9Q
Ku9tuVVoNrkc+lSzdsaS3MKc8FVVMwhqVXSJ57Uhm5ymJJFNbJosF6QfraW1aTn53MzW9KmX2gVB
3jS7m6eM5EsCjGFNROPYbygdXV8u7iURCZ8Q5MBVqkgM1x2R3qVbfTMBapdWpXolxtC/xPA4Hqx2
6pwk7TiBgBYayvJgXmAMKMd+d5bPN2msgAsTuUsHDFVDx+ty3g10GwGqM4hNB+nRsOQbOc1nQErN
FyOdi53VIzJVdpU3SzGAsxngUKKYwIzLz1o2KQhAoAZxgV4JBWfErifoBKiJKz1dcQXovHokF1cl
AzQcGv1iuvk09ZxX4wQ0Hna8fjfPJSzpvflYd23izEYrf67EHIgHDIlaqMplu0/zlbK5WOE0T8bD
RaRt6kITG5jGXnDoBKNnFT5aRxJassvFGpWmcJiyTvKLpm1OtOxKLu1/iYNmJP6ofLlN1VmzO4go
3Pqik21B7rTQupwbbSVYWlPdbuaupPLcflAW2bDjZiGgaHoyFFbzoOQLsr9Q/jrioH3QIXgUxxh8
iTajX5uOH+q6h2NLAis6dXjA9Tyc4K2DoKZfTIeRBlEIdTZIOw7ZeCO3jEsCX2n82E9gkFW5ueuk
jTq3G4+9CtyqoqXOE9uS1Vsvfn1RfG27g9wsnuI6htBHOmhNr9q5BPCuaQg+xrhwu1j+LC4JdrQh
lijqigYn8dOgI8sJiM+WyrR0sQT7oqeFL0kWSBst6XM7ZpBBXNYrIbk8rKbunys9teWZaKfTPhaN
EPt9rM/+opkkeka5c6p6BoQlX2SvVIb2fqrFkBZNw4YY52syaTT9XaaPeqeqTl6JQpR2M4qRJo0w
Vjt8apXkvk7n+E4TmjHMEpBmCsxhYPB1d1HlHX03oaQA0BVoyI+giJLJWJSZ5EPEcPGsQgXAV88d
8rqSZZtZ+6kzCtWeTFOi5Q+EaT4sidP2404chzkce2DOuWnCM63QhXzJg5H19VHs28+9Lp5d6VIN
gI2YhCRVqNAJDSflaD6KQ/LFHJuHUQGzDtcOgWEBNWXHPYEcW61AGmgGSo0NSDwWp9oCM7uqDHTV
wc8zSFY0yvV6mNOk3nXQX0C/pCPaplVwyMwpkaWUPWITcFJN5pVmWnhs9PPHFokXH9SD5BrddKdo
+acsm4AY13CRyKMCBQVUFrREg9OQ4DbCNpIu7ioDoJG5wgbXpPTPQM3km0J/0trVW+hMcPoV7Jh5
gdpVy4bMb2ow44kh4pSZZ/V2MTrt3rhcCA8S0D8QG0ijvWL9XUla9rTAR10uE3EJeubl9OWBHO0u
EIhmN9Tn9/JlwqoIGXxaT+q0zrdNwumu1KRO6Tpy4xKmEYteVHuS+5OVLJ8hhT0HQr/qJtT99Pck
mYLJ4G9mPFhWPrywkdlyAtaOPlVYzY3PY1weihFCvqZKdLvK6aqL4+ZjMVmQWdH8D7sLTDGN+Hmj
aA4KQycOQDzIj6FwKdp+BiM4LKBLBKKhaYQXCsi0LfVzEsaZ8e3cDiJAb/ptTWU8zvL8lV5X8LJZ
YSsTYhRKkhGxxJP5HffyP+aU/O/Fmuiqpv1QQM2tzl8rZNPun87fujQr3+ipWMYfn/8DXKJIv+HA
gAehY8dERAUUxx/gku03ugr3v2rCY2eqFLH+EFVRjN9kmtc0kHUwMSsvWmp/ODLbr2BaUk2QSHQA
8YW/4shIb8FNBrASjR5eVTNFQ1YgDn9XMJNFa60ErahukvI5Vx9msYW1rHMNg2ituHgVByA9Mo5R
EAxRnrkACXvl9/1NzVt6G3389Q7elb5pczgrVssdNJwcxTqDyieFbcJ2d1wirYVRtbnJhsdS751e
l4Auf/115/u/JgP030Fe/Tu66D/00O2ntH3KLm/ccz7wfVHjaJtQORkGzWzWtqyZtO+Lmt8oYDVp
WAO3qWsvGkJ/LGpZ/21rLgNFZyImZMoiK+GPRQ1iCtecxQxxgsondemXFvWGCn0lMaWwY1RJ0WS6
8AxJYo+9DWw1ZDdyo4BUEH0GCGny8rkq8+wpF03jUHJOwHJaGIEyjit42bj8qqYlibh8JpJNrfVR
TqEDFRf4peD/VqMfr3f1XeTwcnPyy743+Z+svou6tfoyCeTJSBrX6zA44IQtdNGGHkJmaCxAbWbx
E9yXMP7QrgodWv3is2ZkT8UYOAodbI8aTTPXZlN/1jNrcdGlVu7gB1sHuPkm9QNSBKIjJCoiFS0E
CXbbosTloLCJbs+M9N4HOVHh2DJGIViMPkOLOhMALOe6Lhh2n8QWfTSKcbesGnXjOJ+g4zpnqt0S
eKnAjOFyEXqor1vDGL8VZo2bJ4kqzUiyPi3PkgLAnG4KqE7s0Vr0x6XtLbsUxPxnuEx5G6j3swxi
bxOW4gIIGr+dZdgci1ygf89twEJDheHJE11hs1XYEwSHvRAfx/KrVEs08Y5w6D9eSrC/UAKM0BuL
iV8ZdzE1RsPHhQX9M0dNMdjDQNsLL2cdEiHnzDUlZFJUM1Qr4fiTdfB3d69s3Z0IVhLJvlsGa3Pu
qyTvuPszZFDorVGcPmeX4MdX+bsx0jepZ/TeNGLjbTG+SvFISKukJfBVFwIa0HEaU3qJbwb8FaN8
XI2JsnSTVT/JKMmbyX4zMywFQBaixuOJ0MpsJv/VVROl7fJa78nHXZrSq2EOP0wwfID4z8T5SZNz
5RtbGFVmS0qqG7XEkKA1KaZfahrOD1q2VIdCUWWAeCKQblpChYOYy/nHHIqah3RBRrlp8dJmfdFI
1ZtE4T8eNfkt4tJQwJqr2DZLAUoO6NN89wCYlVVDbayFGBXhh1aZQK+dN7KvlZws1FGV3w4KJe4x
ptItDvjEi8KeE2s8XcmcI61LwQ0IkJLOoLrozKm7cFWEs1siJxgsRbvT9O6mLHqIH5oK+T2yIEep
EqarCQG9QK/F235dLpAlJxfkk9L+Jw+I4X47QRrUelhuQ0HtkjzJ9vyvJkgbBYXbpk8pH9U2lFu6
EmGVprdXfZZknZIBjJw/HtK/WD2uKKuSuWVlTMMU3y33Am4XOkK5Yt2290tD+9gyTJCXCLsKlQbv
xxeT/rIAuZqK42SQ58GDkt4dANX5LLad2jboTOlO0Wu9D6zc2HryBTcvyRU0S1nZ1bUY6oQYbjY/
//gGXoz4mx2giRxkEk8rsozk97YJWuuWPtSkcRPdSlDmLAHeDGUcFcYaO9A2U01YZKr0lxYm1Aaq
0UppsDSQqkEG245ozo1GJI6QNVVG71tKfw892uKpOYwhwrlHBzpVLy6ab2AaSlp0L2YK+uyiK67V
NSRcChFK4/lGNfMRFh1JuC4vBBCprmkeEUZy2+WCeT+mA0CEuD57Rt7SpmthQ7U5XRBj6M3qQaK1
EyeQTTBpFAiEXI+g5Ks+wPgz7KSqplhhMHXzeZ2/4yB/KfT4r7lk/9soBfDZX60k96l/+se3S5/1
y4bE/7//ETytT/+AIiGr3/hd24e+O17KhlQnJfWHA/UCSP/uePEbspoWFAMqpM/Wiw7jn9GE9JtG
0pPUp6FD3UbK8p+OFyGIjJozQHZJgdYNf+1XHC+F+3ptV2T4guihUyV9c/EQaXxnVy5dryOgQWqt
0wrwcBAqXU4jFXELGxcrxrwT4BgsnAQJdahVttzZvDN0rQ1bXJ/ZlUhtJk4HhO/YjfJ5rzWWsKCB
hpKarilk3IZ5RvNRWbC/6SUBvDnHQuXW5FIhu0dj4qoTu3MUF8KMLNcl0/Lg0kEWSlZEovYnDwlw
Z8ig7GJZu8p/man/v2j/Q5Kw5v+68yKiR/nNct3e/kcWX8Hll1/8ANnE6G9h9fflqsJ7AfxZFJk4
BJCkjRLjz+Vq/WZsIaklQ8e1ffxNnEBgoct4mjT0bx/7leX6/hTUDBTCZbo6sM8SXWbc9utT8LLm
xpI3MmnC80C7+NjJGYndTorD2RwVYCJVRX+0fEl6UbBfjdD195PgtRbv+whlu7RqaTB/iPjS9Le9
u3SD5N1ZjUVPHbIc/qJ8uZ9U8tLDKKaXn1zr/WNyzkNbQH+Lhpa7TEz29lpQC0owO+lA66aSfqtO
+ZpN7eyvRaJ/lJq+PqVJPh1+/Hx/e01pi/90WVbE936nhgjXXJUGaUl1UWxDmZtvBA0wXddn2iOb
+lZvIUL78TW36Xp95m7PSQOPBFmJqqAl8874aJAeizBBL65aJ3Ruxn2uXJ1RS6Tme5mLuxJR1ptf
v6IqW5C0YPMMEjlvR3ZaurUt0gokytSc94rY5HvdoLtUbJTpg4gcT/DL19sca3w2rCtu1LvrkTTs
zFVqAKQoyT5F3sCEguLU6jDuKqI8/cSN/5s5RKOZ0pasEWKRG3r7dG1ndVk2y5Rbz4hNVPNyJQkF
SoWDQDu6FipQZP748Tav7N0EWqxRFTw33VOqsXl1r7zSZZkTE1KIxc1k/aEbc2unrUv5kzH8u4vo
JLugHpZIylnvxlAWZhJ1Hc2aKyy7idtRi6HCVZlm9OOH+evoGawJ8iCbJ2jRN/j2YRoI5EVdkRY3
mVpKenpbjtmVoldyAokXRUqPSDqldyHvSvRqf+3amFXiYQS+sZ7alnB4e225zMtLk7arO44LbI5J
3T9I6Sj6MVUcG2Z5YFUXBvondub9yG5XRbkC28zxz/S9Wy/reUX7J0FNMpsvcemqeqyDdTURmvF/
/Hh/uRCWDANqyLrEWqH37u3j9QIcnamhrW5v5LRhp+nlRi7F5urXr2JR4TUpo26Z0XengwGXSiFo
qeiWprQ8nlGYN10tSSX9F7eZIfEkMLDhhG2F7vfbbGx0iqxVvLraoJ+/UsMGnq1J5ZWol8P+omiG
Q4TbJz+ZrJcT5vVmIyVNhkykjMKxLOr6dkK92mwmpJlJl5+px9DTB9YD3h+odgJdVsJO0MIpt7y4
HgJR+dkyeb8xjE27m0CDFBgBKHvk7YXVYekE4dzRUIbG5wG+IAhoTDiMa/Myql6iVhn450Xqr388
ne9PXEJ62LQk0gYaTZkkIt9e1rhY4yRj7dzYRBzAU1tljSFMQ3pkdopLJWS/mt/heiAEZOJrkd3/
/jSCNmwSm1gQ3aRtJLfQqyqMIUX+yVZ4f+YZmmqAQJBMvCGJC71/qlFiT5sIbdbZghZFZkD3sCBw
KIjC7KVztv7kxPvLKHI9hXWDdQF5saEo3qwaoVWrCXSAibKYBWy/teDENtKJXvet6J79ZJH+ZaNz
NXw8kfwPjhpihW+vNqhz2WdkthB1FJFp6U3QYpT7f9J193fPpFOEYReSJrN03M3XO6HO8lRDUBk4
YlwbXy5iVX1R4QOiQi0LgvuLq3B7ItqCtz1nGGQv314L6qy51grdcEcxpg9x6rIjncnZbh3n5ScL
/m8HbyseqfhCONPvHisxzmuurwyeDAXknjQHqAdkC3/VSm4PxKaiyRmvnKz+2weSO82akLijK9AY
q/vxUsNKnuSXn0zR3y3z11d59yx6SXZko1xzS12mqS5nsBZlSN0VEA45pLR4+PE0vS9KUXrbHovQ
U94CDc18N0+toMbw7zB4rd5PD3WdZ3cTROP7c7acfSnXgUmz/33zDEFrq0BQdB4HWn7lAZj0GUqy
ZDzvfnxL2xXf2OvtjvDDqAtuS+cl5fXKXv8/9s5ky04ky9rvUnNy0RsM/sltvZfLJblLmrDU0hhg
gAGG8fT1cTNzZUihP7SialqTHKSHHOdeMLOzzz77K2QnhG14cgTh1SfH84a7RnnipA1MksGdvrpm
8J//+prb2/yna0YelRF7E/Pn25vzh2tODUmVS+OJwxL4jKuYiNHj2mloYU/Ocx6oJ5LSzD20LnH1
1xf+5StJY5LDufB9NowfL1wM0GqcJhKHoJ+DK0jvK2EnJFDVpSt+UzVsVcGf7/E/l/qpakha+KFm
5R6nArtSUXhP/sR4Argg3LeAkxINh6QvHaCiUPR+86X+8h2NEn8LOonpPv10cZXqYDEOX+pQmfIM
xTU4E5ja/k8Wnf9c5eceb5/buDCzEIc1mJdboh1xt6cJlrQuHH5zmPnlDW1LNisCglPw0w3Vq3F6
Tk58cX46n1sh1EdBbuObv348fvlcxgQYb2X7pvL++Hg4U5mDpuVjW6K4vUmDVdzMmclfllSEn5QX
tTfU89E56UP/Nx/lr6+cRGxLWAx5an68cpG0rml8rlwb7FRMkSjvKnZL5xRNqrhZ+hCaZ1yuJzPM
8stf3/SvPlqOvBwSeSVSGvY/XnotXcDjzsylg1K8WdtQ3ZT+kv9m5fvVm/fHq/z00WK2MS4AToYI
OtKEUNfCfe9pGmJLOj38727op61jJOFKJAVvXitmfV31OGL0OP2ul/OrrUOgQKBEpAin8fbzP6xh
onW16nxuyPbQHjw/JIKQ6KCDJ+aSkO6EYNO/vq1ffoJ/uOBPW4cbDG40lj6Di3Fdf2kjsooAjpTP
2kzB/+BtQ75KUALouZMW++O9wcoNpyVlW5yHIfgihtleD2YZf7PF/+qGUFNwo9AzAkyx/fwPn2Cv
w6LPI95pGabLnnI3uyVovaGBSiDa3//sEh+zDPZeDnwXffkPlxoKNy86VRE+0G5jZY2jvkKBaa6g
iIy/Ocn+6nVCLifSJ+Qs+6fnog6rdaAoEIeR5N692/XdsXHgeP71Df36KriX3c2RwCH2x88uSSUO
4iFPQJJ00QnfYHdnlZmu/3dX+WlVslJTxzh8Q3aoWOXzmWFC0mz/R1eheYecGFIS//wcZIDnlpm1
T/Wr2Gm7+DtPkkL59++FTJ2YpisHZYriHz8xOWdruDbcC5VyuEv9vGFtD36nzmx/60+7PqIruy4N
uq2h8tNVtB9NU2U675BWVdpBw/Sm5ZjZiLGSLMvT37ynf77aJgIR/ETJTem52dL/+AZBtIOEmEXM
nmLx9PfFcAHSNXFQ37kq0u1vjjR/fuiwxyPa0yTCP8ZX9ePlPL9MrOsW5OIPDVE+Fn7wlCfBb4qz
X9xU5OFfCXBfUJ79XOASP+9jO3B9QgD7mukJ0QUbbBMWIpG7INf/9nMRI5WjUyCmRawQP63jc9Nz
pJA+g/elG31F4LIhLZ7F/E6OufzdPz4asDc3TR4aG1FyP/tzOixKuPuT6LDOVhqACH3ci6MnHNde
S3gKFiOmDgP5EloRirM7B2bYY4eng1r5GbUEtQA/eUL09suTojjvT6kn3XQLsUzJMuAxaYlVdUXB
wL+eV9L4Zm8Izn/9Hv3569m6+67goMDG96faOR8qqcYhoF4gWU3gc4nIyCeLmrjWRbbq6a+v9vMu
mzC6Qaw5IsTmZqHh8+Mjxze2UvfQ1m4jtCvgHI78MPWFqg85/44udrJk1d98q7hm6icBweWe4KI/
K1iTzktVAy6l5b2myW1ngmBz1QdOdZBTS9zHX9/iz28VKXBbR5ORD9QcNKSflvIoLZc+laCW8qEQ
CBFuHH4Y4tn/zSr7509yc3aG28OHtxNV8MdPEtDlUIH0yw74k/vqENed+Gah3+7yKOs+Rni3zd/c
oxLaxpgUcKDTIBZ/GtpECTZoxT7RO6MZrjpNrF9n9L/sxP/fodDt9eFP/+ObRTnHrycHP8H1xDr4
0yusGQVp6QKpo/FhZ3+qQVz1VyLh8AJBZdXmlPfukinYUdP7oqrNoZh8EiyHJnmVz8HCkG6xgrAS
JA+SFaKK8U1fyezT2jQOGYvOSBJHFKr3q8xv09x72+Zqg49vyMSwygLs5E2aPXhgob/EcWMeOejW
GN5QXp6LtR+PXblWb0j01U+QF0C7rx4+wNvKXYnFBw83HBbOVsWVJSIfgDfm84dWDBFmibhsYNpM
5hxkZXjt1ix/RzA40cucp2R1MKrx4PgE7fpO2e2SaSWFISu8r80WNG08XX30bKpvOwYFmKf32FYd
AvTfBhPhyyJoGXjnLyGVNCP1JLKf5dISTjmFdnyD100RwzPbFkAJUD6iu3pH4Cc3IWAhmyc5mSYS
XsvRXZuEiP51jhxGHTqmHcdwvYpNk9zCxSTDpA5EvS+ckISKaFwfmK6pjiIiSt+ZdccY9dDjx6f6
Id57nsBYELfPtJ7EP78L8HdVx1CToVY6mb63eRNU+1S27gdBWPdzFaKISN+P9jLShKp0FWQypyiC
b6E/+/Oevj149GIqyR3awqrnfGNYFpx3n8dOMK/peNH2SbV5Lh6KyoAAiQwIsH2To0SesrjBSZaU
RSReggC2GYGcvftsVCjeG6wrLfZ6L20OXeKpT3XVYo9hQCD/DmO7vdV8xdNbx6sVLsUBeIOi06Vo
MRJWnWjsxnhkOvOtWUXhPeqcf3gIBj9+JayXZjf8Wo04uRL/zoxE7Hcn+le0xyoz1t59H0w+YSP1
0MG7Yy7k2NcjgMFA5ZaI/MyLbxmkqsDRqYKUzZ5FJzqLJirdr/PUlB3W1F68yKBwbgZ/XEnFTPLm
xV+qJ6+w6mDVRIABo0DNTjtGTLtGVRDo83EluWCZVfpl9Ub5aLuJdKmpLhh/9wiBN46fLTv8PuE+
hLZsXw/ajeE0uF1swIhq2Cd9W+b5sm9No5i3Z0IpJ4g3NhGZLLBRIjWD9PQuWfShJTewW4vm1JYp
06pqlZD21KLN3vS6exjBBSx7EysSnHuVlDXzVf4IKph914LkKWXQPCnKGLSWJc/k8o5BOo/3yHSK
HPYa9/G+acBtP7FBwhjwfQipR5FWXfUUR6DqE0ZEoiTHPxnWs3oF78YhQnDUTsl0V9X5436JchjX
65h0EVBPAXMCz5V+7s1G+RY6dfKPrSvb4ErkrcTMV+UOlrRk1K+c2KbOwWNd0huAx7oFLc+uyfal
W9IzmYlenQ+pEiqBejTO/GI/s2QrJLoSxzjJrXPAfZfyqsk+xStFXOQp5F2dQCe0IKRam3SPG2M7
BFZXr495ugI5zuKZSZcI6M+yD/o8/tpkgyZjWMRpcWhZxrwTUarYW5LebADc3JbtMcDLB5bRdXzi
vQG4PzukeEONCJgqOoqyysFl1UvxquyqFgzb0HafQun6r6IlM+VhcnvHHpSnQwIUsBfdFd5abkB5
I6+hSwjnJim9HHYeu99h0D4A7dVWCykEPNb4htvKkEwERP2zqaQb7Ls2mT/Mqy/FOaw8miyOAmoY
Y4ncUp5zl3Zrgc+BmHzICscCcNVLPDi9uwt6Y5wjLX6nPOFwXs4mEg7Yv9INGBZfFHNxw+r2IyDK
3t7acYWAOuR0qXapCOR87FyNKZOxycZfmE1MlupQxkslroXxTHzP3o5GyzPQeDcuNk15cptS3Elb
AldMR2fCQQfkE2JduPgvRd6n5XkMymXFxJlV8Q4GhP3uYpYoruekk8tpLiBDp7Jky5qjziV+JVm8
R7/vQKOBniciuxwL8X3yZAqnkdPFVVFO0Yc4HleidOBq0/RaqrS6Cjs9q/2kWtYRVYXet86UM1P2
TdR9qJs25qaMVWoXWmjAp0V448uajiSiJ+Uqu6uRreO17EqfDUKtU7of1jpgOj0DULQf+yy5y+jb
fHWkEkyHMVvKYF4/akIj+qzszp6yAUFak4CnkhZjDm+6B8zsrR530AV2HjZyqybNcgzr6kwCePC6
UFUVnYreaWCtGcVMkqpYg5LY6uIAc30YT2HYFhXDoosR+64RYb2jQZQyobgBTXcEoHMe1TwNHwN+
o4+/IIPYhEcsGI/FoJ0P7hAGH01dogLPTRO8r8KGxO9y1FKePRrMVzoSA1Gn/bI9UQ3GWRKy/fTO
i6qceOhuyL71TrgQ0xYZReT9EEYw7Zjv1CeJ0OHv4LlPrxKvjvudUA5aBsodQ6WhDesEj2awkMBW
5Etw0MSHvxvLFdLF0ASS6JDA9NMpCs3yec1YrB9iv5jeZWRgg4OThfkYilXeybF24ROUHc/H2ObN
N3i8rKiMYgKjU7FZSU4qHRAYntXAKKaGYct9oJci2Sm3YH+bHfC3TM2lJoAOIgXpTjZr8LK3VU/M
p1pLdZr4sMlBkZZbNF7eubtqgZy9G+ihf4mSJQhue6HIq+7alljNNkjW9KZwLQZ+aWpgX7xiJSS/
xZkgXErW2X09B4VmJciD6uBLTz0UwFn8nURhSDlClHlKNZFG9mqwyj2pQUHKFqkZpvd+xkp/PXfS
I+1Vm8j/lE22Igsl9LV8UO1Kw36niqKzx7KdDSEWeR30r9c+WiVT/1oV1Wfhl6X6Oi5OzICcI8qp
BqAbz6t+t1Dk6PUjJZNPWxVPChzi19qsgHxOM1SEDFjBMpiOct7xBiSXjYxIWj4fnJqOLqzk2N2r
2Il1fRhXYD1fy7rw5Xvhtf42GjE1rJOCMwmRsNliCK4Ug2pPXRNbUjTacsgO0Sg1E7d5M3avMr+u
bgL+jHhb4StIkDqsv7Fcj/lR9ENHpHpRrHBPG1QoZiF6hoWH0hTfdJVvwEp/6d+4YIuCUxitEWw+
7dangv4mPIWJ/+fA++vfN3R12FNnvs9dwLoHEK7jHHQ/hH6VnmyTDx9CfrdzTIj+Pgf9OJszMIhR
HZKBM+mumSKZHLNmMa/ragxjaJ/SgVjMJnkKc+GRf7O2qzmaRg5eeuqraJuddfPxjQqaaoIW0VR2
3zjJNJ9qWG03bg5T8XpixnZ9Nwwkcx/YMrrkpVbOQFq9EuWnGSvgyjTDyOa3EpidniQYIejDE+Lo
3qw2ebPUY9vv+QSjbl9Mi8xO+VJMxT7ws4SAyLL1yNTx5/Qp7y25v11cRbcOxNVbTDPxsqPlWHyw
Mgg+VFWrirdVh70ZmM1avSpISecO4JzdDNYY4lNBCTH6kNYVJ0Z6XR9EvfjN3keuIErP81TF552E
7YkhluSxtbr+7snGin2jNZOXM6MAnJwDhksOYSWWp1p07WcWRP9t03pgSyM/G/LzGlSV2GG6iOm3
rrHZt+1YfN9MFuG5kf701ToaDLFTJKibWWe7K1uNHUl4SVh/TxXbPnD3gYj7QY7z4xLKpN5Fysu+
VX48Urp0MSf33q7y25Kwmx1V0Q937syQwH5yfDZmNdaaEi7zhpu2LTgVgg4S3almQzg5ErnoEHhV
QMBxGnTEGlPxGNA5cn6v1uglWy1RSnUOFSsgnaXZbjyMR50eQjt9H3sGek1m+M1ZPb/yxFK+GpLp
azemhMsmtrpf8pYbKPWQ5JJ9R+nHglf9bWeW8ntWRv50XcRTy1zB1J/ipmAonkOC1+7ZCTVDSDMJ
XLFwTpXMfQ7I/dp8hubev1RO+GahDiqY6OFwtIP3S5pRv3jBeZ57srVYDw7uUPYEf8SwQpC5YvfA
cZxSZi7JEymq7KkxiUvOE7MjdxAYrtcqIZ7NLt7b0M2XO6hZREsxBg/dQ/Qn4Gbpc0r/8TbliMCQ
FPjF3eQa521Xts6HJpTtG9NNhAP7Q/h28M38eoaPTFBsWn4EoIsIFK0OePilonjdvrbh0K3JelNw
vD+XWVPsWLbES54wP92kEQE4/jo/hBGo37YnDUI5bonZuXm7Li1ono7QAQad7vw5nvdm2DAvxQpT
cHYBGnHymfZzUoUvZV+T68uQ2/uVDeTojDLdh6YnIDZbkvvYQSnh2fSziKl1bktJ+0YLtkOc/OGN
seV4XSBg75bRvWOq6la0RC4K+NlYVBnCz0KCzAqUvjRmRErCUiFTofRfXCrsK6EWeVZq8T+sGNMR
AOvquW2ZX9jFxEa8Wot1Pg1LcrvYrH0H9qrlb2ewStp4uM3C9MahGfPdzrq/NnP5Pm3C4iFwoU0T
DaChdxKXutSR81K4QX9nh6h9m0Th+ETWmY1Pc5jVFKzGJ/CZ5IWjy6MYrHNwCqT4MFNt7lbrXtNl
Ui/DhKq71m119EeA9vCO9S01aGnpurrph7KvRHEKl6zcFzolKqsZkqs1r/KDNYrIOAz3t5AR1+9J
4gRXsq85UUu/PKRU0atxP8Zd7DzVqcyu/HwkS6wsyquyQ42ApVrCoF7yRzVG+jGsvfJtWcaarKdJ
3hfL4lwjSyxXVnSsZbP9NmHUgLi6eLuoiqf3yFFMUE1yQ9xo+QVK2noD0Ny7qyP1qeXoRWERCBgr
YXjQsy1vTdOWn5y8UW9x/fo3rTPoY58hOOwsUF4zJy4Eja6fTxUnynqfhU4NXRLR6VRR0+80r8w1
TqzX8HjS23DG9boPN7LwCj3uXLbS+McinuNDR1/2xm1b5wZz/c1cm+w6jJW8nWT0HGaB87gm3gKA
PSR60C1cnsd1US9x0YkHHDJPLBggKauQvSHOg0eget/HUL9M3MMnqg9YTQ1TyR8XOGQkWyRVfIxk
pd/4azPe1Cs4jsA1j3U7Bbw3LKo722cVZuM4eMSNwakrHM2Hci6JuFspgEG9EWYSBBQi7EuBV+yb
DiP0jjpfZTzlTfbeC6wk55ZxHjigk+62RPMxJuM19NaruuvZsstFjhzQy2EZzoOrZ2KlIac8Fa2K
D9Si3tOcK3c58udHwz5tERUOUzbB5gr72iGpFenhaTERh1ZiFPzbWKHbwncJg/dd1CgYo3nsf8aQ
DaIrTHV2kqESzn6d4uphydOWEG+EigyqTA6/rOfbIneVJYLsqbofG174LvniscRKXr04Ott08usz
A2zE5gopOW5lGnwcSgtzQrsybFFkTYHYU6ROswFrurDfSce44QlmNzpxNFQg4Zt6qAjL6oLJu5Zt
Yqb9GvHh7WAKEkNggNUR1uIWszrEXS0enawkOqFfHRHtZBLYD07l22JfVXHm72pgzS/KyaHN05pg
ELevfOJzEjcy9yrsQdCQGJJ+HZSjP8fjOD7WzIxpSDRhnoNBs8uX1ikTeWBva4LTOKQ9DyZWO5IL
K+HrYxmr8F3bOSxtWCpLgledZGBj4mjZ3U+oKHYvRyNBwlARpQdt676C/RbrN/D9SnIPsWOQghbK
kUeBtt2n2rcVYZjNIIg+NSPQ17wcI/Qw00pkKC9PotejDbP7UXsMmrT0nDLgVwCXU7B8Dmt6PqE3
xX33TowW2bhddfYSRnJhvx1smR9CjmLfp0FG5BY2c/dJyblvrheGdrB5m8wX906w1cyM6hKh0apM
YSYOJRuN31qOlBMnf8IQs77/0M0J99BYRNN0RjjasdLy6fl5RxpZovyGYNul60hM9WRyP7d18rT2
M+C4pspIr6jiwS4HsVCKHwSTcu51P685ERXBYIBNShoVDPNWxNBNM0tk2eLqB50rFnFO2yQebvx6
cJuzcjUMiCz6EESNXxyjOq/k0aDCkis9M5S9t3YAJMVpe4R2xLr9HPdB9i2v2Hn2Nu7bp6QsdXHn
c6hjamhr1CD51MnXjs4kvFwxAnhacxjZTBQm5Jf6PtOKCutnc3TKIFv3IdXWu3rOELJ5ACuqviSP
iyNGLyi7Djpxv4GsYc6FYzjwdvo2kKckA+BL2g71WDpr9KMu2Si4pdvipPTRj5K97tyE4rERk/9W
Jc6Uf68qKcmirBtfX3tobvetzbvpjbuqsDs7ileKYqTfpu7akA8DjLJrOgQSNTcHRmfZQNxgjqJD
uXax2i9tWib7IDMOdD5a3xX9G7KiV8uolDdsLEaLO+Shl231yVvSCsQZfPpX/mJZACcGOpl0WmF1
HrMwGh+mQrTloQhqhyeyaLy38yRycR4nO4cHHH0QyOoOg+4+zLPC7uaBiuymbz2++ENfmG6E/p2F
E7vP2C3hu5EGkHw99LoFQoqvJw73hV/XK8e3ekMRBgZomIXeeGSOUJU7GJVuvMubbqo3PXsi+Gms
HcI2WeuQa2MBKIxqqnpUU+1yMO7rhZCVFKrdYcynkAzD2NTZfW8j4QEoLSPcNlmc6nPbSY13HSe9
jzGr02Yi08kAswRqPaXqUYyso7twjtZk36yE3D1a6Q3ePUlZDBOn86ioSpphcpHGA2CEMd5rKlFD
kNAuC/JGXC9z2pLhjOrqvFjUQVLxDKfDU6QwoYEHZGbIfV6YPY+IVF3oB9ymVlTLDTrmPD5qjRf3
yJLvz28inVBXHSc/cPgmm6as4rMqs6F/W9VR2PDkOMa8zmzg5t8H5TbOTYEnrLtJFkb2Tyws/fDG
pLOPMa1j9POzKoKOEM2W0Zap2Xtl6ETniMZQe6055TL53npx1+5488r+oUTyU80u7YrZU3u3oYnk
7ZZuMsolckd1gDEa+tXfGT1fPsuISg1CZLeg0rlWx3V4M3f1Ul+jzozpu5rxQRyksnFWhyiCNIt7
2LV576CU19rT8bt0gSz1atWOSJ/KmsQuIO3lzIloCgt4wTv6eNQBNo1kdFwopJv3yOc1ydBFqJ1m
13tVwlm7ctZIPsQNpqruTLcyWM9e5A3ySvmIRfvc6R1KyMjMKcDQ1C4x57yWZhOpIVovmvG+qOrP
XaGEPbpicMSNyTIH9GFgg45oA46AefPc9IuZzqJfZk7bDlu582T8snAkOVjKWd7hO64KgCdVMzbO
frApKHCdkY702FSjtbeZSsv8NqbIJ2N3muE8BTQKSvr781DV7G2pkVcO2T7dE82pzD9FrYzmhzr2
FX34dOq75EZm+GkBfOo2aV91oxL9p9aj1/XG1m7fRGx3G2D5n13h/xtS/C/g2n/o5/5psvZaD5++
1T+OKfIP/jVVG/0D4iJj8DhN+R+mSv49prhN1bIGwnLycLwg/tCO/feYYvAPxmZD/CO4VBmri/nR
v+NMCBtk/BWsOn8VPkFGYf5G2KCX/tTL38ZqGayJt1/Fn4LZ4seeMPEkuhRiHBBJl6o6rFG9vh+y
ZnidLP76PlNTRsmTzfqbFUH33PqOrU+58Y14LYpi6PeBir3iaLdQjsOK7HnqC0eToJ010YO3FfGu
TJu3c4XFcJfraO2OC42yZ1cOZ0H3sIVGGOBriBhYJHE7GDXGBeX06oQuRABsKJjlx0elFveOvDRD
bC91ZXUALOmQi5YksF08pRl+r3xIysPUXkW0DJ2DCZuq2M/MYCCEOKr/FupAQzhtlq69HcPQAfhN
nZ2SxzUqn2NLE6o3fpD5+bUhlag+YpYd79n3MnWd4Zv1aPeO03AKgmmEVF6mEzlyrZeQHNTSSNwq
UhZ5JWNwpgGioLxeJsLXSGWo+s9LPNVEti9tVKC81B5KbU7D8zDj17+R8TxSBlot+30ZEm9I7Dli
8T5rEnZIr4nALAZdPb8m3o/UNEJczLmKa0YD1zZLp/0yTbrkEOySBeea1rvvM90+664Vzbmzqf1I
JSVIWqHLvZ/LlXXBT5roLhgX08L7M4G6B9D6ia7oaK7IgSnY05tooPUUJqI4xFWZkhzgtvhLqiGQ
1c6IoC5fjyibX1NHrE9NgHpHWl+VXeV574OGgDh7p7BW07pVnKT20zJ24MBsltyy4rekdDc5wkaX
lSkhJczFUqCUsYX3BMdv2i3AYAkKNjx3e18M3JfHgZYD/MCtIu9MitJlKNNvzNYpQq2H3Ce4vMrV
13kmDe44Wul8pLrE41ALZc9iGPEl1yKR903KaroPWs/5ko6FJrwcPQpWEOJAeNZrlLzv5rC7MbDQ
ydq3Jg92laja9nHKu+pBV67hyZzKEeaEQ79352ae893aUN2RsuPZc9gXdkH0Gwe6UDZI5+EqFHk9
X/Utsyhqt7Te+MVbVWpuidLhHLLFXtn2vXT7KTkwGtxnN1hBVkBRUZu6524VWXymNJ6WLUASCcz3
VvRf+tMAR2nobjzoRU3kndjW4aUZC7AYbgvo2ffZqMhV78K2uvIcSeN8MEm+8O4gsW/E5vQJ51Pb
XJnWtytNotXv2rtAJrn+ijMdPMVYRldl77dod+TPHVy0LMhtXe+te1l5xJLzEDy05VLe9QQRFLtC
mOHMwHN6WrFU7dM5bf6eYZTlisknEktZN12PwZqflqtGpYHnYNjYc5bRx8UUwMpSu+54+bz/S4og
DOL66//7L2xmf7mfDZ/6H3az7T//524WJv+IyXLb/PfM2jEpjA/nXxkRyT+Ij4mxzQdMhyabk/ff
m5n4B2axzR/9rx9iiPzPZoZpLWJnZAw4FkL8rYiImHy6H1xApOkwVcPo6zahjXE5/cngJGhu1Nns
tqwpTkma/qDjq7yNFGyWFh0yK+urTLGa4xzr6UiT5UmEYoQWV7yjy0TV5i5FVLwWXt/It1ipqCsV
pin6mHwq/j6n1CdfXWsG25vRTauToCjLz67RS35KqZjiG4Y7GnETrzogV1XqIeg/Tn0T2icA97y3
kVOl9U3VSid8Dm2tNedqRjDpQceNl5wLzBQf3KXJMDLIyQXTNTiUOsTdUq9Ml9pluNQx+bDVNBRA
1DfTVuokg4Z/il7dshRcqqG82yqj4lIlZcsKB9W9VE/DpZJKt6KKXK4AmlVAqut5du1I4TXPTBff
R5MI5Wv0Iqoz/1Kp2b4fKdvwWyAjHxhaN+YmulR3zaXSq3xOx2RcbRWguVSDqbXe2/JSI86XetGX
cnpw/llFTpKKMrhUlyTQ2le6tu9qGSlsAlsJmnQLzYBNtARTLoN2Jy/1arKVruFWxNY6rMCnXWpb
71LnZpeat7/Uv5SAM9J7VHrFSV9q5JxRPApmVl6q57wIV+eIVtO/C+EgsyFu9fV8KbXlpezuLiV4
fSnHx0tpHlzKdDvV2XLsL+U7hyJK+bkXlPViq/DZLEJ5ii6F/3IRAfJ8QhDgAMSlwzYPoEDowSUp
P9cwlaNNSxjyxQFRcZEY8mCTG7p/Sg+Ozp7YkhEkmHpBnEg2nSKTYvMCXOQLrYKxuOup4J+Ki8Ah
Nq1jSax9biytwmM/kTV6VaUpwsjQLB5z00QlAdS8iCfsNx9y14X6eZFWsovMwn6O5ILER6nsX6QY
Oy9MlrYyQUFpNrUG2wNz2K1Yckg+F0EnyLp1OUzeWvOIXUQfs+k/1sTiPriIQulFIAouYhFdWwVW
ymgcAH5T1K+IB94cEJvKNFGjgA+5iE8Ymzfba9T043m5CFR5uIlV+iJc2YuIhet1aK67TdvCBIHM
FWyKV1JOiOvRRQhrNk0svshjNKy7d2sRIZplFwGtnkfzUFUDOc6dV0tC8Ta1DdEM4Y2OLCKcU2yC
XJdUloDifvM5NxfRTqJMfkq9nDHB7CLrqYvEJze1z6U2I7b/IgLW/xQEL+JgdREKzWT0jI9pExCb
f4qJm66YXiTGIKHdt9cX6XG6yJCYFZAkp02dzHz8IYdiIGaZNlU4PrblNH6Wm6aJuIq86bqzuecw
hejZGokA2l3E0Ai7zIu8SKS53ORSLTr7IS57RNScU1eyt0UcP9YXmdXEmcCKtaYYudyLFCvrClkW
+xcSbXuRa+OLdBtdZFw0BiTd6iLvpmGH1Ltsqm85GU6L5UUMphpAGA7SHFR55BcclW1IYsEVdp0F
3wdr+Zew3jTm/qI3l9lc4/C76NCq0w0f/EWfJrNHPtQX1bpm7CE7lQ4expze3Of+onD3m9gtLrp3
sk7+rb2o4esmjIeZQCOfL3o5YdLg4AMGhNQeXw0JLe0mr9c+Pb2yTsYnfVHf84AgkzPKJKo8Mapb
U30T66eswgti8WHOewZx0fOjFQPcod5k/uii+LcX9R8UNp2A8NIVqMm1BhlCc/zaT9YAZW2dj35V
vGrZqUq/2cVexjkmKIt32HuCawHxsVj96oFhrPmOrys/2tF9LaPcvCoEXD/Z0Q2vc/m0xOFtXfX9
o0zapzrU5SvbMPOUOLdqKN5kuEfZESCw2e4xMz2AKO1A1Evmx8AiG7r9TSxx1aNYdm6zZ/1XVw0q
EPJxDHGy6/vX6BI34eBeFznHwVQ3xGUH+pk9DtZjDXGxTap30prnjqrk6PJHxG6xJ1V4+pq7y5ng
xGdCLK6zkoRsTW6KybP4lZdlZ5lGn3FXvEVQi/fMFvGNZH53NcdrRyNd3q/bxJbUzhnf7GcVy3da
NNPemcab3tfht84jkxvl+X5kIPBmobADIIjh8X2YQ/2Nixl26azz69gUb3t+g8eERE7DLoFLn1V4
c2mY8Lzvsmnqr4oheKD1RBQ6Dq/GBdMwgtNCA8QblPuvfDvDuSUoP8NMI/Mj6l9+yPwleZ22sX+1
rjJmXykc7IDuJ4E5Bxe+okrSqj/lZX2bGXUz4jLaBzMYQQ1vomxeE0N+58wEuu/+m7nzWnIdSbfz
CwkdQMJHKM4FSdCTZVnuBlEWSHiXcE+vj7t7dLpbmpFGoYtz07FN7yoWCCJ/8621hsZOv1Rjn1It
Tw5zhLMahtT0k/WYEj6egu2O50RJ9Zj37IIw4CSYeUouQyOLE297v/AYmB7DtEX8wbNo48GyMvJk
8JPq1l3M3HfT27gZbnxablFo7laz0kudZ7hpu5y8gCqsTBN1EFbI1jn3t7WVnkI/tB5aNuGsv4kZ
MJQgfc8278amxnLTG4o3W7D98PLauw01ZvGzo08MDzmqaavPnYft7jL12Y6sbHCFh36oih/bxX3R
8kpjg+HhtJ6U7pw6bSxvcNT7Eklk7mqtWJUY/reLSUsBl2zR+ssYh5+2NG5agVEj024r32L1Xj44
1ZAt0pG5Qd4WBaHxSt4m0dhHfKiy/lzWZBFUcZ5yunYVLuByuE0rfLPxXH9sxvhZrzrtzqBUXSJS
JsNZVs+h6glVG6LPLOveWAtT0lxlIw9apJePDt6v67BOzS/XCC+Jns+XDDHCAu8S6peZFdQ09IvB
kj1dO6Qp7MyyjrN0G1XmG7pm3NSV9aU0piMuiCKFbCD9SHtwoVHJ4sqclT1BqBhJeMTmnwFCR+5e
7FKzyvKY1oN9hqeBLjHHUwsDuABL9kkxBFXZdZa/01KHCCDOLhz0592kgTtnLVAURPzaM9zsVjmR
+LLN7D4c5pdJxD9Saf2dpg3To2AD+hZ1NUjlLrYTFrPSxkeKH76oxKYurbbYYWiPEjXggSqwemnj
IvwI9anSb7G57NOTYHXjsSzr0tH+qeF1R9ZImLuaq4EsAd4jZbXtfdNhmLUn5mDozaUV9372EzLo
BZZPw2YgB4hSYa5WI6EIRXGuGy9GDZgNbg9emKZwLp+9x+hTBiU+HsQmUBOYRXoGjFAm29Za5vme
8bPCOyITOXD3wvPgj+6S2OzqB4hLbXy18zxyr1gSdZS5d6YZteYmzmPY7Mcm1wwBO+vk+pgS9caO
prjFbDfz2ts+9UWavIc18Q85iQN9+KP7sSvzBaQuL6mFc36zcBBY1EwWZhZijsEWq7eccaPMyrlP
/IHYQr1Js7VTwcDS5PdobM6NlmjmJUGX+GKaotKDQsSG/lzJ2NKK37VO/9aU9l86G/7FW/2fOiVe
v98nF7KREVTjf/z3P77/dTb6l9/AwtJ03qnvZrr/blXW/WNYef0//2//8g8fw8epwsfws1RFd/1q
gCV/8YYD3v1XXe3Dd/Mh3//c1/76B7/3tcL8TcfGjAgXH+9SH4H5P/paw/vtKgbCXZ2/Qzn4n0Na
y/kNWxSBDxN/QSt8bXn/6GstgZE6ciX2h1inoHn+94zUGRj/rbHFw84lW9jB8QXzB0RCf53SsrSU
vhsxbqX46vcyTsnkykp7r7lR+W6WhnoWDQ9DCul40U3jm+kzIotF19x4bRge5SCtj7CuyElIpLej
4o6fiRmZkZbP1pG9K/dwbLnui5GUpD1mYREfbNcvbn3RZcehbOXPEFn6nQYyu/PnTjvbYdrca+1Q
n+nSSOCSg7pFp9idGHVWT+2MtIJ4AupgW9krMbpakHaSjGJfaJekq8nz6vRo1xlTTjKfbKBp9LG+
8+zJerCaat5gaMvB7/I4dGM57ExzLrZjlXd3wzTMh7Fz7C2CGXGcAcqDsp3zte3E6bFsh5Ow9dtI
GEE0uveZAXUzC4MwRpPMEgxaFlPHHNRPzPDd96i6QLGCMVQhMC218VyJr3DIee0RAcIZm1qCxxuW
tRs77dYJLc7CdOK9MDPSsC+A0/cY3DfbOLKHWwVAu2Y7EwELR8PwXFDXHMmWiHj1qvv2hsrayCzL
t8aM40WWI33Rp2H6YLmvP7AMrXfaZD2WczG8sr8xGfFZ2gbudjXE5jnB1JDsnqa4C/OSSXfpVZcB
yUzgOsoBlNL6x0i2QOw4PqmF0LNhH9cIGK9Q6VNnjraEx8hGPJBq/8ZX8afCPdlIcKrFgooQ8DBH
CODB8BVuF36quI83zAa7O9Os4FSySNtUnI2rqiIKXQuJ6Sy7W7ftXrReG7AqAMCcBLHGo7Ur8mg1
WvVqsGN1rtX4FFWgLtPIgi1VH64p7xloS6xd05NOzbeH8WNnmM/xGttm8gjt+YBu6lBD52PTscyq
5iMWDYaeKkqDIu8vvfBiglBovo5a3bJ+gyHkRXAkqpUonHLlpt7Oq131pNwkPRixNxxChByMQvGk
bp2cMfsE4qH3EHBRQsQwMoeh/hK09Qvlz0QeimjcufU+tCxeNXuDoB5LIheRsQDMcXnjMNxjPRGM
BQdfg0vNUvqkCjitt/ESBAVVpIHLDBpRlrUFm9KSlrLqDUPdTgDylhNtHK/wKRSnjdQnbWFP2XVB
CnHeaIFugcOSNWJ2iKCLGfFHXY7bWsh6D7X63TTGThs90sWT7gCQTuqeSb5O1LnjKe7HKmjsaN0L
hFn9kBx6odLVrGw+cLDwwWDhJVjJK1RVx4tR0wFxjHZJ2WbuwHDMMxOuc9t71t2oZd0idevPVmsu
bj+UNwalRSF0gO4OZnPqc0KFDGsO4Anex6pJj60jk3s4U6yv2DrDeZRLYY0Sn1+HyYDrkAekWyX5
c5XVvM9XYLiJPWuTTkSSIB4Dnwmjm67jJ2Ih/SqyXMde3RieFAO/tSpr9aCEfeo8jWsVa6uiKvZY
SuCwZf4kOUGkVixPDk3lU1rMYlVlN0CmnL8TXgyNZxHkOwyfxUQ0KRoE88ke83qlGk8eQJwp8K9j
e0t7YYqnr4smvcKf8WM4Y7rRyXJTTPkWbQTxFV6JsENSLDK/M8kpLZvPLE7u7MJWtxIlQ+xbYDXG
Tk7dU+nS3ZHzwz3ZVQ80eV/F5L6DUZ3tPqvOrozjBU4OFEdluI0zmeztillgpJxmp2Vp/4QIIj8h
VCXi2NWKhZhrdx2OWfpJcdkcgcXRvCHw+UHXSR4MCrWgzJwIKyG33aiU6d6i1SFU0dGQOmdY2r5j
0rFuE1KJEipTirlqWFoCV69m8vRFPKC8GGMGIpYfxiu8XdxNTozUMp2JVtJz82MemJsC5AkgymLc
RJbwDpPZzAe/12LydFzxJksYpJUbd8a5d/Lmpg3l3orSu1DUVRFkmS/XkTWfspT0ct8ryOw0nPjL
oXzdGr2fvESYtJ/dpm2+/TS3v0fetn06+3dGn1hLqrnxw8Zh+n2qcJ1u7PDAD4IFRxYJVoPRzuMo
CvraNnYAw9lD7sqvrsMIxCprov/Q5T2ViHvuK5FnT+2ExFA48y5udFKDI1HcaWVvkGyZ+KJlDOK8
aKNN/JafB4xC3ya3uITsCVdDMmsEjcbhua/TzyGGrW7ldYShudlKj7OIMFK3Fu9VLNvqClG3T9KL
nYgfNYx1mLGIIPs0cyWgVV3fFzP5CMsWT0Bv006atfO0kYSFnm0M5QcGWCnLvEdL1zxEKkWlXhln
iK0/28Ut0qJ+5/tpeRRlqa2YijJgETIH6zGjvjmaSRsNSyNsxKUqOKR6KXgMYLTZfyjdI9gnLPpw
a6R19YTduP3IMrWryHqIyS5qs8Lxt10Zau81Deh9L0TzoJFPdS+quH2gFPEWYihwQXdYy7V5BORi
mPUCWSuDHd8eb7BanE/gsGofp1m1sZGxXJijPJW15BZTeXnwq5FYzrkZ37keMQewU5ff08y2EGme
+sGEJJ9WmWzNi4uFZ79IIsETso8SybPSvE2LTckqYDm2RX8vlM1oFj4SjzRke6H/wAB5wc6OPiK8
11KXk7gkA7IbkrXys4szZeGPbAYHRZi2bdtpk9lfHkI5TYdlsvpVKucPlHU48acreF6optQPrx1z
GR69VHXLPhl2ltG/e71Gt4OhHE88qZGdQbl4MEsF0xG1HcT2HJIwHqNiClX5XvehhoJWwW/Z4cmu
1cZ3+YwOkvPL7/qNNkf2xTLYe1NGmCc943Gsp2wYChfWTphzYOhue9cnhnNp+DiRaNWN9UMChR1A
bPu3cVS077JR9nUER7B0drWDZ06xQM3q0d85kL0m1V/UVc0aJYXz7bjtx4SB/CWr1cDFyZtNpdOs
2pMdB9ReLSdoky9VQ5HW1sbBLufswU5RNUraoVUzOpsBNQAZGMaHm+hPuMqTxdraxbn0G2sb4cCD
dDgcX7NQ0rzXG8Hn0taKY+SVGxEiKZB+MS5mYelPaAoFrvOTiA4cQsV3D028yOcBHFNULFtCObCU
zZLoq27Td+L9mhs6vSCpRpbaZlrc25WbQumK+BZjcvFaN31/KLS+vEROZt4Mqmu3TkbYYOuMBuo3
ollQzyafPeRRgFFzh1bJNC9DlEFzkTLh/Zg5vkgLYdfORlSUsyW7UBCrZQytzvb+ZkK6kqpyVeQb
e2DVLixnm4fXzDDs424jZnH7uRTNdmw7D6VaEt3oHtKuQM55FbhCIQXF7SwgZMPeFULeqXlyn21s
EM/DzNQOXeyE3g/S6sImADKAWANEFHY8YS+SxNIkHxelSaJH/BnOHMnbMKVACHTTRvjgZ0fpsY4l
/cXhU9HN9QYwAScNh3HzLsl64wcsvN1WeXxwpYm0hViyQ1ZFoG+NnLYppv27pqnUblaueK49A/UY
hTBwkyh9MnGlgzI3r1H1ezhPB4qF/bSkN2oXfWaHRyBVpmGznkR+IGRo7Btr7FhCEBkXLujrUz6l
lkZxJqaoXfy6z2U5VW/NKLWgsrsNprLlC6pni/tjkkO+4sZnF61D5VFFMWXlKhsr0RbhIeeDVrAP
ayydziM2g2Ys2oHwlsGHAnN97dFvtGneaS47earvwlsk+LRuq7buBlizkTUNyTnPQ4O+ofaY+gGo
NxNZvFLpjwXzc8E3kj2UX5LhCJENesiF070nA+1gEMclgGRluo8TOAgCZ/86o03MfKN5pHlEWN7B
v1l1DS9PYifFgVj2lYesdZJ1xcQwnR6ZdbRLx0zyG57/BJ1HFHJt1+jBnOXyJtRgp83Ibt4Fs2nS
5HHi+BFaO7+nJRPOjsXNeizrx74FXF4MJGSy+aTQsDqqOXGd64iwNs/ades5Ocfc5kwy2bOcrUY1
rCWr7FHQBvBgoqnjALHY+fACBqRGb1wdtavj1FnFzKqWJdLwdVW59jFs1Wtl6vaK8TnDLcZw9tY2
+nlHKgWPvEJ3iptJSbFFhsUmoEIt0TUJpYqpoVDncN7XnTNvcP/TIaNL7QBZjTJ/IFpTtZ6OlEPX
AsRv5q6AnNsmtqUFMTJF0jBdlb+0WKrskspjBOwxLZwd6ObKzactf8SBqjc0LRt0ocazM/QzuYdJ
cq/X/kfO/bsQE7mq0N/EUuQR4pY6WzqkF9J81bRF8ajz6Oms6Sb2InMZlwP+1KmmHa4ihfZhjs37
obH2yLLtoHOMWxqGN+V/mWO0E0m76VmD7GQuqXEN4iz14b6k44NyGohlipFWjKEld9wf6bKDAH/h
hb6GfQGb0ZXP2iB9BlpJ9+6k1veQxIe+kOTCoFoxiJRCeXYa6xFDgLBCpu/GPybWYACHlbO0lKBh
8Hv07En+PHqVexwt9eS3mgigM6CQ8/A0xylZIAMK08Yk78OIMlQp0+iFK/pi++R2PKtArVeJq+mX
SmDD2tJU4E0pipU+uiHVoQnOUoA9U/W2c2IeLTI/ZIH1QS2ypdmk6xFhx0OD5dIabdC8qQ37tQ9j
74UHYbodZIo+voA59e0EzWgiDe1JL6Y5qERpb3jrS+bsrb3twvRxgAiKebQRLJqgp16mNPSsbasC
UjtEK2DMZCteNzXZJvL1JAlqvXeXTG3DlRE6yYZ/WEMPjw8ymT8nNu6rWOtA14tEEVRThbesw+h3
avcJgSBp1a4dJjvLT9RH0hs6NH5nZ2SiEthZjevIT6oF5Kx2dl10hMIH9Vw2oXe6itk81Z0ks+sb
m6nNwaylQyKMctZOZwX2Fasa3JoBp0l3ZLbTCQsl1Ms2BWZNSGTtfybKI+1xYrCfZxAumjiYIDgr
OH9/NXn1RdnaA0AbieH1VWVltK/s5YctTSX3q83bUfvAunXvwBxZkcdPyIE0ROfQMMBu7Wm+Mcbs
bbb0fumavbvt8PFe0LzoS5W3VM7yLLQm2o30y27F1xCe3GDWFLP9QM7GcEUESZRvJCuiyp4oeLDy
pQDhu/et8S67RvFgFW+JXXtBMQCmzSY6tV6hNmauFPDukX+uwXR5fd4FnoekpMxmNgzFQ22Qk11x
k2n25K/MxOYhbBnV2oisI+ctWo3wIRUfGtK4jaXb07odG/mBszvq8DbcZ737hoPpoaNcrw0j2wwN
h3GZGg+cFe2NylS1z92SMUWB5Y0arEOIQm7nhsVWOGG0hEFcg6fdYubHwq1Z5IM/bVUKyBUOcAkG
mosqKopdzLxvWXd2vzH0zL5rHEvixBJOa3+oJni59nnwbXXT4lKyKKT34gNso65INmmo5iW2Midm
3WJbhVmznOaIVPe8vaCFXZtNcizz5qvClS/AvYtOlZ9rM+G1vMc+48U0iuYOW5DHLsQbBg0Tdezg
d5vC8gCAmRcgn9Fgout2R4tO5DzwGxFu7JQzK3LWZeJ0Cx3IOFC5uPMb6fIs1YwP2rcPBziOYj4X
uyoz0XUgfkzrEEkKIxjStHpyLAigiqIYRVCvwzLWts1ihg2HxvG86CN9Zzj8oox1eRB5dJNWxnXp
O0UQywz/JHKUBKLoRAArWmczuYyhedbhrrdegzFjWjPigZajpXdQisx9Hn9KzDMU4V2d/c461l+m
cfFQifG9M5HV57nfLNKCmOAomlPow7Fmc8IUo+lInHIIbq6gI5lQaPfCqfc4LtBuIm5Zlma0jfA/
2uhXkV1CxhvSlHqLifaED5L+anDw3Fi5d9IprPHUWCWdUS9TPT0MRfGsGiPZao4u147dyKPhkZts
qQCuriP22LHx3zGMYmuO3OVxHvqbqfPuKDz0wFE+SggTdA+R64pP+n4EG18ALPYLxQd0QQn4E1OU
fXtT/GlKUBhimfC7irxmwSMKHYruTTd1bW5rjw8n9ZTc1Aq7otjv7m2Eyc7MmplHdnefE/zqy+zF
FEm9mwXLxzz28PkxjrpW3TmFs2lMzfnxQupkyTa2ml8JPUN3QzKgN+cWvBQDiwU9T7PRHOsFCiJ6
831cFa4ZU6bIjlUfE5iNPEuZXDeXkuzFyLnwbF2XTmYvZ6Pv78oxOYirGLwi4hMZklp2o8nMQCJf
H6/2XUXxaKV5vBmt8dBGLYZBYhrW82S+16mzz8PuaIRvbs99ZY7yO0P7AZLBHYjRpuZ1VWA0FTW6
bRfdAYd7rG49Mz3MsXM39rxd+AZgghZTOuX5JuzmOYjdiqOW5DNaziJA2y+d/FE6/s5IEXuWGX1f
ll05IVZv9PQCj5OLE5s/tmMYR1KsLTY77AC12GmOCgr16LVvEC8vmtWtfPDkld3UX25d9Ouq7bKl
ohcMxHzNZR8qP15YQ/HBOYuJnZ0uB9Nstmkxvo6zW63wXSlWTf3dWCIwnPHMEBphXfap2vFFJDbE
rENwOfpmc5s0UXJC7D8fDWDbxxnF3llDYdun1rOmkvdS4GsMjqTyWW3rKvpMy5w05Fofj6SKAOrg
4rBm/k3Zwr4QwsCQ+mFQHCZjOy2ntKkXYFXnPHdOsZoCP05nrl7FMT2IeS1sR3+V7Brgw+0AL9x2
a045RkusaIOW+78eby3hBoPBtjn9meYnpb/2LNMlZ+OcZsUKm4vvyS7WXpVRQHZFcgstR/hyqrMP
6/CgKLP4uU0ybRdpDpYy89Hlaf6oa9aMx4SWfaF+RhRZmPreFc18xzjTXCVahx5WZ+k8V1qxpxwN
jwOfLFSU7FfDM5zBsOlFLU+ZGyGTasfLgH9QZ8eHOIp49iv82MGZmgUrgxfBilkRnxGUsxYfEENm
OLxE41pT9jZUqId5zhWPONTzpKpQ0irtxfb7tZjGoCGDeaGbeb90cmSjk2U0D8Ah6MI9sY+MeZfy
SdxQknw6mgzQ3B50HEqU6r+KsDyT6BuuaY++fPYwokQHk2X6QSvJefMjrticBLmoGHA4gZaJdJFg
smBh6AFwaGMsIjNzPbv6Ro3QsPFoqwAK23qeKJQwTmQ5bQ05JHjcNosSEPwUhaW3HcO2WtNOgSpY
VXsn+kTbSTYG9cLCmWI5OsDOWHh/k7u1nJiuGOP4icdhtHYra3xN+bDTgJAmPzxMkb11JDchpiTZ
BqvrnYF8q+PEJdxiId3XCq0xx9HaVY7aR0M8nWY2ReuqN4I+TxcdOXr6xESFsbig/uV+V7fKNdeT
nzxg0jSvkNDlb20nD0moMfsa7lVn17AjA6dy014KqiY5UTc3DYAOJt/ufuxZWxRew7hfup9jZjlL
h1Ji0oFLEre2D43DScUQrDlYUxFEg5qAHBkg1C4fBL8GB2Ewa17pDVxydBfOgZOxwLsYwTiGYM4s
CHlRvYv2nfFfdRrnpjmk2CcwNxl4qBC0R2BQ1J4YkP6UVYHtWVjz4DWo/IIZedNN10MCZPFVxmtx
TJp0XNvJI+KSYu0RO3Rzi41avdU0A/ymMqh7LMMbVmM8dAungVxs6x6aUkGWrhMkBjxZkzBbonpy
L+7IOT0onxRAyqld7yYOua+1E8e46qviFBolDybOIHzc6s7bJBOts1ETlMO3828TZu8fml7jANN7
rbbUy7xau/XAjH8u9XerVEctd/ARKFAwgLw+C7uDm/F5zPcjPja9VSc7MWI1E8JlBJPRP3Scy9+8
uXWAGxVOKJj0RYs8TfRnLWv1r5japlqEYRZ/A3BIukkmYp5S1XLmQn7araUf48zV3xs5Oxun6IaX
0h3Hp5TZ8zIrzXLdgUftY4fhfi3hbSNmXa/CsowTIyF7g4ageACoa2+wVbjkcxcex9Qv7mK6m49e
b1H9knE/rmxfq1aTMuOnLinBndKkn89EjqanrOvw6R+R2SeGLU/ToKoX5WJ9M2g5vjJyaKlqs25l
tqE4FWPTrPK5eI/q5taS7A9inVlSa9faLsbN68wNodaGzz6BN0wvHyj7qgP2fParKCfC6WKorycE
mcle5RbmUmlo3WC8ViKM9gd975ezdbBTY34YE+oR56otifMCiUo3iujGzaiHM6LjNx2OZ5iJNd7z
YI3NV29jXYawvFzjDzIFQwNr3M/okQ1TcSyis8mj3LjHK6TcCSJGXwphT0d0peWhlHP41QhGJ8yA
ishwmCNi+aaFefE1uAyyLemaOFO0l04zdB43WjR/KYlcUJNGuGFUah5KrPvaVHt3xy6kM3K6LSk7
6q4F51h588hOrpDZBvI0WTqt3xzaEOuJqaa4SOE/+fDUU7rM8nGJx+mipMarRXgLOoiAhcTOA2Sm
S1yvXVAhuBnRr5FzjSXKt4wYunFJnETHfjJN7xs6/OC/WXyQIU+Z3s7J1aEHjeYhnFubueYcBWaE
xzLq8phHjNX8nqTx/w/H+C8IWhDT+q9Ai33ZfP0tte/6D/6Qw/ko24CQUIyawjGgI/4BWiCHA6OA
cMCdWddd7+pO+g8FAVF/rmlhbuyBVGLL+hcFAX+AsaiAssIA1P63FAS/J2T/yUdUuLpwfn1/+liU
Jn8PUelH6SNBY7Tvo2zd2iJXx4TZLUKmuvFplhvWossh0hkOtBjdrDU3X+EhMjVgu1Z3iMg93rWG
+UQnheuI9MY7UXevqpQrkyX1uejldNFy12TM1vjFkmTJYVOZybjGt20+jgTt8XCoulsyeepTa+dO
uzcHw4+CbAR/C4TGRm3tV2Zu7l2ZdteYEDPHfEsn6YXRFSDdCapOdWrpOQVLFsczwvQ7s6+WHrh8
WARNmQTZyYUfxZ7GTAr9bDCNzFnYoyc50Xmr0opYD04urptL8CfkrYPlHgYmCvWhouYP5oqVPbsE
KDAztNk06U1OU1dGEYRaMww7rywEzgbY1y2Mbi7IdQP4pVs0pQqKVBp8BKtumJ0zMrdYQA00tdgU
Cpr1nnBbnojMsr3yLgonuWu70Yr2wywNnbo0hqjGwd2V0a6BTHg0WxXyiEm5ThZ9AeNBHoY8NTVD
y1/rfBzdY8bW8VzXI1u0CFvFm5FR4DKZuuHi6bmRnBjyjOqc+RVfFxcGF4Vz4dvvpooafgaMebNH
3UHfTYn1izGbDcYf0ZoaKkz8q+EFJ2I79mEf0yN7ib9qxBhejCaK7V2VeCGlEUHjjrb3U8yEKyQm
zEHWvWu7nxGTc9zpOJndg47XD2wfN1GHzs0B1VCeYj5teAZhfCPflNm0xyp5bbeJWlcwUvoyy5w5
f59Vb6DtMkLYRRu/bPMb+dcMBlvlEWXZhO/aIG3ExkOa45ZZSTvjK2rzZycSwurGcTbsJU48+isO
IjIKcvTz+oNgjA+n4FrhU8cR/Z5ZmAOx9sdYaGHL1GfFl8Tpg4oGBme2NzHRIawF/bduuKpcshP1
+NmqUh08Z6T01JRyb2xawXx1zdC6aWn/5gUqc6ZVBjtCQutjtvjh4Fk/rmXmDrNZ9IJUSdRdxKOg
BbTKKgUA1Sz3iOwaoSEQu7/NfskP43RAiTgzrGThbnGxptHyT6nu4Z6WoczepQ1ztDXdmEWNX87T
Y2M3MSjIAJXiyaqDq24s9yt2W+UvMnfUX8jWmy5mVQp25+TCFsuYNCJrxeTRCJdWXebpURS4JZ3U
FJv+hkhPRKXYKxfFIWpSxKb1VXeqfklQ+19y1K4mzwP4POqQqVo2JUkfEU9xVbEaaNuNtVZdxa2l
sPoZmd7UI3r19G5YhQ1W4VwQpyrXMx5XIrB+CWbbX+JZ1rQaQKKHTikV+ZPWXGW2s9tzt81X9a1+
1eE6yrPOjl4gzgWzlmtZFHj/JdLRcSf8JeW1bF25d3Pl0h+OLmpft4nab+UXvrkGsBxfZJOn9x7e
gFgxjaaxJVCSzV1c9iOnNl/IXdeuO97g7VJse5x5SMKYDPQyQmFy2bD+tTxrPYdjm65NcQSPZGJL
r9DkneOtMUfLF3rvWtH/A/H4TznGP2OM//Evucj/igfxVeD2z8Nzb9+L9/wvxKNx/Qe/H8SsuH7D
dZy0tWtILFn0Hkzh71I+Fjy/6QRQgeYjQHcN3QdH/OMo9n+7ntCWjrYOQfv1BP+f0CNfD9TxKnI3
HQrBK8T4D9jz9vcjFk6U6x19l3/8/s8ptr8CRv7zJLZthOnoAa//QfNJShuv/M/BBgX8IQfVaAV1
F8fra97tg3CnAeCe0l4wfThred/tsKkT5jIshH/vV45zsvUsOZqanqJfalkqdHqPWQPwXNdFxKDn
Y6et2FDpG+faIuBlhFWvOxa7P13o/82rv+ogq7+9eioYl5bCpVzh9f/11RvEO/o+FF+QaY53myM9
PKAxFgmLpUmuusJ+LRMMq6cp0XAdJ2t9PyUz5yntHSbTlqRR8eJizWJhPSdcBPY3tKRdnu7bAovt
wVFvbVze28w2X1xksvTOhf8W0hix3zKTAeYy8Zf1OI2bGvDrEPs6o+C561a53zpBV8TlWe9zueWh
1a7Z8fQYKXpiDeiWHDjOx+2/viD/6/UAiEXPTBQetZr39+th496DGUtqBmAE42OGwJ0OUtXRIfSB
+SZppi+1PotxQUL9x7/+1r/g2L++F9eMAkdwTzkEAvw9BbPIQBI91RqBGvjPjCDu0mUztsSeHNlg
hms8ZTOyDPJmEff9EwHf6X4yqs//w8tAq/y3m4I3AsWsZxu24Be2+7dbOjbCLgpD2QVhTH+zTpGB
Lgzby3cCV2j8cCunei3pEZn8Aq/uGk5qxEG5lt8w7y++RsyLnqOCIT7eh3JXtPZ4O4c22iQsTq1D
UpXTi8e4cieq/ifD7fqcxF57EKmRnTF2FARphIXNoDD2wHpUPvZrTU7l7Vjbr4VhnHU3M66qcetQ
eWXDzDK/4LfzbiJHCeK6K3dm24rnxs3dt6nEE6DC5I0G1xx3Wdi428oW9W2XCRenXd2/x326Og+W
aJlL1SrH64e58g6vTHBZL8HlSOdgX/Xswee6aLZsoKrXuNONTRJi5JeNikqsqJiAyXZqX+K8HC4y
av0AQ3TEGuHELLiqkwitWKlrRN4y8YOjy5vyKNusvRm1id+HCPMOYTLM/YLN0Pz+P6g7k+3GkS3L
/kuNC2/BYDA0g5qQBEmREl29y32CJe/Q9z2+vjYUkS8luqeUUTWpWusN4kXjAAFYd+85+2hJpz1j
YRb3zSDVs6JGQQcDrm6xEo2RedT6yy+A4QBhVMN4gy0G7wTcpwu91aJPqe9MyND8gq49sAetMdAJ
oZ4WmxCd1nNoEKAAGbvXKdU6Cpw4u7QCxm+VV6c6YPBtqRz5a/yO45UqSZcnAjaotnFJhWkNScaw
dpPf8iysobkHtFpj3gj08suMWBAf64I+ElJzTyIS5VVDkW+V4AL66sgKuXYYthA5A5tCNABip0fn
2Ft2G3t1kSDAKBkFX1o7wc8YgopFT6jifTqHtodCufMmWVSHifP2Hp1p8oOQQbSqE4z0iQ0EcQVD
eOK4HR8m04h2dhwNTLkLZFiPJWyIjE9tkrEXluIq9HVt4XJDvGthebF3a/BoiTREytdOJUIPiyQm
pBzFGHhOi5N7B4DJwZdm1NWu7WmyXky1UxACZfVM7ZznyUcoJayvVUi7cK+7o+vFCY6rIO6jXWL5
8gIfUrQzMX6e9MmKDmEcOPu0buZbHW9SvY56F/NVMKTTYban4Ma2SggSqnQvE6o0TAnRnYgTcVmp
Mt8hitIfa1fmx8gqlVcMkNdx7YrM06O8O4x1AuWMLdcjub39dqwd+2vUWdWe2LSxAkWIb5StW/YZ
7dW8xcBBj1eD52cYGh11PXONw6B8Np4zyS/4fTbzaGkMMhHdxsZYHrA4uo9T37te7avxlgMnnir0
3tUVxm1/W/TpuiQEhieCwBIHcYW+3TCvlirOWDXDgX6nfSqKGlFc4IiN5bbRrkHw165oltBaJnQH
GeiEcl9ZcX3HMPmCZEduLOrxCCTjftfWhn3hwvk86ECk9zO6Argwmn3PgdP2gOm7T5xHxtsxNObv
+BCBwQWDsy1pvt8mTLScQMt2k6eJc5qy1LqyiWq4qrvZ/sYpM/9OwgavzsetV0KR3L2806FJKIGO
jXnyo5HaVtlOxVHQMxn3dpskmyars3QzRX175ZsDi3skTXEvAK3dIuJp9/jz3XUU6dXRAVv/Ce+Y
58pmvKbROd4WHDyP/sjRqR90a4ubc/I0w9G8dHCt9Qih4FgRPnNIsvh5sAijW7V+TK1Ta+U+tdSN
Rcr9ySzrRb9kxdfRGGTXaIH8RfMY6j2qXG3+1BazvBpeUqNzUSSYaBOFjsASCW1E1ckrK1I9DY50
eMg1PPfFPN9FQyxOdCfkBZeo9xzgypW1cO43NaFryIJwdpzaFubugSq2X3N9oxg8aAD+F4A34pSz
5/9idHV8XHADPwbkGEDZh+Io7TLaYdNzvSzPFu1JnejBeuBBPBW6SbK1GPv8pIpuX7d+f6jS5qKk
m/epd6mUg1GrDqbN9B0lqXMD56Tb5FNX3XaOM3+d6yb6bE3mdJO74V0+FNpPa7ZN5p6IVnHZiZOc
cJOmMQT9eJq7a5seHJL1QHTTVZkjxu7KJoYWlsel/anEfy32M6XgW9OOywNQNWOLUpz/mNXUfuht
SjLeqNN7ggQQ9OM+z+vgJkINBiq8dbsNT3hQXtiJXGzYBMTjxqHUshqqyep3WN7sbYh2ks0Tu+Fx
ncAdvChnRAV+mec3JfK9irwDCHl1XD+kI8UEjlfWp2Lwi5+x0MbPKQhLLt30w7YXo/9ZamTWgV4t
wu0AWv8ppthlr61eswpSkRdRglvjJYd+6R5bW/8xd4XtdX1LXZqTs+yrKkG9oq4QYcefXUgtoHup
ymNXc5w1q8xwXQVu/9VOtOQ5IUXgviiRftLuomfojoPRbo0RDRqzuDZ/0cw+r7D1AydY88dnexXM
zDd6ejG4Mr1hO1n8mnOZrAkKzwlVcbvhwcIvcF1qvbOitEwWh6kozUJElAeYxnhWi7xD32Q9xUm5
mzOMcqNwzOcBK9CpV3J88H23BHsqtPDkF6b8qevRtxIh36egVfUPrUwxtnRprx7GgTmFzew0XpfU
yzHwlY79MM+kFqLC0E9lGScXSGwImMGUcy/wWlH7StIjS2r6hSwbFxpFzZE6b2gwBtm6LoI7kHnH
3sGzIEdNrN0mOGJKv7EU8Dy3r9xLbWSwIkeQFwu9RHqWr83FTrQap4JyyJGWjPktBm5jp4sBFZBt
OV/HeM6iR7uZv0yRGepbFmkcuB191rVr9rwg1HR7EYbugWC6A/mg5j6jZlUzmpt+V8/qOh20HDUj
8Tb5KjQqVjnZSKZgU9Ys7Tbsn+WZOOP1MPghiqllF+R2QbjrQ8RrRU+wBmhPmjxijA4O93jFdqW5
ZiJNV3ZrP2Zq2ccg9j0C60C5GPc3OIOiLUt3jBtqPuowLzetVTn3SNfXKtObHTYD2uXoOwmTSPfd
0GZMoFqxmjXVoDiwPxN04A0h3fhOswULsvHL55va004HQqFnykM45mUa2iVctARCgIhYQat7suJO
2yOW5JbBwt7HKgkfeULJt6wKIXXk1AESxw5OlVtd1zjrLuDTjZ4DyPJTazrWRdfOGb3ucPxsWVl0
aNKAGYhY3ked1JhjYTNUiowkp5RIIzHokG6bEf/PWNhre3SSC11KhA9xj35qKLyygIY8ThsziO8Z
zLiOg/mEYN7BoF8mXjPJa/RROiNfmDeOD9ySCBS9uBgnEhXaKMQnjWznGtdpk23RuYanSTCDKj3v
buo4LHYICvXTPMWfWNs6vCl6xg52Yr+R1WxHB7iRJDLRVXOZ6G7UiN/GSeFrxU1U3Q4ycC9RzH5H
1jcdcXqwlbE6y7kcl3+ggzwNyMqJqIAVgfDISMI/EjWO14wJGGJ8fUgrqvEQDqPyDGgiD/w5RyJ3
+kNv6228bX3RPgfZ82RHJEO3C6udr/YAGJgdmfTDXWWmJvtkP75EHW8xY5W8w8CvPHjhJxokAukA
32bMHgO2cb73G3+ktumCoiSTm/98+C4tTKgjauNT6Mt5o9gMXuhDIh/Q9FWXMA+n2z4S0YVsE4x3
nV/RZ9c55MBA0zCs6wM2XUe5ZJqQa3VpI0fZVbU5PVhD2SLmK+JbM6YXvoKS09CaMZAy60WurmSQ
JxL3+RLvUWh89fNAGdF27erYgl+mTzdNaCjryGTwdJRlp7WAqLmlch96gSRRaT24LgJGTc4/rRi3
OBHfbsKfE9AowiLfWteTH0o+HVSnX2M7De56LSkvcCCNxTagEhkA4Zb9TQOskm6fPg+nqvWHE3KG
cVsZGoqGYPKZpgo0jvddGmuXqTQVy/2MiC2mL4XUMngqKUdsOpNqnA8K6VLPzPEW/ot6HvvslxZX
ytwaICR56Xq9MSLd1lBXDNBHN8ZUomIzFTS1fNQOwSwh5MLHAYJpYRSvhPslzKz8c9ZrLQYrcp6L
Zc0XIdpYPYWQsZpreJurliShTW+wEzRZBS+0pkSCTu+ULfYc7ZvCyD23VQuaT6tOhEqs817h2WsR
elmNoiusOdGaLvUtwTiTl00VmjwXTfO6IabLGyJp7wmsaT0cFeX3ic9rowe22voQfLfUiltUIe1E
z7giSvRa4YnYcUYoL19qD+ByhJfM2dTTEqenXBDGs6EPIQ4+KQbrAAAtoI6Ss3nYOtsGOfMqjijs
VCnxWINiUyfHEJymPzzrSVBvU4OXUwzWAcXXCSmNeEQR8sPO4+CxH2T0rW91fTt3Qfa907L6ttGT
IlmD9b0d0i44NKoILyetZ26nHLohTgSCuTlAIh1yV9y5C2BiXc4KPsFyS41FLFafXtKtF+VKyZrI
BLf317XWV5e9Y+wGVNxoi0sNJU5SYey2u4MeF+ZuVEvI1yzRq2ptCfPG1zeBUzJYa1eDq5wPx47J
aoWzjvOL1rhXOpV3GA8z+Te54A9UrTv2K3YM1GBhNwNnSqqgvQflhljTKsSALRdIi5cM6a7GWHHl
4iQBcqEOwhpaUiVqtreB7HiKsjAvhrGrST+aLCjksv9sGslwUZZaZZBXQzoN0VbK02snPwL0Zr2r
afOH97Myw4Omi4KMk5ANo586VFFK1lP0AjW7u1xyEIjvgyHyL3yhB5uckgQViOkuaCLrMPVBTcwD
OkGK+2Z3QQZVv81lFhELgoqK9ki+d1P8DiudrLw1D63YURko0JLyneM8Rge8cmy/JO6oY42KG2Ff
EnNxAgAQr1h21r0r++/BGKOx6f0v2LrG05RagGypb14Hpp+vqYzQy8CiCC3Sv8SKQ628JTFwpr/j
gXK8mOeaJdvUnsY6vmis8GcuiFQYzOUQN6BsajGKeeO80BfM3t2BJ7gwOwJH4B7M9z34sJXEbE1D
XugXgcAVsoAAOavQvIb/WwxBRRmE4AWduoMH8EHbFnTj3RLtZCiXFSGGVwsOZLh04iHAXYKgxncQ
F6X+dD/VEj02DHZPJ+z9SsgEtU1UXkJFiJBd8imoUEweqa0IWqPxKo9bSCgBEIjEoW8TLciesmW/
O+4gM+DO6p7bIH7kQT1OCpG2WaM/tdCHZdUVSRDke/R1AOc7opvoU2CULluUGfTuqrMJDHFMbbyW
RDodBA46TEYIPJgph1VlKrIRwIFN1w52rxszqnBblH2u3WIXxGsSxMaJ/lb/M8KGTxMp/zwDmiOY
io4/YU4UT9CvIwIwWxgukd/t4tE1vzOeXOyNTPsTH8vRUhL/TkmxCLcxPcXcbSlzWtf+ksRUi15+
7oW8d/AZrYcsK0+KGijelfozjrloY7tTcts4Yj7mdZV6JW9zHxWGwN2LUtOC3c1OCNhyKsiwMyLp
fkUn+5A2AUdJTu2soqQF0hz9QXEiWZPx9YBGnNgmFaK1Ttsf0IO2zHZ8ciaHa7PpjGtl9IYXxa5+
FdqmcyOdzjlFIaouUXbxXpoumXMacHxOyae+TolayIcOw6hD6rc/TQXLd6JObdgaV1h20pOOZ2fT
VsEWrueTE4gA1iV7B1/gnEUUS5qeHKy9pWLzyUbIRQxIs+6hzZ56tgYUQ9vxmzto5W0Rj85lhxDK
IyFyPgg/L/ajJamWqZHoF6urmj1E2+ykQeq5asPU/WYXtTCoQxcuoUKhRjUtBWBdrwOcGqwUoW5F
Dy1FHosyDg3n74pmXYTcDsf6ckCWp1432RCjxtuUehc+k08pjhVj4sbmHRyDocqPuS4nMJmz3fx0
rSnkcmFs7Pypbfd5PKF3scvhpFiTfwCz1e5KeKW/8EdMl2MalF8apIe3LR0BsbJ1Klp2tXDPByV2
LUYVr4ehQ566RgpWEPLxFIHayLpyGIpG/RQYzXQviGrajW7SPzSzWWCS7lrM66TI7H2fjU8Q6/El
XbPU66RTHtF8+6nHeQd/gpiso0/fmvN5a647NZLsK8MCzCmXvmrzMdpiNu7Iqh9T6o5xup8bk65Y
bUFfq3q8AQl+i6CfwuvO17K7rAYtWkeKXY2TBMnkEXcQJMBolppIJPLR31auiOYVgHL003NEoaJN
qCr1kOA4jLBlWMS5TC+GY6ff3Jp1CvFCSTSVUu49CjG1rpAWYDjJzMd8ksFnja0NinLXc5IlcIri
HJLJqiqWXivLRDZrLn19Wz5i16SMBiHujjn+looevm+OxCIZ2ZrcYdDF166rbWVVuxHNO/0Z54Ls
AwtWS70i/1FfC8Fngkfza5tRfGiK0fZKW/slEzymelhS4c4ksSGd6VHW3ocQkNYjDc0NxiGKvg5j
rkpaPLfVBUO3+153FGvqdGg2RDx1a53OSYkHFck1+B5UZuqQ8NNJf1XqshZasQvh0HgzSVKbtE8g
R1LFhmNU+D91nyW6BaC3NWelfpL146IdhX3csdGz+sXGAlT9iCa+xLvLYYd6vbbWAgMx0dwXzcpc
UFChmxMjxH93kJWSBY+OSh8l2OYO8QbAeiQMV2XARGHAl71Pus719E5a3tSrPGSXS3tbNA55HVaj
a6uurSw+JohUFWWty5cD9xTmwwNqfYElMug3ZhMj/Z+KcO9Ah2fZHZxj1FgHBDIpHEZji96QmlVF
KxDZqdHdCVNku96c+i3F6hSDCKl8O9mn7t4ciDM3ZEumTF3Yz3kcJU+1aJtH6mo0dIdoCuJNbITF
MevH5odPl+BI0Im8GDXKxBM7nstqtsprvHExtvrgenLIYpD5FD6+33AxFhbs674PDUygKfwE6Na6
TvD22x7coEmqxDreV2HiHNfw+K0gmz7kCTXptPyU+6K8U9zVAz2XnyxPbFpQodnEwcpUPVvLdhrx
vbWzK476qZ4+iCEuDk2BNTqJcgAZnGo+uGfxFvSi1HLPpqMbiDwlEiRxds8mFSZ/wJHnVYQ1PkzR
uOCvZMghAOV6avbxtllmHKMrfoSSgYSlyzrGWWNelU4ORcXQp5TNUf1BP/O8fbfclkNJVToux0Hx
Emz+/fk2yoMGnOz/lDphI7MdVB5ep22jqxv6UTc+B8xVXoXmxvQTfwWLI/0ohnvpiJ29QofcNC6K
wh6C7HJfr65rIzswnBat6FyIFLGjv1gnx57sjtC+L2P5TDfvYUrQhjiAcTgisFFXNAxggjj5dTrD
8U44aFF6SK4ylrQTIJwCtMcErFyj25bNRnHsKn1pUtWCZsIoxg3Njl81HJ4VFW2bnVrJNKAHxney
FU5+3mUrUQovDwd3l82ELqqg0y5dyFzftYkmq50SjWS5i6evm7Hld5Z1TzkmvEAS3H+pkWpu4Kt3
Oy1u5Ib+NzlJUfaFfAKQVYul+/vM2Fkx9IqjOQfTz/cHxW/NUOR1tNbpPxLSaBnUJt8+UZdkpm6E
5uwBn5w2Qz3tXPhGJyrxyS4leSNaV5Yd3ncO6vSpT35EtFYRVincde/fyW9fukVf3EC3Jy1aOCj7
3t5Izz8pcdUW0LqldYP/ilRFVw5/6Sv/SxkBcoQ3H5DlIiJwKOKxVQLrJM/GEyR3Fr3RaT14Y2KF
MgYN95D+0mzn0TSy+YLuc/TBDwP7dH5JRwFpMhdwv06YxtkPK0OfGdnG20a3YY3c8IkNJtvK/KML
nQ9KfhvvcllFlGKQOEu7+dXgyMsetvFstZ4ZpxObcEWh0y8Ux8PKMDejjQGsqXEdwDJXf7Gx/8vH
Ks7n1uXaLhIMYND8TqmfXZsltgngGbde4rfFLiur0kNwSOkLWZeX6vU9Km848mmzacT8SBxU+sFT
/tOPX34/0zoP4benjKjYYthDuYUY/6T7xfNYUbKWKaWGAYVmK7Z5bt3/s0+WH+1C/HLIawCGpc6F
BBGBKlQFKW2VQ6MusLTh1E4AMb1/ld+/H0e4SGgEo9MVKF/evtZuxI2f227tIcODweKaoA2ntlnl
CYPz/Uv94TVyLQuMEcJbHMMv//zVJ0TJaEiqRtW8RpN50H6ohPqJxQp4q05gwxyzELGi7GeRbnBy
ff7g8r+PTsdgKlKIkGwUSOeTUWPOjs0XVnutNH7UQEyQgn6lsPlVBh3tMFrAJRu+aLQ2pBPc0eb/
OsT4+KiDlPxdtaNTQvUa5MuaUL737+0Pb+HNrZ194C2tvd7HaE9SvXswcvfaNdtvvJr9+5f5bT62
XB4B5X+WfKYnGlRv37alZQ7Fibn2YnO8s9tm5xTykVisGiNx5zVavA318MoZiNwykoC9yYiO//17
OJ+JX24BWQxSUsRgEOve3kIUo2FgUeAjcFgX6Pu5m6GU1Qe/dFE8vV7K/7oKYi7odYi1X9jtrz41
vYjTbNB7roItJZgwsabtY47GqR4b7/0f9KfPigHkmCh+jGUP+PYHxWbq6pXqahw4ZU3Uov0EUQJT
axeasFBbdKMOYpj3r/mnn4dInclBScukV/X2mi62T/LACZSgBXofLJ4fK6y/taZ96EP54/1r/WnY
GtKm/GErrmTay+z86llW+OIIhK9rL53idJNpFbsQFBMUS9mPhGWMppwS+WponacC/I9elcYHb/OP
3y1Yf34tok3dkWfjoxt8bEFtVXu1ZV65CKuOUcXutPURrk4dBj9bXgrsX5sRehZqwduor7UPnvkf
b8J8mf+X7T0NvbfPIXGDojLCvPbUWDxJqd9OwriaRHtfivIRQR1ORByElfplhi4W0gKx5L/llNd/
fbyvNYri90XIwTmEG9tA2ebwVb+9fp/FWRc0QQ02pp+8uGcfmOgFPu849Fosjo2Joz6Jki3mfW01
uq0PyEsqQAZQjNoWUlxOUlZC5xu2gJbs0U2RA15QlXj/Rn//OEkZ0iVqQMVNCnn2ceoO5KBZEbxO
IuRDRG3iELvOznaAUcwA/D5YVX6fOllKSHPAr0GogzDPnkozGBgQ4lR4rmr6H0kS3XHGlb8w/nzw
ERq/P38GORfTLVsZ6sWX8nocxLFPTSF5cawZANPKp1km5hp+8DXt4noV+fhUA+JVtlWWH8bAoPVH
4A3EFuymekLZ3KYSG4d4A/LE/ooKud+3g4n8JM+MPcQHHbBzeFPjmsMLmdEwN7AmoU3Z4OM2ESiM
31FyH/7Zu7J1lgIWf/Y0i17yfDYeujy0yrCavQ7ZKsSIzLkZg0LhgzX9TTTkH83L57P/X9fjlLWc
8QxHX/75q7kkJI6sp70y41ydp2MRc7hrwHR/8AWeT8nLVUwhSOd2+QrZs769SmpGIosgJmO6nlNM
s+G3eYy+tmZ52WQ6zSc6wu8/xvNPgwtSGzcsYrE5YfA1vr3gWA4hQkzqYkZg04KrErJlu+rZqMV3
WP/UwpcAVxox+QfXFedjbbkwe2K5bBJfkrreXljFThu3jjN6KbJGuhKodgp57yO9W5GYKWE4ll6s
4gdnxu3v3OV69AmM0aXPDmgusidgyvGqdzkCvv88zgclt8VBgTnKNnUSdKyzRX7Mg7bJGQueC6lp
44+BeVH6kHhoM5QX71/qD0UMUHH4sfiGXYG8/Gy6SSbKoqkWjcyBQbqu5zxYB7LcmLZBZhanBG+2
DX1jzeJZDT7C/wlsAR2tpQVEEZQmVTpE396/pz98Do4ysFCwXLDPepnJX33lXWWGXIsCZNxYLQDE
FB571ZQegLpnmq9PcRdEpHql4fb96/62VNu6YJHkJKiYgpdDw9vPAaU88/kYD+SJJb+w61Blc+0s
IaNzzCPPwJ5yORBodQRNhtw7TmpCyLOq/fH+bVgml3m9+1puw0CnI6gqMWGev5IurWRPnaL3zHSQ
P1Tpf0n66NOgG93Ot9ufydBZ98hqYEg1uM1uieWd9iRwbjLDDW9ArF1AK6Qh0Ce0AWoiIgi1CvJV
DofmWOEnRec4Fze2VoefSvQlF4k5iws3n4E86Wn+hRAPtS/krH9ty5l6vVm4uy7s8E3ja8E0kjVr
mt+rbILIiqQmOxVDvquqHPXnVGVri4Cqi9GMv0Gvtw+Cnvxz04rxts0KbrIzN25sFNvcMB6rQVJI
BZNOAz3p9wbd61NVQHGPwCV/ysgJ2AEUt5Ezi3jDZjT1F8beCIyyMoHWx2jRLZqcx3EQyUNi48za
lXYr5w8G4+9zBAuj6VoOrkbDcs2zzdNcxY6ZpDU81qwDOZhW/oNBi2WfzfqjAivwwX74Dx8hL57d
GkcsfB3s2N5+hNpUTbHq3MELcnmPfOmBd/itsMuvsNlgp9BUVHOzr2ya2ZP2/f1Pz/h95uHHOksB
DywhaYZns0EGagP2ZdpTwQ/8x04gD8siW+E/1/3vEaTaaIO8QlsbqTbeIm0cPqdUbu/DtLaPAZX9
Xz3W6w3VO+3YZghIV1CowajUFUZktk3MZok+jbf6hPDJzdE8tTZ/kK4a0tMWASV9tmj3/m/6fTYx
Gbj0zF8KApZ1NqhTNU2g1QZGUx0gVCzr6LomX/cTsUV8O1ZIzDmeKK9FEWv89en8I8Pwf8/NtPtZ
nJ6zn80Lm/37f7DaXyw4//n/7ouM/53/K/8vep0Wy8i/N+cLPf5vKvzyG//X/zh2A2yp13R3Kif/
4XUitcyUrMqOQyvgr2yyv5xOINyVJYXAAMW+xMa492+jk9T/xcaBUqmO1dYSL0blv+nuhvMv3j1/
HEOYgrjFcDozNr1ndHq5r1dzs81JlYOqDUfeQbzEH3h2ipkSuzOz2kAEQo4YQjfCqMiV0i1l1iDn
rDG9AineOZ9BVAVjlzeHutBA1PkqH4d13VnDuNJKHapg5yNTX/PlwS1EoFxMpDEUvrmyotA/gBPo
IoQ9/jKhumPtMwrDkoNjF8IMqGEqkjCWWIjbQSk2+T4ic/M7YrIJMDiSfgBnSQdoJW378VCAHCH8
gwXjhuJucOtEDn3IOaXMjmKyxJNP8cIhEEMgtViVpTAA02FDwBnSl1CuabxeEE4DvU4gtr/SfHYu
e38Ko8sWdu20qaTthJuSY7a+Bzpjh6S2NHW/GfLCmTZO7lN3TKfokz63p7Q1eCIAmX9I5ENLVKTW
Dtcx3uEvwaipgDFKLMde4+w+IuWJrqFW+Y/UjPWcWY+/zFsyrdc98rPpFnMiorCk0uSdT0m6++F2
saa8NMjhwNNS09TBESg2tqlVW403zb2/qbCiTKCyfQ4OTggkjY79xIZdof9Br6PTvD51fUhktBUQ
OtRbwt2zMop5RwaaDG/y0EVWqAey3ZcmyZLXbV1JkFIyaw8ysJ18H8uiPI6sh+Y3C/uYsTJFa/zK
A3DAqe3G1wQiWeTm8IA3kRVZd6De0suGhgjUsnGe+Lt9Dfoc0mS+Deex/B4mLZGJiJHMJxUYwx7/
zou9FEGEnJ5NK7fJcq3h3cpWFWtlHkCVpZ/hEdFowUkOxCwgQyfQOx0EUGwMKz8y8cWbOuoWMY2f
2tRFDdNh8e6xy1bs/1x7KHqCPckx2MXFWH9Uj357vljGEEVwNjj8BSdcNslvVzizAFpNjGi3KYMI
vjS5Vjt6pwR0csTKEEKRoDasIFPT44Qehfq80eHaUyLeq0HSqY8L+6a0C3M1O2V45QMxfJiWJ2dM
4fjBCcF8uyD+fa9UpWxO41RQXvqWr/aiZos+IUmTbhPoFQqIGKFmcu0j+3R403ECmtu1ho4Cp45K
uDSar4T36SPcdiNBkFQ1gInrNDchyZpzjQY3HH6B0Ah+uaPCM6C5+R5Hk3lnwFwmQC2r8X/bcVwc
Q+j46K/yX1bsXMnBLk4FY3Cbhxm45aFBuBpg7/zpTiq+Kcu5/QoIA9mMgXSViBPQzjYqDuEjRta0
n6j8ipuK9vEJUSV4GGw7JeS/hj9indZhwI35frDrsgR+Xgg1IfugynBWfPnrMXI+5i+Wc4Y87w3G
YrT7Ac/VJk4idQs3r3/qKushCSGNTkHaXigdCWheh2gjYFVvNdwrz6neNde2NogLq4/aB5/gpk2S
9tPRCbUQsg1ol0kz+g9e+dv9wsutYodFY8MUL6WSyxfx6o27fR6WqGjx+tRG95kML4IxYkT0Racb
O2Kkqi1FU5sXbwzFR4/pDyODxqlwOANT3qVacnZttw6dbIL2EozKusiT2tmLuHY3KDnLe1j6+DUy
TAV9hPx5mpvW64qiB7ZDzi0eFY/45p9+FmiX5oSiR8dIfKDikly9Wqz/UEk7c/suT8hhqeXhOLqD
fvu8kubE+ZgVVtjBkMW8Otc0jqis+Xdl17FszBMUhYYe6eIbwy+QWuCS/V7O68pOntygGfZ9ZJlw
u5h2EvRmp9rXGk84fQaQypn2o512uyA3xI0I/TD4P9iT/f/mHTff3U6twyj9+Xo3tfzrfxvHLetf
8KUW1Aof9L894xSr/rV8XSbub/ZNHHn/vZXShE1mOYdOx6Y2zoZg6Rb+vZfSFFswwfjlA1/qyLSD
/8lmiou82kpZ+lJgoptkQaG1LWowZ1Ufaacy1sQ4k/qhGsovDrrOm7ZGKvNg5FkhHkIIGt/e/3bP
qtAWvRtU04IcMKzeFIKXR/V6dNOICjIffO7BXn0KVrefL093Nx91y5cT4X+e33+/xtkPc6feLC2V
OIdk9fT1Plhd+qsP6o4v0pL3LnE2UUxWmVWzyyUa7+bp6v463lzP6y9o+f4aLf/d3vHvv+Xs9FuZ
kEXUxIWO7kps7sMNPybb5B9NfG8n3d8uc1558ZcMrbjgtST+sCmLnZ3BoiZmxqJ5aBv12pcUYZy9
a9/h11vrCzVmRFgL9abFUCAXPyDb7rL7YC344E2qs0KcSY3jr8c8bz99cte7E0aG/8tLnG2GqklX
vZ/yy7PV13B9365Oxuqjx/t2E0OHi1oxvUJ7qalZKETMtx89fdkZo4Dd7grbHDwtgXBoRVKi49Xs
6/cH2NsV7K9L4eBHwcHhTdov+6lXqydWawNLNjGwmvKL+0A5h3we4/2gBckByGeLrrHSP/hIzyYS
pKs0Y5E8UTNEXkBb9O3PSyYzJjBBZfsKQt921gEAq74D5WYY+SEjvWD3/m982QK8Gn0vFxSGXCYT
ToOQ6N5e0McHYtQIavdVBsvPqE3LM/MazLpK7E1XksebAOTdtXHoeiHykiMs6XLfiMEhZhETeZC0
w3NZ6jCaW4KG1tgboZbBL4pWXTTOG23041voUc4KqpR7ZfsBAsssKvZBXTo74pZbL2p6+wLhUHYE
K195JpuuDYrfaquQPxJosoBiiDXlrzLE0X2mtu8/g+WTefMITPYn6ACgjlCporby9hEUbWZnGTrK
rSwx4bm4pbZFMfT/9CqK4zzyOg7+dAisF3LHq69pIsTRT/S52k4W+H2s2P221rr6g6ucDw/DFdhT
SWujP7i0cc5G+VxrCcC8zNy2rVs/os3TDmmlhjsotWL//mP7w6UEbUg0FKygoNXOHpuR+Jkdot/Y
ThCVOBpoycOUtZ1Hw6i7/eeXYqNGf8NVLP/qbFQU2UT6kSTxdxYBWSukBGzMOQ+3oRG6H0zfv30M
rqRMT/eQY5IAmHH2AIkTn0tyY62tyzHK41Q2bOgphB8M8/OpZSHH6ZLBzqfA9sQ5H3WUBpt2cLu9
jUL+V16KOVzXNKt+pb7LtDY3dnnnNqRUfjBDn61NNKa4oA5ghxIS3Lql7vR6y6AbIc1zs/d3qN05
dFp9Wj+lKhmSLf2g6HOr7PpLxF6rooTS0LZ8/zWeT25MNmzFTFrWyD0EbYm3V88yIyx78G7k/ugV
iLCgEMTpNQW0dERj+i0xY4H4h0+aehloYFIg2OpDxDHPfrGDYTZrc83a9dRt98y6NOUskvaa2pbH
2ZkLj7zH9oOhcf4RmcqESUThmSxGevTi7PWqzJ8z6njEGiM0Bg+siquqICXs/cd5PgBfruKyi6XM
8r85O6/dyJG0Td/QEqA3p2mZUkllumyfENVl6G3QX/0+Uf8PrJLJTUKFmZ6D1kChCIb5zGtortmL
U6HZGiS1NCj9GtTQo5YH0P4zYHipGJVXngqGkuUNAmxAuA4t7+svF/YW5RWXCdmNNx8GR1N2zoyb
9KsnBCQTdB2WT1jRSmWol7szKevRmaOi8um7lARJArcXTA9MzGXqmnvo7WuH4023ePY0EMYwIOVX
fHEjdy7GQKnejv6gSqonxjePrqSAFd2QPd8f6nZDAEmwSEM4eiTEy1tl7pCJjix78tUgaDCxzJqz
WnnjRii9NopHpk9CA0mQxtv1hBTMREN6WpMv3ZpPLf6WvlIX/716KhaVaQrT4I1IduQhf7FqomWz
eUoCmqHEAjMZsE2GGIln1v1hbu4KVgt4j0QiwoMzln3j0h3H2tSywVfYk2/hlAdvdLWpn6rJnfdi
Gqcf98dbhMfsApQPpfIYwC3bJWu8npZmQWPqgDH5dmGG7+20VY5w2lCEzLHrq70hPbRVK32uAvvS
opK/8eluz7Lj0KZCEg2gJ9CBxY2Rcl86kY6OrLCwHwoqyaHF323cZbXdf7o/1ZVt4rDlJT0B8BLa
UNdTJUzPs6LXBj8sENrYTZlsYIVqbGxcvWtzQhEc4A+SGZIBdz1OUAl4aQZeFuNkFt9ZUUf4kAVi
7VwyWHm5P6tlOmwSxbF6IMLkqwpof3F7iLhDx9vIFB9VGMM9RVDv3HeqEpafi1BRnmeQ8uJbknvu
xyFw3Q9FUxrusY5ULBCQCPOSjdt5AcggpKTMalAcVikN4472B63w4qCEo52YyUAnIWQdUGuJR0ia
CpoMGWqQkdkc6nay4PDrBL0HrndVO6WR3Vf4XuiVA5hrbItTZtFU3OUKvk+HKGmVz6gvIBowFkZy
uL9+NweAP5c2KVkHAGCOwGL5RttJutyYJz8B/ocovCIlSXQUaaNGtx5hIicnL3cR2XEG5wjdY9i4
jZchkVwu0PgAyumM2fSmrneL03aVZeb15E9GHeBP6Jl7bUBnyUBb62vQm/GbgrlvbJqbLcqgVG4M
DeFAsCPeYtJzN7ejXiiTH8dJ/2/q9Vjvhqkog12vFWLeeEVXR8O7GZlRj26LJ3/+YkdUQzo2vW1N
PnK8/cVJHORUQlE7ODrq6sb2W1tOuhJcnVSpeREWM+PYB0PXcviyFu2NjpSLaxrpCd8rMarEIHQ8
jriRmRtn/k9o8zKZkp9Rdjt5vxFcpjZ/PcdIMyJYkuPkz2Xb7GqUc7uz3hrBOyN2B1hqauFnsLsq
vPK+YFdcvTVHW8ID6NFFDfbEYx8/aaQtGRIiYbsFH715VfjrCAPpxwL9pJG5WBU46wreaYnqT2aL
j0wBtRL2PTRhpW2bR0PNtjKXtc/gURS0AAVLjPNiOVDYiV11yFXfwowWveDCe6oNUX6qzDo8do1h
npEMUDa6UquDchFS3DT/gNCuv4GaGb2CI9/s19mAA26B9OzR6vX6H9y0og+RoWL/imofIhb3r5CV
/U3xAuqbjPFl1+F6XMiYJFVtrPrx4EFXTCOY00d6d+5Pm4/75f5gK5M0iElNCwYB8eISbK3QTc1S
x4GFmaoKu6iFnYwnYPc8RKI48ndgell14rWBnHzHiBgBFcLZw7L9eop2b5SA5O3ZV6mLYqSpmTUs
0yFx/lc99v9brbx5pP8MxG0sF5Ju3WLjuFFkGIjqz36eqN2BhCr1UYnqNr7Y2ihIlOE1SC5KBLwI
5tQ6cEatLTW/nZuyP1gYWiDk6Vh5vjHQssorX0PQX5TTVNP1yIsWJ6+wM08JUkXz60ZVx+PcIOx1
qNC1mPdGKJdPow78UbSh6R6GGTb3rmp0dPeVqKEN3w545OxUhNtiP3Zjq9n489bWQYKGHa5mKnD2
Yh0CLyiqOK80P8lcaAglImriZJvRvFVeWDsiLwdafFZyVcQTkMfyAVGg9TQXNcLReEhlHzS671t4
r5t0nyvO5Lm2ec4JwpYHsq7brhwQRvLpnDr7MDKUL3bS6hcxjjC5LeG8jRu9OXi5gTfE/eO5Ek6Y
IG4dEKkEmd7yHZiwxcPYlbtgyr3io+XO0Eeb2hs/8C7QDc9aD41pJZgeDM+q9hNKk8nGX7DyTUnv
mLuNyJgNAOz6qDp62dXAAVTfzpOsxA5SoFIYdwL1xftTXRmInU3+SS5ugnRbPOsFuL+0oMnrq6Fl
HrKsGg9iavONmsLK00WGQoTE26rKrs/1dISBkpY3Bo4fWIpN7T4fUJTqhzj/wUUUpXsxB+bX+xNb
2azI1gJhkqhBGmiLIfUUGiMuNI5fKgMmV6EjjsY0qQ+kgMFG/rMyO49XkqtOxsxUMK9nR2Tkalmr
mZShWwAAaVi8MzwkETAsy4HewfhGo+D+7BboxD8BukfSgEgy9VIQV4sxrbKpJg2PPz//428uJix1
dhFWK+8aDUH/eSiqD1h7d7/N1sAWC8ki7T0ymHZ52PhDFijZ//lLSHHZp5ar3YKkKcKjnDYntt+3
nZfs05Fo5NRqbf1eUUPTftZU1FbOLibtyTnuPEhaKS5YP9oQx+mTnrZ2wglCO+lI0zn9nIRRXR4E
L0h5iRN9anBFohl/7BMD5hNKEh2SlQG6I2EPg3OvFnPwD2Ch7IumxPmzGmEx89WYU2R6vFQb3+Y2
GgV7VwBaO/QUtuxzFFZBdVKyBK3ISVfM4TFK69bdz2ZjDnu865xkj7yw9rNp+vY3AWhdvol0SxH7
bNBTzOWjXGEDt45zjDOBmnTXmw4aOooKWEgIBysuFCJ+9J47TBACgxYT3UJjSYZJ8b7iEu0AHzOR
Kjug8Ka4p5GTMeyVPhmbfZ4awVv6Q335IYHBExwco/dmYGBWaZ2MpBbZziQJ1FBfcXUkWBFP/Vdr
MeV8m8Rd89QPliEpVFbzb1IRoO8zal3fBQgv9zLl8TAdGs+aPrc9bCs8xAqgSmLWPhpxAjSl0c0f
EUlfc0aHe35ve0gS8jGRONzNyJohhJ2S2RGGA5h5jwBJEx76SQ/eN7GqTIj4hPaHoLLwuEBpIfgR
FdIVosdn9blVgz+OmWX/qew6K3hrdyGvB0Kqao0EDD66HdJMYp9TzwJTZwxKcxysIv93gJRjnA00
Gz6N6I2kx6Aeup+m2k+h3/E70l2uga3ZW4Fq/UC2ZWA+NQKVj9AzwKk581hHu7BMaYnYZqfH+Ijz
B50EwtY1Sv5kpe/VeSi7XV7UgO1slBdwAMnQRL4oeTL1KAaoA8q/Bhon+zCPdD9FDVY9jzqc+n2p
53DRwxph1R3OecYPvITR/0o1bXBgVjZ9jiZhlX0f8278QQg5XyZc6RPc7PWmhBRTN8apQdPlv9BV
y/9Mo821U9l0mbp3QA4Wx3Jyla9KqNrikIqseV8RRhBFAH7xU/YZMsBqO2BorRiDYIcgRHUYsjE3
jyGP5O//06fjMIoE40O2rvzVE9VPlNcg5m8khivvtMc7B5uYTBTKuPz5i8QwMSqvVgJh+uZgIDzZ
qFmdHtNxjL424QgkCz5o4TcK7NRd0CMSu3EBrTxgoIopIlNvA5O6bK/khhIUgwpXr+WafG7oWBzy
LIs2RpHX6SIzJOuV8yM9pI2zmCTsvBY6FgQnXWCKDnJxynj5XRQkwQTyguJbaGTOf5EzifL3/Rt2
7XXheaYvhvSmfEWv19fEtkqGCuCzsqSGfhVb01kY6vzBQhn0jETot/vj3U4VAj6dROo+ZJv68mUJ
qqBQtGiw/DnI2xR1dwWjXq8equ5RSWcL/2xhzegdYkK3VWO43UoOmHtGpoYo+UCLN5umkxbXyphc
kPFCR6xEF+e/ME7VZF+rg4t/aekU3bHTuVt3OtKiW7nnShmOwi2tOpm0kJstE5d2imxzspP8AiI0
Cv3ednE7KRCmwWUgJM4+tqR02q5RUOvx6QNUyqk3GwPEoFDbT6ZaFOnG6boNY2jlUdMCLUAIzDa4
/vqpEtfGmOEKWDeCPrQnGu9xEpr10Dex+/3+l7/daYzFWfZoszkeqc71WFVo4dGnZumlcMHSIpWS
Hl1N754ic/BOlttHG3O73WnkLEAGWHIq16ZjXI/X9zHq49ns+m6cpIj7Ybxso8f7ZCSThn5squE4
aIiNk7yyoLJACHKcOQLHWAxqYCUEtMrwfG7u7JmHHAGYyZ6PYaeqG/O7vZoAqHNhsCds2JbLxglu
RrbTWsLzsafTTwpuFA9tMm11zVe+GhQpTg3lWjrZy2aDFiDHAuIGUI6aoIIHiO8fEUGziAd14JRq
0UYVQdf5LNd3IZE8/TR6gxwVqvHXny0ZZ2MYydqoDeslnuWRy/VHPcOoHxFJMd6XdTHYl6FNUSAe
NDS+zkmkRW/F0DjvYsUsDXhGI63FBOXcj1gVifCgCSPPnhLdLKxdYMRzdxaV1b5PVKTtn51iMr+1
weR9mkNCodP9Tb+yHwACkO3RuoPcuOxmx/h8JrjAB/6o6qMGDiSoo+Mfi5Ud1pxj+vrt5wL/oW7B
kLKUd714inARggb541d15047tyhweqZq3HyELFtukb1XdiCAIy4iDXS3vFevR6uxsVIc4Mc+JCDC
y7C3v3WYoW1gjdZHMXkqQMw6vFXXowCW1UBOTYFf2kpEMJIaSfdJHcHXbgy08j64UBEl6YMeNRfi
9UCpY/a1bVaBPzuxA72JzhPRnyv2jehya9cg8n6s3DF6E0+IU2+k5GsbRZYDSF+lzNRSvSWjXqz0
Qg98uBLxRyKiVv+aogH8SVcas/r4+l1JaRCMJzksgLFFNTIUbjigVKr4StMqu75OvGRX1rV66bG9
3DgBKxcIG5/6LsAKoowb2M04o5KiTQoO3x5Uwh6/G5SbhlPbTP9NHI+NW3Hl1qdZAe6TShoN3+Wt
aKltO3q5pvi0xqO3ulqj7jzbcC/wOd6hz6NcGi23N3aO3IKLO4tBPap/spyjLp+2tscrmrdb8RHB
QywuzNUokOrWAi6GLdDCtXNEqXdGXAzfFT1wz7oQk/nq0jZsYjAVgGZgiVCFXWzfYrRzy0YHnMJl
rvlRiXLrvg+tYTgZwOnVw+yFyOO4qFT8c387rZ1Q+Frm/1STwM5cj8xRjPpO5CiQIyP3mCczZhKk
sxvzWxsFKDqdWRmuUjK9HkVAsLIwIeHLplPkIP4bKCjZdp5wNgZa27HwagnQaH3ToFhMx+49BDyD
iOk4VJMSD8ljL+5/mshK7JsQU+T7q7d28jkWOHiB2wTztBgOI7gkq+CggYgR6LYhOUj7CeXFKen/
4nDQQ5e9V2BpbJXFFnEtGtx6lwV+l7bAwzo36d6rUW6CZMzx5dgVZsX0ktrzXn8JcJ96/AeKHhiM
xcBzydZvZ+bYBeiCUpZFG0ub7U9ZT32GYmtxfPWaspa8t5CspWbQYq9YGUV1mUz6mWaNOz2AWjxF
Lr4/kxAbn29lW0p+E4ovIOwpci6eJ1r5haFltecjHx4/ZzrOIJ3dJ+fXT4gQjF4B0EX2/mJCKDOj
gE8k74dpNj66aEcew1oLf3mhtSmXsBKB8TZ4EAq40lx2yvVB07Oq0YYs8fzEE+XFpL5yGic9kcm3
He7VwMygHKLSnIUdKD3R97sKLsmXxpjDc5Ap7kb9c+VZ9sgVudDk6b9J2zIKG3kzyvdfOlHssT+u
zmXX9A8hdTR0uJF2jRubiI8HrT68ftkNRCMgaHNeblrFMfAxp8sZm15Lk7wZ7BE4lFuYoHJtZUTr
+y+GI0fl2uECv0nGYyOuOlxFiBYVr7pE2IK4B7bE8G6oJnQA7g+2cs0h80VUz/+aHJRFuDMEsze4
PZ8ZjVkb9xmon0Q8BrSxdtqhL+5tjLdSVCYypTMISFnnP8tY2Fb6ISus1vNFNkN2zFvdyPedHpnz
Efpdo5zsMgiTR8r8Ij2jSN/j3lLgEEo9dJyyjQP1J9levNn8KdQiDHYVj8riRCWDKUw4/4EvkiE3
8XGh6waNNy+jt02J9/YuyrCKRWsZp6iDkqXpI9pC4y97sruvEW5seIl2GZ4C7hgnGu+Cludnte0c
6cdlDBB/hzrYuNXWvpiMLv6U5mVn8vpgFkEcjuocBb6XNM2vyjPib2qalt/Ay2XToUh6S9/Y/7dn
j1SMTrlMKkhpl1cBCtkBWuW5CyhgHuqzKXrtG/Z2tXoAXZG1R1FhY4S0bGX+Mwvh/S+z/hWd3j/M
M/l0IJJyk3x2lki9GVV04iqj8TCcsROMTEYAfhvv0+0lLgcyATsCs+GyWbxPWOmZXRu6jl/jLH5W
Isxpu9YcN07A7UvPKNJqUAaKAAQXFyuuKo2dloJR0ig7aXNvHvIGrDa4xHFje69OiBQI8hNwRICP
11slmsouAqfswCMGROPBD4C22nf7+1fI6oQIIygcUtUhKrseBZCtOovJdpB7boqD8LR63/T4/KA6
8vooibUjlaYYqUlA0uIL6UZoxWM14PfNVbF3C3U6Si8yeIil9jezQvmQfhPyBDDormdV5ATY8Nwd
f8YPRwMsBBB7QAUwrYaNp+32QEuElYPSo6QeE3BejxRboAxne3QAdpXtBYlw96Tm6bAfvUKH62RY
r75AmJNUVQAGCJxsWVvBWUUvQBe5flHaKpIBAVLb2SyOhSH6PRYUW1f+yvzY7Uj7SDNbF/jo9fwK
TFQJHFquDydR33W0ut+Tt9XiTZD31g8kQhN9IxNb2ZFwIABvAtiThKjFtwuHFk0EpXL9SOkm2OVD
uaOD7xwmNJU27sa1ofhwBAeEmtoNnMtpyxb8mOHiMji7D5HVigMtoPFQmMUWWXnlNFM15CDLEEiG
gNfrmHq1Ybc8Or7RU6VtG5EexmZTJG7ta70Y5c/7/aLVYmiYu7STcH2OBuBLT5/o+U39x8mNW3/M
bfsvdiObnoq4w9VO0HM9q4HwDZcAyM9o7hc7syi99yhJT9JWqjiZZqK+vsaCnCYFUw9TZP5Zbn/F
7R1qfKXrO+iIHh3hdScbQB5drnGLTSK/yHV0QREY7iu0CoSOKexcz62zsD3J84K1bPCTbysaU6nJ
jkzzGe70YKh+5dJ9rmEqHKyk0X/ev5j/iCvcjA88gSoI4Dr6LdfjY32YRgaWPf7gJGblx1qY/vLq
uTMPaYy5wD7XbVG+m+q0Gc4u5pI1AZAh/sltlDvQ2Jbd5iFKXqcAJ5v5KJqCvqNgzZdwlzFX0eA4
1IyGQ93JmqodeAHtKWkC53vX1WLY03b2xM41+u63Vlu0gO8vytopkuowJptAMgkX+y2X0OjaI+C1
G0UcxsyOMUHQlMv9UdauBTYXkgJS+4JfcL3yUeiYY6zQdnDSenpuuiJBhVI6ZCDycX+klYBakrN5
qf4wlsgXrodqOVIzBR7XB/LQvx1QSJz36IVhETsWmf3NLESCVroXYg6mkmx7iNkcwJpvNZFW1hWK
pOvKnp6UMl/MuDNiA4LNhISKF6XPXVr1u34qXg3Nt5ksjwndKg904fJmb2xMhocGoZYAf4PgT3UE
FDYmCVsy1nLVFkdHAtOhWNBlkOWm61WN8lDiKsLAh2RQBoifKUZ9aLIm/ZxlAU62Q5LVT4bWYnl6
/3uu3L862T2zg8d52/mYGjrvRYmfg52lGrI7UtfBicInM2zafYHz7/n+eKv7R+INgfaxqvSdr2eK
hwsxYqpRJTGN/lvqBtWTLSKXHgm9g2gIxqMVE6NCd/XOIk3y06C1W5tnbdK0D9g/yAOYiJlc/w2j
2c6ziOlidY2VfsMRVnhn28kTD8VPAvYj/2JONx6elSNKCI5cAg133tXlw0PZYzDwXKcz2Dqols1R
vDNwzz4lzVT+xVCMRelGXsNEydfTM6ypKzor4o0DyPApiz3zl+BytjDRs8J6I79YydbAqv6/weRB
ffGAqypus/g2O77dRSr2GkTheHZiJDsCH8MFcw61d4A9XGdXghDekn5duwZIN2Rj3+SDLm8jnd6j
6U2K6ytIpjxjATi8gSmgb4TMa9+OHEpeNLosysifv5wj0rJ21U1crxNK4KaBfc842SbygVWwsZxr
E6JSSgsZoOgta8aMQkR+MqKuoEvqSxrMMTpXqNPeP4VrowDBlNm1bOTegALaBI5dkdp+lOXReU7z
8jDHaPffH2WFcuOi88e1gkSeBN0vNiIF7LGa7dz2yzqr4Npp4sOEcTkqjCY1PTO19xVqX+dKH+OD
qLBwU6C6vQE8RtPS7JSDikDPznHq5jlPwnIXzIm18WXX7l3qhPR9ybzQHln8hUEvQ8UI2ivSkRgC
lTkWnIejWkQqdrfWlsL66uX3crjFYYFLifptGNp+1ffa96A1jZ8c1T4/dWUz2Hu0tlIfG/jyI0QB
s3oAPNObRy+Y6y1YyNqOhl3EZSabxERF1zu6NHV0Puze9pUhab96kRbvwW+Fb1OMhTZ2wdpeIwKD
ykfpixB4scR8+cgu3MmB1qkYe1Al8yGMwDze32trVzqFftwv+JRw9xajAKMeYpdrxo+iyblEwtXx
7ApHyhxl8a42+2ijX7OycQw2gINWA+LrNwViSG9VW3mBTVg/d49BjxwD5p/KMysw7rHOQvQb3NTG
Uq58NVrfUhyJkg41skULFd0v7FEUBjVaTJ/SotIPA1p0Pp6u8QaIemU94SAAnJG9Ew7vcqci7Iec
RsRXiytvb2tmfOirMsSmHW0/SHzt4f73W53ai/Hkz19csehxzfiTJI4f2jEag7GuPzulGMkQ6sT/
i6HoZqBLLoWmlnu/kiJQ4G1tP6+SfIfYr3g71MrwqbSDjUmtLSKP/R+FfgksWWxKzzBEDbArvAwl
MvxBPNTHRrjt4zy4yT4Bfr0RXMlTu4gikRWTrEvkHySd9HoR+zjH49Zow4vROE52wdK9+JQUmlbu
09IY/nUxtc+OVIRcnKsSQ3/EEye53F/cldNOaQN0Br0pAtplda6NRiwbdTe84O6uHa2K5I83qN44
7StBB1cXbGQEQiQWZLFbLD2Ls7o2QoKMFo/LKuqfbNwAn5zGtt+EWNF4WA07bbhzWlSM789wITj3
J6GUzRLidSICSnLyq7/Yqi35fK6MRXTBb86riQTAXdMNyl3zTScGIMZaXVIfHCuySdRiBKKbVtbT
6ewVFPYw+uvMczPa5nySeg/4EriJ050HxXXTg+VWDUoMmkQqO4NZb1EI1hbOglPD2sl/lv3sDhS5
UVkewAjKuBH6RzjzBl0UvcviuX3Ahh6B+VSoR2fK3eP9dVs74TwCUoEYYNdNNzFwSlxh21Hx1Vwd
Dl4nBaBzazyk5ThsbMK1cwBISCoxEEXd5hgcOjUv5vhSdFHqnWsQH/MepHPW/msjsP6v2xvat1Ex
QaDEkem+STUyoA3+7Np0USHTZT5Hs2fZ6TIyr23MuIsuLl7uR89tguPkhD/EFM0bt8zKUwRqgFRG
l01uZGau92OSJqFqYumO3GPV4aoZh9Ck4k5p5n2UA47c9bbXDscYqHmycQ5XLjjqPSRQVDckBGwx
tD5QFzV6ofgG9evuKe/dBH/VvpQOi/zsgzAR2994mVYW1uRSlZBWyc5Y1jpGdB0rL0kVH4z0p6xu
i09qln/KW7ff+IJr68pqEgCCJUIKQP78xTnPHKtTNL0M0BZvxminKjnZDFzOh3pw+mbXAy3AEN0p
862cfG2GsBlJA/icdB4Wz8akai3C+QPN56yNkLWulELdweVLjJ0zNvNGCLxyJYAV5OthHSaFrhaV
FKdTMp4S2s3NWOnh2Wsd6Kju1Lutj+55U6Ls5dq/ImmLXiihmDa20OrwVLSlHD317GWJJVX6iOPq
BgA0dOWT5uXweUJHYGSGt1c5vulg8pa+6SZlc6nnoVc+37+WVu4KqYBD9Z5eHGdoMX1kjkptapLo
kuS90/+ET9FGDyX7rz/M+gDxoXKdpID+gErvrgP5j+emJ6q/KOxLuD/MLrRMb6F4AOHqKa2AMymj
CB8zt0vw9u2gCjlhvnGAVjjhLmY93P8EzOzsZTpbFm6Wzoqj+Kj9KuGTVxmhekK+JCqooRnmpXTK
CgJipwi0ESKEc8UXLw+Tca/qYeac6j5vkrMDX/LBGhWlexwUZXpGkbq0N7bm2kHgy3C18eDeZilW
PlSq14QKaOqhw1m6SsN/lb5vzH2QNugl3d8Ja5cZm5DWM5cpH2Nx7PI0QEMrBaAYFTaJkYVhwM50
o9m4hEYVfo85P9Pp/pAr0RIvImBxndyTmtDiiiHGQe8AqY+LOWn5SaA8fJoHWz/eH0WXf/kiLiRQ
QVjVA/Aly+DXN1nqzvFYuhYRS9NG+c86TLX4UVjaFO8afUZpODb00HuYWq8Yz/jNzMql7AYLdgvg
reQS6jh5f6lNM0p2+Iw3w2NQ9N1zNMR2u2+NvrL205xgmFrA954e9AQl/A8x2br9SyEKa3dDXo1E
NVAgtnRaVugNMDw5NKB06QbfHN/B1MYUgGt8UbzM8C6aPaOfq0ioy65GnT986hJcbfZ6gKLKvpsF
K5xbptBPhqFkz5WXQn27v9pr35RaEWcZaVTSNLmpXzwbtqYIdTDs+KLhR3+JayS5oww43/1RVo4G
cQ34ZDDr9LKW+W5d627f2G58yR0reVAJh98h5l2dnbjQvt0fanVCwBv4L+LaN9HUnCdN3MwssR6G
4xmXumqvQT/cWLaV11b+bo45dBkixMUezdQ6xVTRii9tB65bcXBe3w0NYIKygi9WmXr7FGpRdf6b
ubGI6GiR7y5zwWzujaJuOYA6Hun5zptMJTmUtZttrOHKKwe2U3ILUJ2A0iB//mJTBIMrSjvMkksa
RqREzJEiZYzpYbXL0yIYz17gxtUzVf/+E6oryesB0eQ7TNCCU4/s1PKiCeu5Gs0UvRZzakjLMIbd
Yy9TPReNGvhF20b+/XVduUuZKlpDkEQojixfdTQfwopKanTJrTY5zcCCfXOujEM8RdMXdUy2hBNW
xqOeieQwIAMau8sbDlSXAwmhDi95iptPFiXWbkji4oxy0+ijPP8XLxO6wtB5cT8FJrRs6znGgNBv
UIWXqW/Ag7RZdZq4yk/QR7fIKSsnnaF4AXGZkNp1i2eJqzsZojoNL8KOPYBytv5Yq5V2qdATu9z/
aqtDUa5lq0ogyjKTQE1Vy0qd7LDH4HQ/JyJ7DOrQfVDybtig3KwcdzQ3qQlK3UGasouXDx/nfOi7
NLrMaAAXj70IDFyySAiNQ1XPMIynCFu3r1beztGX+7NcQeHRZQNXRlOWmO9mc2oW0uAW3elLOaP1
dAZEApFzdL3yp4ha/TEdCTxP3VwHxoGmOUbaLdg3++Tgn5Ht7aTrpr1iVOaXXkgOdt11zpvO5l8c
bSuJn0N8t7Y8zNc+DBB7fC44VBI1dn19pHCTQLX0nj/UljTRCj2fKlD2QOazJS24VqMGPYBOlmzh
37KHFBM4BE1dT8KY9ee4qU0C4XI49nqIQ30dRbgVifFYB3F8qJtI3ddtvCWOvHJdon5C15zQjxdh
eV0J4Q5Nojay71r1v8ty7B/QyDAPAWKm+8mMhw+ulf8Kkrrf2Bsrbx3ZHvUJMKOkfMu28hxZJVq5
NHzTPmixIjHsd844bKmOrCEliFg8zhly57eUqXGqOmPEyxIMlpkWkOwVTP2muO2ik54bzTdgMMmX
Nlf6L1bb838wk6gg14zKsjwpc5RiRt/O3pZJ2colStEOCjrOrGyzJQYNlxYR0bkHK9s06VPshPNv
2wtnJJEQ3K+moPp6/yCufGVgaCw0Xxg95xu84OCESL/Q6xoa+i6e/dvR4rdRYz/Vof2l0YzvZQFc
5f6YK/eOJJ46vMNggm+yXTFACmjSEQByaJTfRJBPe9VFSDAcHcq0c/VTTW1z465bOb0cXRILDq6k
5MkU9MXjbxt51BL6Qrbwkm9Umtq9QHgKQZ25OdyfnfxNi0CfUFCCuWlu0ypYBFF2Y9kIRZs0tmOz
j/dKqyO7JOykGnd1zWnblXZr9Ycy0ur/wmYWwd7LG+X1cDjicFaXT0r7bHlZlU2m9HFNQQEvPz3f
OalqPwvHCiAG2W29ZWyxtrhIW8kmIzXnm0DYEiOQVpNiyRB3GUiUMvzcWBHG1UZf/83EXgwlL48X
37GPlT4c8z7wY5HgS9cp3ww8dk+Tlg4beeHaSaSgA1kO8SM4jovXMUcbQk+CDs5MPiqXSo/UN3PD
5eBOZbt3R2Ge7++b1UUk5mZvSpjrMlyrDINiGvZzvqFizbND4Fntjrpo81+GNutbCM21M0huJGVe
6HHf9M7iQq1V0dpwPWxLhLt2jPPk2QMrIn12pooCS6Jr0Q7xiXirJb02UcJwwMlc8rIdef0JPWO0
hwjVEn92k/4ofSSeizJX90Zp1sfXrykVPNrK0lDsBpOljLE9uRG8p7oM51NHn3UvzFD1tc7dqgCv
zQp8MBUScKGglRbHvo1wbgWg7vhpOWTvclULOXuTs+/nqt5icKxdMQROtAVlu/Um0h4cr0hnlcZg
ZXbOuxrFhEsXmOp7oPmIBmjtIJ5Is8QFYunwbaA1s5Vfr70aYCktKXwsg7hFLBSaqTIPuUViGAWB
etHroOhOM2WTX2oWBr9rNK0Fbo6Z8YVoIdvC860ttfdHt4LCPn/BcgPRw6Pt4Dm+k0/52za3x1Pl
ClwBwJB/ef0GovwIjAeOIwhc+ae8uG6cso5ii4avX3Z9cGoSYz7UfZw+qEL/C4w2XErq9wzEN11e
2YY+kVspDCU8d35T2QZKMYDc9lGdjLs+bbY27MomYvEkmAYc2G1zJLSSootnaXQF+leA/bLmTzUo
RryajTL8Nlm4ku6bAk0lkojyYdJF/Ov+4q4EeoASeJK5ZSXzaXFkprBtZqMEOKRXlrNvRJsdevTz
j/dHWdktMP7oU4KwgO60bLcZLjKIegRcuxtd5zTgPguLQB/PSZPaG4HNn9B08fYTtqMNBn1gRXoi
yt2utDrP83s8rXv8zOLUKHYtvY3/EA0bvC9alQV4QXRd1vwKldZ6M49m/KxVgVF9nk3EeI5mXznD
84Be0Xga2nrKPitD72D62k6OhqBTGeZPuRbl/5QVfZcdhKD52e5Fp+ynoUnnN32lqf/QAG6bo4J0
eHeep2D66SUVOhtxIHTjpA9TfejAhBb7YWqj+FJmWAjIsrOGlBMU4+hhGoJd42XeV80ZpvE9wnye
2OtGbGp+EYvsH20WeFZgTxv3B1145W9hdhkg50pU7T7JCx2NOztuvyt4wgeopHVsJbcW0Qc7dadx
V9mpWVywL6x7+gxmFYP583DLULukBYCk0iY7anll4V1YueZz4k1J+gWNPEPd2BsrbzzcPpJtTgEb
cHm8p6afk06eOapayn7ACOyC3ylCWIU1X3o82l5fMWQ8CXRC1OhWJSQmBA2sAXqqNajO+xJ/j4e2
AnjVq97G2Vrb9dyBmNTTLEfdQP78xcXV9ii8oDQbXiLLTMuT0xVhuNfS0BUnPU4w47t/yFbCCV4+
ad+AYRjN1uVRrgE7kDsrfgcw6MTzGH60plHsEuSbD4lp4gtsmMPGoKtz5LdKMVmwTcuTXdsNjjAq
7PuiH8SFjxc8o6Flv4Xo3B7vz2/tsoR/jkCudM29oYYLZzSnQTT0JQCs9HSE9JCihdXE2DoqTeIe
jGwqzX2cqSau4h1ibEnkGFv+8GsTBnckW65Qjm/efajpOUQJqoVVNISfQMsWe3Nu3M+5oouNnfrn
EV1eZexSaucgZsEmL574PG4cA/d0GlQEgtM/nVeU/9IPdfAQzWIzOuFIPUynTg+K7HGOleRN2NJA
2yX4ln5N0eN/zrPKay9GZinFAdE0m+6tBaIJCtL/5ey8duRGkrZ9RQTozSlZjt0t05Ja7oQYSTv0
SW+v/nvY/4mKxb+IHuxAu9hdKIvpIjLiNZKePMeh6QgPvy4rdqWoq1+qTKS2NzStjPpYm0rYptIb
+QfsRvKVVFVIJ8jYygM+R1nkDgicPNZhEP8HttkiNu8sVhXAMtf7eKQmJymmKqF6k7+kqeacy8lE
glketcv9HbUR/BYNDsZBapsQvJyoqwOaqA6CDZyYtM1Qt8dqtS7KeGcZtypJlJppNdKY4TZY9yiK
stSdOtdZxlgfn6pCQxbDWLS8HYUpToSu/yrh4h9HM/0+9FGMYJHyv/tfunHJ8hOoIgHa3VCLUToK
mcKROKaoAVwk3LYHt4jL+QhQSDkpqQh3QAMbx4RrjwI/wV5f0NfXU9vMZjpkDcojKfB2VwR95umO
FJ87zG13Hvubq0gOzLX3WidbnZJqHrXE6DTpYmD4c0Hda7oMTm3sAB23RuFhvQC6FlXVdVEoFhUu
MUMgXZpQn7BpARivtmB476/T5l7B5gchGjLQW520wpZifB0p4MtBbfkOlNiLGDX9Q29S+Taccf6X
nrVsujpepE9abszRAQSY+Xz/Z2yEEgRVbMTwuNGpYaxCyegMOe5CMWX9dIwuEyxTr+/q5EhqivKz
M3Zn2oZ7cn9bgy5YJeAHYMthY1xvmYrOVK6HA13uKER7XZaCB01pxLsMFU/ME0T1Se2qdqfCsBFU
UI1hg3IRLKYeqyugbqrYHEeETcIoLr8qiJMew7YCpDhr8WGU6vxxhKjuRSORUxH/hYGx4E0wxeKB
c1u1kdGoWrTZOJc0Od+JthQHxSn/F9hUGhfS7ZuPCnUNwB3g0GHi3bS/EqVVSlVtgks0W+oXS5ui
he467Zz9m5fpwoJYBFwWoDP/LEfpr2t1Uqu2aulqXJyysZ/rvi4/dI6Kg2nWWe+rHN/ceSgBJYJf
evNDg6EhlSxajpSTyemvh8YuLUjwc+guYx91sjubUfWzCeZ5ci1hBHsU+dvTukiH8/imJUW7lrbE
9XDhZOszJFvcYHryaEQJCgkf6CmZww+9NVbmQSkphHqzKNMJvmGZ4QGuDoKc2jCSZAfPsjHtPJAd
epacnkWo5/rHJElrymEier5dIC2bAtzPjyGz8S2pOvu7LVedfgobzRpoKhk8Ju7fGRvDU1FeAgzp
EdF0dQ13c6ThP5y1F9IWzStaCktuO2NAK9K4f2oEqM4ywzZc7fJvbx8ZovPysiSW3zQrHByTKLLU
AwEgqNEoKbNHWejV6Oq5GM7KHNqPdV11B6DVgX9/6Fe3lKsUDb0nsI0k3LSISFdWOwCFMjxAHGO4
JLPVP6R1q6eHSQTqQe2j+TwqjfRUJp32w5m6nq5R3JwSWQvcymzmpYdZu6jhRb+7QOyp/tzcposQ
FQGfP0AOmdqSEfx1CAsNYnSUqP2lGyTzqy2QwBLlbJ3hIMxfaifSXjo9G17uT8dNmkHxzaCYAeOc
hw8B+XrQSqKQCxq/uwxJh1yyFDiJP8lT8mXUxaAda4R1xU7EvInLS71PR+CMjs3C51/vevTc1SQs
+4sjePcaajwdZcrgx/sftjkK2CHEMAgWN1CxxmqVuLAbzhYv8l+aE4n3rTqHO8FoaxTeaEQh8AJL
j2Q1fXpmizqmaFEPtnFu+rHAksfZ6xRsjULD3pJBySIfsYa9NVOJ7yUiyBdRFpJXisT0Jru2dq6D
W0QSCwMsZ5GMoLtH2fr6Y8qKSoWJ1sBFHyz73KlFWB9EYCofM83iP1rJQJ2BAojxfo6L4iM+n4V9
ICfVYAZnrT4c7q/gzdaEvQGOBBVzEho6Csv19fd5sODwW0o1L+IEqepqgqoLAuRyEbkYtqsSje9x
+nN/zJuZXsakvIZzHDTPmyZbWxZR3wAAu0ikpx87vW3e52Uw7OzNzS+DLAsThrhOQLr+MiwoDQO9
1ZkUBtneQse+Meni6hPtW/WsxJGzR+W/uenph3PU6KuRpJE1rU55OKLBzapPlznTk6MDnO3JEnXy
edSi0h2V0DqrSlFdwjYO39pBXEaml8C/iDHUkq8/1YxpBoECkS+SVJUnPdfiZ32il2A6Urvnhbn8
XVc3+zIW8YzVW0Cx68ehrcHVbEtpxiy90I914ExPbW1Gn4daz/fYjreJBIOhegfPiOSXDGZZ4792
50iHENk5rHGGTKq+aYMaPZKP2vEpH+recXsdDTK3bYz29xA6+nu7d8YPSUJFcCeHuN2xS4N26ZqC
vlVo2Vz/Djtsyx7bk/miVqr4CFmjPYEEQyv6rQdDQdaIF76q8ifMleth+rwtjMRiy7LBgsQNK5Qv
PEcJx72399b3/D3QKjqkippLVabNFyWX9Mek7qtjnmZvRl3R3PprlFfc6V+rh78o+WEyzRfIxo0b
iX5+LvXkd6DO/QH9+XHnar0J7ctw+GctnJ+FVbp89F/D1TNSjxEyERf0sOZjgWGKH+v6eB6SuXLF
ogE05BSF/8OS/TXoaiaFmBRj1vv5YhujckZ5KH8Iq0Hd2X+3h06hQMK5WwrCbMLV1ZJiraObM+cA
j+vpY6RO1bG1ElyZoTrsDHW7NUjYkeiAiomMzI0YuiQlUdvovXYRUhod9AgEj941e9S32w9aRlmO
NBVnOMarG2upWII5RKsfp+rKU6ds8AZtLD/HHdX3+yt0GwcArLAxYBAAHb15yia6mgVpLGuXCeq0
a+PqfJzmxj62eR4fBtC43+6Pd7sNFwtMEu+FMwGjSb3ehuQ/mI50ET4lTtafMROrfhZFgnZvWIbx
Mcmw4XaBsso7hZitGV36BCgCsnrUl66HLaAIW+hE6BeAnNEBpF7vZQrN8kLS5J09vzWj1GIWOAXT
CgTreijBS66SsSm7VFla+VHbpS9hZc5PM+4l/3MmSrY79+JyiK5jDlgzkiaiAZHnRm7ZQDw3LiPY
nwOWaP+gDW9VD5C9ISRoZV6giIxHgXHO6hxvPir9vtDV4vf9Vd2Y3qWfS5ZEOkGmu4pEgTo0WRkL
BLgC3HQ7x8L4MQ2Uo20nb9ZJoyfC6WDTkh3eNnanKaJLFUKLR6I0OkOKMw8zc3O8/0Ebiwg1hkMB
QJVa+ho3CgXUyHuuUbKVyqI1ZyClURrdAeJoecZXA0fT+wOuLhY6sQQ2tEvIMUH+UAC53jUWKABB
hynzqazYT0aAXHWrR3vvu41RoEATWUCQADBev/azusPCtMky+DqpeI8FZX2YC3uP5Lk648u3qFjn
UcZR4XneNOcsvUrTEuinryuic7MuVY6IWvyyemUuXX1Ce8YNQULszODqGLyOCiCGRx01ZPq4q4y2
a1sFlkWd+YMRiy/40jQPfYBpK7rDSeG4RVotNOIuBjWO5I72MbXpp/2X3wArmr25cBjW0EtJ06eR
oJr5qDfbnwyNhAuXK8utwiDxzHiu30mSU7nmlOTfM70uX+5voq2JB55HO4/HNO/N5X//K8aXGa3f
vqgLnzYzCpfToP0ILLNyyc9aT5VU8Q5yGLfem0fVoNQjH0CfHhWe1dadh3psnKkq/Bmy2XPYyuq5
MsfmayOP9rukTP8Xg8H4fn/MjY3M/qJjb9Hkuq3eKIXI2rnuhe8UlfahKqTKjSQ5u9wfZWNLAT8g
AKvUakDcr+o0KDUBkKsk4aO8a/+0qyRJj0M1pOWFzAa1q1wNRYGrUZiYblo4yJuUTVDHz/d/xTJ/
f93vy8YGx0Zpn0yfNta6tTW0ttNh6Vz4Igia74He/57EZLhS3Klf7o+0NauvoEMyRC7ydZSMlHLG
rTAv/CoI2pOThcZp1sb0fH+Uze/hjnsNFZSWl1n/a5dGTRzVej0Lv0l4etKCrN1CCyxeKtIb4U6v
U4ezByUFiD6LG/b1UI1hFInABc23rFH9OmgZjNBO4uy+Qwx4yYDVojf9MImS8kAh0sjffjQozVDJ
AJ9rUa5f3UnoxICkjdvSn7tUOjRdP/l4MnbHodDzA/rdZDxjq+3kOhurCAjJ0mSq6IuO/2p+h6QI
8fLqC38IZe2kBV3hOuOwZ8e4sYqwYuiBLH188HOrT9MQ5uetHwg/UjLdTeOyPJeaigqdJPXH+xtm
XRValpGxKIjoPKqX5bxexjSjdi9LnPamiurxrNVB1bgY4eQfswELulMJ8PwpNOt+OvTo4aRPKow9
6VhPVjXg0uuIPbHArSlGmwfTeOhx6o2845hHYTcrEx/fj+J3pQ4tZHj8QnfebJvDED9BWFF4u9E1
7cYmrch3Cj+tmvo5HFLLx4BWOtyf3lVl5nV2+etBJC59kBuyfRVnaj06lfCN3kk1V1DMNA9a3iXK
qQ2j4UGfIpSmk15KzoWKBOTO6m58pKPzHKAeDgWJDXu9uA7+bqHUzLVP60P7IhnF8KA4nbozlVt7
CP1lEvJFfIIy6WoYOg0D75K89kNJl18cqQ4+lLVsnaVaabwy1Slq4pzn9f3cnjBvdDw1HasvhpSn
O0/IjYNDjxbCND1LhefI6k6Kx65W2yisfVAg4n1vGuIbZaIKFcWw37lpt6YWzAmvVZAE/LP8lL9u
2qSM51FJzMrv6GkdewF5jj30xhbsAlYiGV90oCCdkPmtbgLozoHESzn1ZUug3pqx0/iawek5o4RP
+UQpvvkYqsHwRl/h15HJdBZsAiTgG7B8JkiFkgpiIPXK8JPWwvuGntrtEKlvZpHvAzxEAKEYS165
WrDAqVthK2kCh8zqXAHt0RVTtXfWbzfoMgzdAtivGg/U9QbNszAmQw1iP+wrzviUQ0JwjTp3yvd9
mg/Bixq1s/wwDGqjnXq5jwGz54aQjpWOZ6vtIsiRqP79q2Et1/I6w0tbdCHk8kBZ53ZBKRrViprE
F+WkjcQtmfRx0sOc3ujIhjvKeTD5ZV3MlhvZifNbI/sNXPhhcvIYRPHSyGrT1JVr/Djd0dSaH8oE
OemEmVz0panLVCCIlMZ7TJWbQ8ZkogIBBh3CKCnGas30rhcRPk6pjwrM+JiYIvbHIsOdMsudnXC7
ORTJBWhqJERu7i/JoUmcO3Pqw0ZKL3MTqe5YpNYlnrOX+6uxNdJiRc/jF6DqDd82zAsgbGGbcNBy
0221uvWzYNQQVsik4/2h1qZerwsP3ZVn3FKI4ta8vjp6FItDDMRSn1xT/VPo9MmgrmnOiwSja8Ly
OMt/VqzBzySR0+TBhHVru0rYyT8gudWZV9WdrtHbTqXunVH2xnObtYZ0tLLYKrxRtcUvOQh0xe2b
Ufta2HixumqWgzYdQm3a+5rNiXutzIMuur371QokPw33xLcGDMrAECduJdeV19NY2cn4ti4LnvCI
dUP45iyvUhUcLiMBbjnx9RgD4Lmb4iegW2/s+b2uDiEbnNviUUbJ6Hp1AOS2TmZZiW8mjn1IImSP
ingyD/c3wda3cPKJzQBdbt0L8K6dKeZ3sW/kk3HAbk47wTt8ox3L8i3c4GA/FrDrwtq5/pYYvkpU
4GXpD6kafhxtVLkNs8vffokzCnkkgHJQ+usm8ySZg9C6kFHkqT7CQ0pP6MRrO1nGxkajD0IFbBFt
J2NdXTu15BRU/1LuAlFN1tEK0wblxdG2hWuWmPec7i/QTebG1C1skoXYSg61ju9pHiHB2M6JDzxk
unS9LSCRZLDyHGyCv41KhCi4nGj/yFmy97JadtjVo3QZmoe38Xrt3ailNZFlLgWVxC+cWjvUWlhJ
MJ+UWbuM+Ne+U6Jx+CqAuv2LerH1p5KNP/c/fWv8RbLZ4GEOw3t9AszASIWondTvRV5MJ7I+u4Y9
nHW2bzppGmIeWNXPDfC77siNhdmBNttpsZNgLeu5ngXEZwEtICh4mzpnSIRquK+kfiT3+VkbGy5i
HejWp1ZJxOcoTWL1odKbvRLzxjbTKNXy/CCTZJetthmC6APqtwa2pIOhTV5gi8pwY6rfYG+hMbw9
wPGI5KJZSkq829f5nWY1VmQI4RfVIKuugjP2p8quwj+jNpl7Kd3GjF4Npl7fBqkeVIZRB7zYuzR/
lOwkPKDTL7tN8iIl8vciMIqdQ7Qq9S73D/IAtFpQwuVKXR+iLm6Hyin11DdQjO7dNEuGL41AbRgH
6li2FyWlfHx3f/euOcyvg9LcN5ZGP8WBNdK1aJDz7HG693O7mp/ReQ+RHhunC1p3mEibYjj12CYf
xsRUsNUsei8Jq/pI/lj/aiaxR3/ZmnQCI7h0XNSARK3qXOyeeGxUm8TCSPhgue8eRscun7owSg4B
7ybg4ikux/cnYSO8LBclaTUlW1RuV0EMHadUmFKR+niiz89tAQCskiX71/1RtpaXTgwUwkUgxVxn
70j04KjeksjMkS2dBM7UJxQJqs816INPKTbpO0Fz62xyRjiWnBeO+iqcmS3peeNIzKVGvbmfx+Jo
hB0WNWa+J86/PRR5OXVQgs66SSGP5ohxRp76Zq0arlGNv0pdmb3JMfYMVjaXCtoLIEE6rDdXQNLE
kpQB2vejLhFPsiUNDwG1tZ1y60Y4WxRFyaIXVtmNsLIj101nDTy0MLWf+w8iaMLRHZ14ro4xqvw1
Lsyhph6cYKysBxEV0b/3t8pa22s5leh2cBMgiERutX41zHpjWc1MKp8KGzFHkOPyJZTQGvCluU6H
75oSW9k3URXYOtsU1Qc3libU593WsYqXKU5M/ZCUSd14s5Ho4ihw0jRPTukoe75jGwvCL3UgBxAD
bvlP4IyFFtWcnabhVZNmcf5IcWPn6GwNwj6mLUwvk2FWW7kPdKq/oKv9mPb9mYdN6hrzVO7UQzYO
6PK2ZBODX6dWugpmKAiJfpEF9Y2htj4pwRR/aIwx/mcq7eylIlffswvYGnDRSqJe8NqxXMUzC0Sj
FOV96EtFUR3aGC3Ndgynd7Y0/9Bofh/v76rX1HKVJJCp0xsF6bq88FeVpzLArmMo+shv86p41sw5
0l2ofJFxoOctPitD0Bfv7EA24QrS8bwM3dxT3teH6cGcZtU4aV1qJwextNz+SZJcy8EFJNF0MNu8
11x5SsPAaxMx6l43qgpYYkWLwqPpxFpKVdvWqMPA8ZFckSeK5BV1mCKgu0jwnDI5L06OlUj1QxXY
WuvWY5ZohzyxarrWg1NYp1oZi/jtdyQFcRIK4h/vy/WMFKrQbWisaMhM+nQcbAyUINtoh6Btpp2h
thabriq5OMd6KVBd5xMZ/9NAeRV+wOhMfiBU8aVti+wn3EXZi1NJ/S+7i1omQiBoRhHYV9s5gFeh
5yGmroPSWYew0N6His57Eye2h3mW9qQPt84oDU9q/VxeiyvV9ffNeSp3gHfwkJXl5hBrRngoMefZ
uZk3Ig04aaSolg71bXdaRoc8rBxTuihqK0PtqpTHJq+bTwiCpJ/vH5etD/p7qGVB/6pZQhBDndlG
RqnBrs7TpTQ/WwViVP9hFJgGFAWATCCidD2Kac5j1C+MmTCrazelLn6mi7fnAboR0GgaAjpE+m1h
Mq8u0CyOxgwfh9APLA1DkFSRjtDB4xO0WvUhN+voHNqZfAgz7rz737e17Z1XVJ4OZwNt0Ovv6+RW
hXfECevGKfYajvy56DPFdVI+d+hzw7s/3kYGSekSs8hFS4RkerXrHSC4vEMtJMv0SXrWG8U+pZT/
TlOIwxwaKhnE2WkPELg56GL2QFeIf1vXqFqarVli2JE/KGpwTIe597o6MnwkaaxDXxjtxaGmupO1
bhwF5J0ww0QPDo6qs+zfv/an1ZhVIEkNeje2UN6Xqdny2LW6r1LvaKf7k7o5FDwq0LmEeY749VAY
Npq9nRF/RRzbp84MMjeX8vC9XfV//sNIvPGAkBOAjTWhKRFObuQlimy2UVWdp8QYKNBgK/IfObaY
e9jjNXB1ybMg+JDgcfaIwTf6AWMYlW0aRX7Tdt2TbkvpycLuXnNtOzQ/NwNqfkcjn+fc04NG/6kX
WvVUzXm+1579//yQpfnFYaG1uNq2YVlZVZGhRh4rlXaIlCo9Y/zVnQa1xMq0dyTegFXPVCiF7aGa
xa0UdPXx/uRvnNXldiBGwZ7jEaZeLzOsHjEYI3rsTdohpZZYf3JNbZB0Sg0KK6b1HzawRtOPyi5A
fip718NlxaCrQbFYyS/1vUMxdjH0xDb61YKP3hOm3LjN2U30uagiU7BeNzXGYsblpSilS5wPgwcz
r36YUln278/g1kFZwIuLOiu44HUQnPLK7IwM8u9Yxk1/MMBrXaYUWpfbt7H24/5gm8vFOwj9nUXs
bN3uigbZLAoVxmEEfcvwRFuwcoFCFyQplMMw8y7YWbGtEaEgILhFoUu/MdIqdWsktsBhh4mATr6t
5x0whiQM3meSObUHI8steedC31o4CiO08BdQ6A0EtSolHmpZF/pJnHAMc92BJGDujbJ1g5OWkVdQ
ebitYwdwi2jtkYrXQuoAYpiYB59rCGsnVObbx5YuBL7jWmSc76/hxoZZWs3oa8L4g+y0ygqdgeJS
JGS2pZEoD1FUxMdUGyw3ADaws3hrH5/lsjMX4MLSioLVbC6r+1fAQPV7npykj/0+CnP5rOZBWx1y
kQWz1w1qLX0NBqMyT1qu5vFFmIZUeYFoQMaocwA0Rk5k+7NsR/RRw1QrLmmX9y9Z3iTmKTECQ95J
HLZm5u9fu7oRa2lKsrbJ0RYBOHLQpx7xuqFVXSw13+ht//8mBryYilo7bk3rh1/WJPTv6FFT/5n7
L/I4F14haB1rUlN9KLpSPzRt2+2s/LKyq8fYQpIigwRbzWt/9fhDermuipqcwRJO8twOyuSakhJ5
HU7anm1m0gENDP0HyyMf+s7Jn+9vvI2jDCpnEWag1riEwevN0BeR2Q5JGPmmKjRxCOuMxqlttLl6
DkeMOdxJtrq9N9BGGsrzABAUiS6vkvU7PkeQDCAmbgqOpMaPSlc0J2MYUneWMoVNRIlVwQIQqGD0
RurN6xKTnJEl0XOhSL763DEsk1QFg+lLZWB+KCy5pOEXKZ6a1NbOwm7NLKQbNA8XMB5tkeuZtSYT
rF6+9EKSYEnpK00552aqns2SymUoV/POSdmaVbgUvIqAH0BKWQ2YdHmigRBM/Cjsw29Dk5YArqrk
WBvKZD3ETecULlemc+L1LuU7g7/+7at9jFspiTZvPsCu61KV0SkBXe2Kme2ipIM4KunVIYPHET1o
iJ7UxzApevqdfRgdtJYnL12QSFbdWrPFBylqhpewloDFpqHaiA9QTmvDK0MleLC0rk2fgyBun53a
rt+hyYsfalna5XyqbaMQOydiI9BAN4XGxA2JjeJ6c451VOlIkUZ+VSbjB0xGldDtsKA63T94W8M4
9Ex4n9AwuqkyQXtKUSDMIl/00vRkd4gqCd3aEwHduD2RjkUygy2IlvI6nzQbY+7Mwcz90oD1ctBg
oKCLLZUg5HTKwj/vf5O6sQVtNLgA+NA8BUG1CmM9Jk9lujRLAq2xw1PQlGPvgtBSP8e5PnSeGZUi
dNmmrXqe1KlMXPQ5HRjWzThlP3PVSOYT3xFnhymZuj8amm+zp49qnV2swuIvGHMJBfrOsYPmXMzh
+DxAzRg+6HIUDp9b0wxTTxf4eXhdFYTSA4q2FRGr77JHPezEM8ymudpZyI0phsmHiA7QO4os6/2C
EEreWZ2Wky2LfPaCqh/OWqhHpd8l/LmTBq2p2ssNhkcq4B8YP/BR18PNmWh73P2Y4rhXbA+dq0zx
ulyuc1cYWdh5kdrmP1vME8snGeq4fC5DKRlcM7QoMIErbWxX6muloz6vocs4zHlZHe7vg60pgREH
rp+cHiGM1S0rZCWfxx68vUhs1l8uu5M0To1rZNkbtS5fpwPSKLBPeGQgvldDtXoRRTi6ZD5CqcoJ
MbT2d5AHwuvUWfz79q9CPRqux9JdpT90faGHS3e7RALGl9vCPk2pZh5adE48MxVf7o+0dYyITwDk
KM8iqbsqlgxB2qVzk2c+1ZifWR7bRwf1SVdGNOVZd4bew8olPQxKmew8JTYupVf3n8VBFhDcOhkJ
WiOUc4PZLIq2PGrTZL2bAH+9vX+7qMJQlUHoC9WQ1S2RNXommrphe2DXdplTqTxGI35fUqfsKbsv
2eEqKjEU9UgiExCldUoXt3KQK3LCB9lh9BDlg/BqkxdZ3E0KAUiKvKyUi5f7y7ex/R0QEOwQ4Ai3
eOegXQxQeqgz8VQ3gKGa4DFRMGwrrHgHRLKxURaeIQZK5Bi3OjttrDo1t3HqD6PUz76jItf7EHGZ
ll6ljbA75qQYx/c9UFPzcxjaarB3HW1kOUs3hkuZAHMLe2inOpfDQobAI+vx70CiZo+XdJR8Ucws
q9zGMvMviHVRqUX6LzE/SVMJ0aYm4zXdztDjD2qLh/e5R5HhEYwXxrLlEIa6mwXQa4/312VjM/Do
oTFJRIQZvC4qxZbed0lKN60kJTvn6mi6hZzOl8LQZi/Lye+DeOx3yN6bSwRIk9ck9SW6DNe3hl0W
gxxYfep3Vqb9UJwie5kKMfAu16Nz0rTpU878Et5kw7//uVvFJDIMTjHhmBfzemiqR5PADDL1VWuK
sPHOoWK7MFXmxMuQYq8ORJosQ1CkKIXX96miYXNna1C0+0r6dP/HbJ0JKAALdJzkkEbl9TS0QuPt
bBkZ6pNmZbu879XvcahXi3WL3I47K71xj8GSgSRDLXZJf5Zf89cTl1d2HhUlAQjonwXNoUGIEX25
w9u/iXyXasRCX7vRIQrJVygcdoySKdYzIFrNjeRJHEPi4s4HbR0zklEK2tCwl5Lo9QfhPphWUmvC
YDOC9NzkuRV72hhZ38Z0iDT6BZ14eevHwcIFRwSeimSOzOZ6RESBIe07Se6rGeLtrq3jboj0Ytka
bjFjBX9/tI2iBJkw3U8KyybX2ZqYInTKgFLAPWL3NqriXZGgJS1yI/2KqTgvGT1v7MprIQiWz04x
RKEbBA7w8ak2pOlsEogn6sNhHxzFYCbR0az0QRwrobaBiw1Fpb95QVAsRpppyTogt61fd2qDrolA
5tOHTl4fY2c0Hoy0xBbZVtMPrdPOO+MZTPd1IIMlTHcSjA7UoRszD/B0JXWXIvEDpIM90o7aS2xs
HYTWW5edtVji73ossg8KpBSjoHms4jPKYfilKW3mc6lMzSHqegTZzUWW2kVFQv5S8Gz/EWRNVZxn
q447b4KuMbpwVJMQrnRVpm7V5pH5CCp9fMjG0PkDiKnuEIIdZXgM4TCEB6iu5nDok4FovPP71dvf
T0PkVV8TmCjN1Outa81o4FoVAKrYUuqPAeW2X0NAXgfVU51Nrw4M/X88HB1YULnDDZRaevI5T9N8
ejJFhkZyBJ8m3kl6bk8wMjXsb4AxFN5utMqZzw6nuSVUK0X5RYkl09UGxzn2ea+8lN347f4kbAy3
VO65cMmxbjXnY0kehqyPM5hzvEciVMvfd8kMoMkxKeroc7LHmrkNrhxdsmIAAfYGVibRueKl1AD7
E7fxpyECkz3K8gR5X7exBp26C3LnyU7+c3vPg2lGkB1bIhJWeurXKw0boIDDlvZ+mcrVcbabbNGZ
tnYCKUds2TKrI0HLlEctWQ78uXXny8zjQO7TzPGbsNaikwmLJXwvJss4OsokRW4+YG7uDdFo/VDa
oWiOkTE21gHZhH5yc1vq/2DCItSFlmZ+b0cj/FAGWZS/N6oGL7VayfvqCVZJ23iDGKeCNnMdhUB6
1LA5B1OA2FkVtmP/sRlEZrrxjM+4N6ZBhvtwJ+c1iveW808tZ9J3vTLyjzlRNqSMpwbf7TCMZtfM
SKsOwA6lf2eUzaaDmPvivZKH7T/TNGb5kzOP429D6fsEaoTRC09L4XV4fEqUuSjuoRkIYKz5uhzh
yB0pixqnqjWiyZsda0o/olSWfZFFnn63ErX4roxzUp8jNWu+RjZ17aMSz/PsZvUw4AbUBWn6PyRi
osLvqA1Jru1k0eCWBp6un4dAtBiIwI1M9fMwmLROHKmbyn/CWKNGOE2V8UmSC/tXPDiVcYzJw4ez
ijNbioxC2tZPqUSr9CmHLhUeOmPM0sculyb5EdC4pv3qMyeWXMSVhvk3N1qK2laVqcDVlVkEXuxM
2btcNSUiXl2XyDyJoPqcG1IQ9rBFRkf+M4+VIy6SWg3au0Qr6M1iBTzKKlezJYms9vHUBpj6R7Wj
zvTAYYmRfFcz/tBZEOYjD/jpnE5z1Xjd4pVzGak49ZfM7rM/UaB232kYk6nkwBleOhkJ7suY8X9w
QVkO4pC0kzq6KCxaGAeBuS/xwouGygNAFP5ri1LTPfiOyex2Is9+FlM4QO7Ow4GmRWXbnxA2VjIQ
YXn0rTKCsoJiVmc/WhRdM0+1G3LyiWDngHEDuHfEfCSvXNA8yuzmcwZUJ6uFA+YKxvyfIER+zVMU
wB7A8cMpPIBTc7ID5d7xazBFynvSmPYHIKJWHKOySetjn4VD7dZ43XWuidx/5tkOUr9ebczNv5xx
49ADr3ieGkfEbjy15pMkOhuonUXjMS+UVPF4iaReEpRm5/VOFD9LTY3sr4GecudC8+8e08TOCsw2
i/prWKXZY2Jo4iyJvPw1aWbunNV0UspDg29G5jmIED/HbWEmriTUfvTY/mmCTSKKLm49G9b/lF4L
vs845T0UyRiPR1g1eIMJOdOyQysTZ56iqlIhl6Sl/hBRry5cuRyaxy5GmcxNrTB4VmY5/u4QQjNk
1ePwc5EGyRfZqOafkZQ0s2fEkTJ5iRqEv3FCiiQ3Vvss9lJYlqErYUM2HYLUEvalVNrxq6ZW2ken
zLTOjYsw/Tqms/HihHo3eHM1me+7HGTpIYrt4XehS5Pqdn1B/bK27SKCwdVpUP+bMkHA28pj+RAV
/dS5TjH3Ev995xwTu6sDnCaK5AMCraHCl8VWlRy6pjCqgzY18fQb2h5HuXFiIzoU9P+yi9RW+lNO
y+zDHETOIYehjpIJppOTC+xQn722h/57KGju5W6Odp+XZ83wSdLMujlM7aB+0EMt4w9D1Ie8nO3c
G+fBiLzc6cT3OK2zf7HN1aANi1JhdafQatmFQnysJlztPWOKu29RmDWhV41hPrv4n3BA+npsUYY2
RPUrNTC9cgMus/zQ4FAbnNrINL+acjL825h29lUTXToeW7NvDc9p/o+jM9mOE8nC8BNxDvOwBTJT
ljVZ1mRtOC7bYiYCCIgInr6/7E0tqrrtVAoi7v3HuHmKyJerL+jJMQLZad7qshmWaEOiBRBYMvBn
HlNOXa25rh3/Eq79WJ8DAYmU7/W63Jved3tOulG/Vr4P+DWFzM25SLrgT+u2dXOyC4FR5763KdAO
7Muv4Ji6pkyByqhrJQTudXWaaivGNo7ewfcWdeqcehE5vszjy4HnvdrYTHrkh+fYd4q3p6XIame8
WUKW6kLPvUfYBLmsfRnzzGS558jpCY9b94HAAg3Yvqrd5Fnmqs+6rmbKkybh/qYvQr0PaC2IMFj9
/nOIbDyfamL94jzTitzHpOXvKrq2vXoscJtFeVe18ku3SIjKJYq78bTvJkmKOXWHRx87wA8PV4Ip
lGkaRelaE7zh5AaDdNstla+VcmOFIm2ffh9XgQmvo+csp6OeqE70E5oGQ29UbknTm1qKNGnMm8Sl
w2hKZW1E29NERXVPtiZ5KLQYePmx+ARnAtqS8RtPx5GcUkcnaHASB/kCOlVCVMNQ2m/CraLqsgp5
dfwlYcuX4hsQ/yLqe98pSIH0xlOnHf8NeEDMhL1qBHqbEMHfdcyye9xH2A0Ti8cln0exTXRbDvZH
YHZ5F/XNmuRhvSBu4orsH62/2NdQ9MerGGaeVYLC4q+0Yo47iYNxmrOj929N15P5Oix1Op9DQ21d
nslNWWSVxIHmTjeGw10w7+G3tt6a37XgWKAdsWn6wnb7/LqGQdOfux2Tyw7ML26J4jlm6J9w/Wbk
6v2mfLCjHkPyJ2ykvbcc85tbn6Yl0V9yPwIitTH2gCaPK8egu4rsHpNDVZd2s8nF86d1LoIqiqeC
zE/1L5qqIcoP6TbNubMqGXnL6uwLE/dChSyniZMfgtuyGJEBNpS5tlSBwkGPX1sb7wezRSPAosUQ
2txDVqAKr17qIff0lD02dUNoimsjU9iBcqs8DObuYx+25p+Qvt7LKhlTC6rtxD/qwBW8/5ETTjBO
Q8SAQaopAiUu1n7m95yH27Q+Hqm/rYVlZH6uHOxw55Wz/9sWmyorzVgxHEtuIh+s0G4pcuqW5Fus
ety6cVwt734o/AMRTt2/LPbIhtMkEMDmtEmlj5K8gb1MTMUzKXxl1pset9q/YHKmp96ZKNSJxnDU
RZ2msi90l+2mtP311ILFsD9MLdr4pvO79p6oKmIlV+r60HNEy/7U0yBhL1Zg8j9zSrhPKY3whqHA
syexjTJ7YIXvflBvwe67hHMyllNkkbpZ5yqX4L6xnMhHPciT2xJMmcva5dqhsa1JCMQZ3PbOcWop
crWIQRYaswX3424kryin/b/pUN0TcWls/17Y0BlLK8nh3xxqMn8zb6svazxFGe+LMi8ituJ7YwP1
4roj1yCR+/AP07zOVS58TtiCPolR52Pocvk7fU9MSpqgO4gXHf8a0o43zD2W4LbqxlTxEwB95tXC
oVx4g5b05znNLvLaF/E9u1xr8oQAW1mGXbC5p6MXvl+YZuZcXAITRSUiHWREA+kMPq9Ilj4iAqKZ
I6maqs8dbauJx69x7lZCKcZczuvOf2z37FEM8HbcMwmtwpXOtL7sCs4Q/mxg8OpoDfgn/WhrceYz
xCKnHCkqHVafZ6WyW/+X/ltTEZXceD/HUdavTrRlH8nqcsnXA2f61lHzdNFNUy3nhZZMooli31tA
qKUjaLExscMDPzlQKPEkPvbM3SXIXb/d0PvaTDeDaYOXcdmGgP3Da4NcLj6axmxbvOnszk6IoDtC
o1HCahB+6OqpegzTa6VyE8IUo0WKiLpkwxoo67R+o88NVI0ig8whBtpgL9tysnD7/zZ/OpabKWyc
53F0CSlaEaq/eleBSBEtBKjlXYx8PEcd4d9Mo2Pg70iApXrM6O1n1srZLXqV7p+r69V3DV0ytuiX
YJhv2JO9rsBSwU3isOz0jIdj+LCE1QQ3mDberbaOpy8jsrs1H1K9vRCTEvGp3Wig6MvG7mcvu+5W
x5XuiykhrLRQszTvM6I9lTfeGmuKgANjimZbdpUTA1NJGsd135y8jUG8yCY2m5JH1ZsKqKTlT9OH
O2lFWZt0ObeM4957DkKQ7ywHyZD7xKaxSu3++Dy3rVhzon/8P9jOI0aQbCKsOpnleNLdxEMWUtSi
cwI/5qcaSaPISR6o/gs2T70dclxMaRg+Jr6n6yawjGZcyt32CuA8Nf2SV5CWqG/muf25dkf2iGGB
+/+I7aLPK2NSmHdzVv9Rc1D9hvb0xiJKZ3cv4iqU/LXECD8IeKS/SxgxYTdu/DwSGLjkk7P0D7V0
IWDtFJnfFAqRDJ95+KCLUMhVl5bJ678w8pb3a8KYc9bMIx/O4W1fpPaNPR7SLb0e0qNVec/08nsc
dn48f7U76DI+gIcKPkaffWdo/7Cima9BDs0KITDwiIajXHq2iX3WedeEHMKVifjAWnuEtgzsGOMK
xFQF6h5FQxQW/SSHP5RHLX/COuPWGEIC3vK5WY+2VJ0TfoQbu1kRmkR/sNBykHFgoZNMOZ7v+noM
28J67d6UjHny+v2MRIqoY7CfkYlnmVPfw24Z+UfwiVGUycdpd2XKPsqGBf/SLj7aqtV/o21EytGN
rE454hTnkYk9Yn3d5qG67PPo6XzblOHXPERze6JofsW8ANyguBWN/TW2hNDlKllcp+CC724rylA4
bZbe/ufouv0ufLN2PyYPKZBwxvitwSjen6W2GWYEIbPgOwHorSzTdawvabWovmTulAhYPLvLy7gT
z5CbxQY1c3YlJmQn/sbmPIY+r/VohsKt4itgPNZc4zSzLP8ozU37XNujZQcE+xtO10v783BCo/IY
aVBfckZXD2YO2q84VmFXRqszPO++207l9aH+LuhSYXCfY3cu8BX4VDp0CUDbqlDPaabHn6mNt6VY
tTZugSTE4fpz+u1vXx140jLnEFHOkmtupi6bvZzRanmtU5uaIulIoMidZXF+D1wa/1UmFp99UB9Z
rods4+yPRMRGHDN1eaHxUo4/6WRFN8j13Q5J1FKrY5bkzL1vf3auaH8jk5l/kL80fi7x4SUXs3uz
KjLC4Ot8ja3kxhinTRTNMSYc/yNy4Hxkw2E57pvw97Yt6iFo+XvzlkaQv0b248DWfeiKHIEu4Krh
ro4Kdzb6aeC/PQ+tkzmXePTsr2ocs+dqV11WVg7CK96EeeFmDgHw8/9bhPIGWcO3vauOpnCGLUAO
lh6RX2o9ta89s+8lG9PsUx9xyDmeTV3EeUdMfS5llf0j82fuc4bBZTllSxUOZ3IR0q4I0oYD1VZ6
fGdq9O40+elbHsrIo4098db1LNw5/W2qzn6G2le3kXfNqKO61f7luOZZSVXEX5iN28QpiWKwzj0g
gL/KRunjlhzzURAe2/7HfJSFuU2d6RZThkpAKTYUB+ABc/WtkQc40jq7h750me6A7N2O2yM+liRj
oQ3GS8dmbm4WOsYcTPGR452adVjv0a1YW7QqbQUX0wwENTk1v/1u3pYhX/1p4DoLrE6/O1K7r1uz
bI9YvhmGjnBs7hiaWddsM9QTKol1p5B69wHs2sMJmAtR+g15I8nfP42RX/9w6Q25mXxfPOtjXR3K
LKidySsvNaLUVZPI/Eh3PREQkaZt0TSWt2PDUgFctvv2lIbN8N+xe9mn66ilo3cv8yBk5yPb8j21
fp3LFJC82DYZvATuLj47lRlKTpdUa8DnVbrf2Bs3zcSql7ag3c71igZguc6jlNjVOpTsG/E+Nw+u
kw3zNWq8cc4YE2E78EFGz10Te1M5+BtZugEAl81DLybwpEuM+BsPOzV99Z4c3PVZur71nametQmq
qoRk8P+t/DQPfebjJ0y8If1hWmX4jGN3dSP7yWeFJGvM+46lLF8rQO08XLL6tyLOsS5GMUtumLpJ
55Nka//nBzptSmLEBdeK2oMjj2SALVQgLH6ogpE7dQagWc/e1WF3q455f3SGbmzQA6rsScbLxgHt
uAfARrIEqnRAW6fTEQmHhwHG28vd8fBvxSbikA9cxR9kueBmS4d9/OGEXnNPPYiJQfSMeE/stoaF
G7fmRXd+zfdV2/jWWYST3CI/Tj2Ipa02hNzWSXxLj7n5kmSzUfuAfu5LhhZYpg5d4qxH5CjMK2rY
/spIb0tuVe/fMZnZ7TJerX551oLxFGaS5nFhjP2csngjpwYy/jWjLq5hIV87QR7kln7SWze87HQr
cFUYYlLRQabsYv0h9qcsE13Dpi187xSOxxhjqUrcnxCCzvJtUuzWeVb58cMQVcEtQcOZn6d7vX2a
Ohr/Y4Lzv4LRwgU09AhTTicDgnxklfQNE9vhLZdqat3veEjlgrC6EqZMdS1/t8FmUyi0rF4Jccji
9aSOennbwdp8hve6lydmAaDFZDtaAqPHZv4a3Nld4YCq8c++1ByfA5htWupUOLx5hxmf1t5rvlDo
sGP787a/HN5qHm3Y6F88H8FzTAndfw0oZ5+bFXUo0ZjV/DmSF3Ff16L2L0e/178tE2NaLJ2FB8wS
lrH86H3xXut9+nX0nvuxT578uZAV9OGM6xJfNPrBR/z6ye+2rStJLKLtu3IGgZvKw/HMBV0aqkKG
TP/fgQr810qI0ccwmdEURB2xuDKp+n9HC85fkiQV88xtvCRbGvQE57le/xKHFfF5vV8hKgm5/908
I5o5y+04ZEsRucaYS7aAsDC2CPUGce3/6JJM/NyiRnz35jbpb9Touk3Zkw0SFprLxOSqCVxaUHx6
EnOrw/qlcmZbw8P53bvOGodj02g3OAmxRP8mJ7HAqVA+H0e7kbjZDK0MgbZ7V57gfPStjLVJUD0k
6s2r/WbmUKuD5DIRIZ3mPJdInvnpiBqwm3vHQcTx1laignmV3v6FlJBTxbUN/ZGQS8I5831d2T4e
8xcrE8O+oNhyvgXS6Ci3Ah4xl1lv0pzRY/+ccQ1MObaXFCyuY5bNB1iBKZ9lG1Jsojhh8hEBdgtl
svFgBbU//FsBGMCzPRcx5rIG0zlEW+gVoaJ0vbTNgh0XmwhH4+wMrMSHJFUljwAKbSlAT2ukJMPw
tPUzldWNHmPBnSuyrKi7ebnVPvFufMRu78qRAvP7YR6zuKCsyX2rzBJ/rdAXP6d6Z8ZQPc/nhtJ3
ASeMRMjxtDoZfX3D9O4rwspz0ybt674Fe/BKkUv4PCMlk9M5lZDe73DW679t9h3O+DXdaEa9rNx1
0YU+AHnf+9nGPjOPy53Xoue4IYBvH092F9XnxtnxjcnQjOdOoqEohliJv2FbdeSmV0O6kN8aAz1T
dZexOot9e51X3YCycmY3lz1R232mFF5wWuD3r2bW142NBfFHZHv5ZFsvmUg6WALN8N+N91p6/lO/
G7c9zRi02jwVq/3qxjj4LprEvkTS699HntKIpONZP1kTLL9FN8dvE0Q7CFobs25OQbe9DsitxV1C
b87CRjRo1srZZ3jeR68DEtr3iF2Cg7SdHyTo6uLdDCIN9h4QJrJRALTvWqFc1EyJP8aABctan2AF
poQpp7NM7i7C4P7ULF7FzuUF7a2k/49/PVGjljup8dxy4Xx97Zw+eEpBThk3kOL804QAvW/96nws
fBYvn8jwt/BCq4c9kW39b6KCEHqFFTkoUBx0twpMS5bNKq84IKfMA8Gyg8CF5ev51FV8HFgNE99i
jZjCs9tgEPo7eLiV8xDyW5E6V+1MMhkDJYlcbPQcDsjQFBluVdxWD5EJXVPsdsx+Tno2841PVK+9
7CMpr1dwwZU3vmaJO0X+aPbTEEz1++SgkwW+WIB0qFFs4sIl9rUrG9sc6rsb1111MsGRZOU0xanK
21UmuhRIMVLGEjU949iwHcS8nZFiJ5ovos8W/RMgQqxFlw1u+rdxhwhWMG0W93bdvCPKE27Pplhl
wHim0mroeZkY0y8QQ5QhrBuLwxzLeSzncZwt+CnWjVPgTS4LYFu7pHFlFoHHmbpY4z3RhrMj3eSO
e/dtlQL+T9E11VGGweieKHkxb3uyqazUQaJwMMdQWTlNPPp45Nc3+4WKYdxKtafyO5f2+LEvOrjJ
umH+03ODNTc7ytz+nGo7dud4nrPHcV/HvuRlAULo/GRuWDPiPjsJD7do3m4RA2ILwC7P1+vR+1br
ViT3HYvCn2oIKa+b9+CXUI0VZTd405Qb0llEkQ14VUidO7yvaAqZbHLgMBVfvET66slG7XZ8AHqY
9f4AAo9PIWNMk1eDrv/h4qvtxYO6G7+PVB6xEmxNMr4JMkj9szcThVECCobzN6TFXX3ek6URD6GV
lclrfSTTNw2cvrCJhjSF814wBINGt/Z2DMLV++DYYqPJJC6ENm/1ssX50HIHPxh3aKMnJyP4JMid
zBp1wjw6vDBVVfE3Hxi/foznncWuTyPrl6Mrjr+iBQr8vV3NmxfFg6Z45V2Iu6Z1vVPAkded2hq/
X7ErKtM5dafRO89pvbGb8vxApXqaELeW6GDF/1JU4S1pVLH6nl2H7ld6Q1LzpxucbeUN5vDJe9ZH
vq+1Xc0D2asbR5twu4Ws3iEI7hNj4vaWbXfsC+wRHUC61g3JoRU3fvxHxJHMLkD5Y10M6Qo/0kR1
tp/gJrK3xmYOWsD58P8ENlzN81DF63YSuu8zWNVJrfc63MktaLJwdi9D4/vePQGzjndxuhZSz6FN
RZw55+YvEziLSy90RWyDggs9D4en/8q6AwfpK2s0w0vmfe384fsdENzcnwNATPVKztg05D3Vy+au
ibo9KCTmBIZbEniCgh963j+I59nuPFoUl79cJKkuYJom78mp5jQomlRmzlPIwCYJZzi2/SGrdAol
yfuuf3hiW/Q92HQSfngEgCSn1awhzIqwvr7tbKrVPc+8pwq2Skkup+IFKEOBKz7f9zVy/3jw2kuZ
tkDx3wI9DPIbMC5pAujtuTQU/oOVc4rL4WaJlGzKKG71evE35EM5ThXrvwzAQWs+9toFzHGBzovZ
CjPdT8nK2T+wt66lXiYE6YasmjEfSH4ecoQR7nfX2ztApjZYbOHLMFOsQgSi3mYAbX8PaeGU0aKv
6sSiWgXneq5I/qs5H/a7KZt5bqC0D1MqRh3xs7uaJbibWmJwzGY2pxRUSPd8zK3qshMagNgUlVD7
p98fe1hkGKGPnAdMxTf1kHTqvPZHzNaQ0U9/8qd9UsUS0lVbrjQS2lNFopxfNiqc7Xufjr4LORlu
8Uu0Si+5zeBSWQrJMSwCZ+KD03SnXpfZVDhaqKUWxY6p1BQrXc5H2Q77TtmtskqZ22uOty3NEbbd
CReNz48VH/hnGmfR4iHTU/TMH86FKPjh3lalV6881JYRZwGP/5fNaX0g9Ki2Nwsv+1vckg+e0ySe
unduY1x9lplmkog08yUMncNY18T1KG+7WnEP9o1zxCWKjwO2WyWBtAWw6Rzc0lkU/gxZZ1HbdYpA
uxxwsp9YE6rteBPWncecosW0gk6YYHpFtlXV2d3dUL5CPKz8YvZurL8DXMD6r61SYMrwWfFpMA3C
Q3RmK9R1PXj7G7B7U58PU5EuijMinktJ1w+67ihV5mHaEuc+Qk6RfgM+iGXuSLf1vkdgHa/cRtVe
KnAFzncwpJ8+3wJIXNiHFCIlCA2LwQYk4a/+KAHkvLFqziqp4zHvWpbHW3lERABTAug9A8SyUfg2
w9uyxg6WSH4T3WcTeuIohT7aqhjjQ64044mwLbsJuc4vOY4MugFsVJcnwTANN4toV/cx67FMnsd9
TN17l3g7DuwdhAAKE1qEIQcnQBCdyFbtSKmE7BpOqZkwkW3LipOn6QYwXQ+hr/MQVKjNf0TXAI73
XjVNA/e7Q86eZFex5oYIraOfMm7dvdx28oT/dqpKZ7gBjs2BcRy4BizW5TmfXXauS7iAUD4cvte1
pYPONTipSGfqZqrDdTtnyAGbn9tiFqYHTHDT2TgEh8tht+JGU778MhI//X2h0Xop/VYdkIjIOsqg
8aLpLgk6Ib9xqY0IC00LItKqFV5waYOdsvqgHT+At6q4aOe0amiBibYv8mSQ+4S9u8/fZb2QwbTj
/Pgrpbc+ariuD6zs5v8wiQvur5QNziDDjk+rEGjAS1pnqaWpLUzm0pedUxEdxARsyDyG40JMEJyn
iaTAF6JqUKgnVA/+67bVHLcTZ6A+ObpNEX1w4hF7L2FpNG+b/4zcQgi3GHvQ7n9i0EN3wWDaj8UC
bZ2U/pTE+3kOYeVxkRlnm0WeHF1P27fr7ru8r0kR30knBpG5Q+La7ue4E/MnTyoTHVmBLUBi5k6k
ZZDkWXEg1rSvr/6BH3/Yj+Wd5WHcH5coa+4wES/1pVnsHpwFmDCgwN5D067Z4U2oaqagKqXf9xSN
a5Ui5okXMMB1dsMkjzChjblxAn3fQtFnl1ZzlhTeCkNYRKPxLV1aC8vb5qztdp76WV4U2qq6COil
au58OLKxrDYMwjcpeViIbu3U25Jm5U0WwrfeUao6ElsBpcAFza3eBtDY4eYUNkrqe0O7ELnpk04B
8rK+eVAoNhEONVvED9Z6xyluPRVcbDYtv7ppqR92TMpIX1o+t0f+73g+WJvemmaOHyyfeyqyKt1Y
tutWvGsz+L/JPOifw2iQn3XljQgt9iM8nq5Cm/TeC3YwVqRKK5k1YNyyAIsSR64JjP0Mej/pz8tA
peHgoi+8HMaZ/nktb/R5MJWazvQdRtGFt1ClJ79J9uFMQgRiKCWslRffiXtziVEOrMXa1kl0xviz
Vi/7xlJcLmF4vQgm5b7zh3nLnWIw9X7TLZtFFyEczy9Fo4/mLNN4zc62o7Tkeav29jXsQt7ZVizV
rz7NVpAKEwaf0DrotTriwX4qCzB4MrWOPpcaq0g+s8jBCTOc8K5zIr2tYGtNUTXL/KWp9x3LFg7o
AeSvRz4Tq+SJCIAFEUMa7d0ZFt3wCvlN5eZuIFp0RWJzJ0IB6xgEfHSn10aY7LWzsfxCHRwO96F1
W0TKIw4HfxfDWCSiAUuL3FbiXZv5ZD9VNIvmBokWHYZmB6F+2ZIrOcFEvf2I9Wz/89DcjIRKpuym
qSPmvxBxXXtH+SEXfRXHa/g9sGpdPzS6yORc0b8VXpaGg+XWTmJuLxjzKCGe12BHG+PrEatpxQLT
AR2Zb1ubqJ9E8PJsOk4sP0c8a/9pFNY/nIzE5mKqCZPhVaQ1+qYzxAKUcaKlfg3qaUdHFWytvWms
s4uLs8/meTca5gdQn/AXBROflX5q4YhqZ1DAck1LJ4CUrLGINrRdbxAsbbrk/+o+YSUCFRNYFskP
Za9tziNr3z+xpwYSyiaQzkvNo/enn8xS54FvDh+0cjfzN8R9fAkMEDJfqQIZz0GjvKaMjQp/sUcg
DQAss+PbJpTm5t52LiMKZ2Gvczwgghxk6a/NaQNs7e570bVvje6HvpxF5rmnPtkW8ZHM1RTzSwtg
SwLacNWN66lQkyA0uv+pSiPQQXQfHUin9P7fqpyD1IS53dQNiiCqEZIoojU91bTulInfR49u0iz6
70DfcJhvATRcod0Vp/AwOY1AybXE7bkJOzJkM7L1SOELpHzTPonW50UvNOVyGPXBiX8O8COsahP3
scfzvM6j0vhO2+PDa7pqupDkS8YZ8rxQnSoeVOBdFPWv3VC7yf0cVzWahFp59ck0CqzczZz41jqb
BBRqknmAq1mukynhl1FB5RvCkBqDOSBq7VYojyBapm/TQPVLuU9pbUo0bk2DnEQCV+2yVrTkyhQU
0BOJ82ankY2Jr+uX66QU6G4SuxgMPjRvafYGOghNpYvYgaOZQs+a33J5bEOy3LSQ6L+PtQUmS8CI
d+a3umfCaJv5Zd/bbP9mGuP9i9cmrk4LOPeP7lgRE3FHNjgoZBJfachxO2G/jrGOmCYs4Q2jlxnZ
THzCulD9I3MQDc41LOfpiP2xu2TV6Ca3nJt7XzJmBz53g5zZfKPDRSvE3t6ca8bF9BLxi/9y+b5m
5lqVtJcBQfLwe11IxM+ZNeCe8zaZ/Bvg//oWB7yzfcM8mvVXvcshi3g07PE+UOP8LGJQ89yfUsC8
tUs9851zs9NFlMn0lF49YrmCOfBuIgJaxwsLUYOrr+6b4RaFcm8QX0YrBvQERO3MEz719x5C0pE3
EDTjhDG/up0Wu9w3il//+Yg39yck2f6cpUH2uaC0AM8nEUi44NAuDw+CRPerXTKnzxUEZlNC+HjB
uc8MJAZo+4DyywB4b3O7PCc6dHVJO47BurlNMs0VAjmNQHnV/gl0vYfc81ofnThYfPu9p7tkwRbn
qRrCHvzqI5kC4dy1ARNAmc3QvUXo9sTS+Y3vHD/QZoCwqbnK4lIPbnQ/oPVqnq3gE3f0VY/rVqA+
ae8HZbzpMTj0Apm32ia7BE7bXhPzV+/ZxW9JCJ/T+ubHnIkak7Ar1T8jVKe/G7Be8cgsYq/ZBWnF
IDy5wr1AsTKHhLGa/ScQKKHoR45R38xr2r2LVfdhHlR+tLwc4LzMUX0NBlwxQjjv3jw7+50dPFi4
AxNJ9ADMNexnWgOi8NURwxGUyLcMEHHcBul1O9F4NBAnNeXKRNvmve6Uw9cks6eOxQyYGgLUvUG4
nP0KUHl3Z7WFPDdZNhgki0Fg/2x7ZrkD+xmKuUYxw0NVqfrLkUu2P9eBAyeHwWgMnsImtahFAYX0
0xFs+yfC2X5BuopCL5/3Ix4voUL0dKpV5qykN9t1LYRJ9qdjo6GaCbYSvxQTUI3PRDi/KChmShwi
H/dSFoy7fknxe6g/MeAvkvFQK0ww4pDm50FBiPukAIaQRvhbGM43rd65oGqUbz/8xIYheEeUvU/e
4P6esyV5C1Dkb9f9bv411kOX/fSrDpG4f4xddqddWQ9P5giuyFTapvPFR16LljdAM1xIH1L3x9GC
IN0tyzxnd55M4BFCtfc/I/yk8YOjNr+7MPpU/snvIUxoJMp2BzzLqRY22rhuzV0XgTud9BbvfzKu
2r1YGyk5qlfhThS+zqz4leetYPzkvD12aA/HPG7lhsxiYgN+sgBFoiTTa6pyJo2RjlZ5DHuO/HUh
BZPqOTB6c00tYOHamVrkQb/xolIkeio8KlUkixVAXsLfgqLmeyeiapu1YLqIU1m4HLjX2RV/YCks
HDcAPlrJ24pXMCtsC1ZZ9POYCuYXOU8Fccd8wjST7vJ1mC7wm6sOerOnJfMjv/CAv3+1vR50jtcz
8E9b0iTh/boIfo/hSkjzPfkVSKVl5sv1ZQCLPc6WLpLr05gBvuHA6IbiiNdpOIdIUiySy+taQ2IH
2ifuay7BPY4+PAmgVDDieuOld1a5fNd73754ixzXYl8765SbQY37P9LOrMdNJOz3X+hFAqqg4NY2
tnGv6XSSTm5QpzNh33c+/fmRIx1NO1Zb8x7NRS5GSRmoqmf7L0xeBdhkSZ/6YcFpQ9tjap4Lr6jC
sDqNRp1EN9KpBjJVMYDF5NWQfxbxON8XiCMg5VVnJSqqU1ImVJtt0ZJzu/MJ3keSvcBsVkeUQfun
WkTAhKa6ql5HS2W/mTk6z7jQ0PruzQCYPUand6ZupQ8ZDOfHsSi7xpuYSIDk7GfzKSMRZrbNWPtJ
DgQhZpdIHZEbjU23DTITmLPet8N+LFrh3tKONNSud6L2B6ehJpRS+jMCN0bcG0qy0O+5MwyQIuYG
2NscWs7vcHLN0EviNp22AODa6uhGtfida8BYPTsDPEEFibceErl1UtnMndPpZw/U/9vUEiPW2bXd
7uVSp/qDMXPPbxlXmI0v4j5YDinQ9O+goSA7mHPuPBs4HDcPFWC8jlaVMkb6K05QPvTOzCXdOgNy
dcPkWK9RnCbqQIuDqVgZtvFJqNmFvIBSfXYkqHdATFWoe/gHNrkHdhWQXAvX8mapFiYRCVqR0Sk3
XONT2bXlMShKgEtmHfBQczwGJDKlLk+OyrllRVO234dcM/W9ihLudwp2Lll+JNVRGmd2/WoQUL5M
kd022wgZHOHpViScYx6T4HuwnmRFllNYaEAFYangt1QgyBJ7zN+mzOm/zbNW9ydN6aOfduEgnyrD
qma5CfLe/BUqxRRNFiYt/xHNsO/DYtLtq9Fo1vYL19cOOHlSwMGtane/9BblF53aKcr3hjYZMYSF
sX+MNK34hb4H5fCs682PMs6Scg8wC3RyMgw08ku83i2y9EL/hlFaGz3Duhm/UKfAoJuc2d3NC9ET
jITQ4dI0ROOZhP0nxobjtNPKnusMO2zAWLpwADvnVJj3CQjLL0gIMFyTdVS/KZBp3cZJ3epGiRLP
bCfo6eW0Sxrf0PlgF6FvO7VbJzKtH9iEJ1/n2InVpmU8Em2aGVAHTOt4GTYyi2JQV+uo8NbBaWby
jKAlu1SdAS4cijXAjVFoJg2Udkbrq0M341kueciUAlTEm+rhNvtqGBdY0/piN3tlAgvfBvok6oMg
WQvWKb4bbwfGFl6tReRg6NWXbzHHMTp1BSQ1Wommme20UXDN9lop6VbxQMltnjPAALdfgyQBPwhc
vjApC7ysdbTWq9xwukcnabR/LrxJVFXIG/WbSskcTlTSm8M+it1eePYo5vSYqUnWvC+LmyJbsg5+
zxBN8Y7iBrX6zUQ6yXbQmXzQkq/KHyhtQfHiU4h4xyR0hRdVuvtTr8BZbcCJZ/H9ordZ7Wm2A5KL
vERKXq4suKGLegj6fQM1pj06Gi12BrcLGNmmM9hzLUjXdod/SOmCr5kB9MYk4dD0QkzDPPS7TYAs
UXefUsPdKdW14U5FXahubTEbP8WEUjFz1GGUB/pK03xoY3esXtNWteY2HkDEn1ZsWLXDBIMWCB0+
Z9jZWginiwTDcY6tMSbJ3VIb5Rsl8vzErZbGB3gz8Z3W2n11GKcwtm6AhLvPiFHFb0XXz0iagWmW
gICLBrOvsogjynoEuze5GgjQYKiKmNoEkOkWagHkI4a1IT2mkmJxjz4a5n11LAjQwO6sBQvtoZOP
0KiMeB+YXXKL6PLSeS0Jb3rfUmfsi16gsuVqdcOdieHhbyx7ZHICZji8uDKI7yX1BiVzmHb/hLau
XioByereccemPC6N3n1S2STS7zp9iOXLEg5jfnS6OezYo3BGdoWqB5dEIVWtn4SKCMMVaHyZDDRu
t5nMuOtI+bl8iYM9KqLUTi3as0YhD9rYS20HM6F4on0d/y61QXurAO1R3fXMDgEK9vmrlhfkiTgB
1nh5l60de1aUpSRRyRR5+KiuAy5HxMCRyGlvG/oKxa7WAeXCZBep9FJDaRY9+0X9LKaIUZ0xwAsi
h6nTZTcVcEq9TMWgBwdE18TR1sCLHJJ+Mb+rHvzUzgCGnR10WwU/7ZGf2vRBj74R07cHOCIAq/oJ
EMyqfQNyp8uLufMtOt/71J6nGnwDeymH/lY036Jk0MwjoEX0BhthjdOhpvVZcynkziuMYfEJMIX5
k7t9sFfkVBru6TXW0Wcj0vsKJD+RuvsUpWPJ/AZMaeAl+TSPBCErTo+GGZpk2/ZMiQmovSh3Gs3x
l7KOZH8QMwUXE6ywzO8iE8sUmHxB2T/qkVW1u6Geh9t0SAvQpUAhKaAEc787aBalDgg2Xhj156LC
R1J2cT8dNYPu9oYGq3E0q8zWQXVNcHmgaLTJDvmf4sZKilo+4DARNXtbW5sx7eDGj/yg4geoYt7P
ZmEqRtY2GxGNBXyVq88imBh59MvQAepFwB4OzFjO7SlRpZt7rg4eLYVdB/IeaXLnwB2nD0ctAq4K
FMJtuR3plT8DR5/Joq3aDO/Cpi+6+9Fdlh7Wo1rAKuiQHxhcdDBc2h5i/SFvgkA98aMK2rcQdYLt
GOjiS1Ayxt1WRkzRq6LIDYDeFVzGbgRAcNZ7SOYDYIHbwNQstS+gONykKZv+k9LRSTpSrQPHp9IC
MmfXhha8ZOnU0w4tyvG3Bexg8Sm+mumgMdQVJ8DxpJt2kYo9wPaMjZTE6V1fGiNYVBDxz3ClwHqx
T8vsiRTUfQPgmMISVmFfbyFwmdStyIFGz3Ydha+gitS8rxDutKgncOKDnyWVua/zP8UnuniCc0fL
/c0cq2bcgJ5N7ugUNfEJX4d82E552v6ezIgmNy0hUP41EoFsoLrga8ek78tet/pqOZUc5XCXyTh+
jMM8gY+hOMpfic4FyH9wAOFdBDbaOQEjj8WuTyGfAo1kaLsL5q6+yTORBFv6eM63Gomp9ABTkHym
z9Ok8lVjpNHJMOMSL01SDOg4DJjQysToPN6EAVPubZPJtvo2limnzDQTJCwRR8P0wCr0rvNodjvZ
A7BctPXtaYaLMptV+IBRXEnUHbLJYwYgAy9PRjrclSacL7iol+BP6nkM7jhkACrWku6zHkqjP2aL
Q+YSKIcrwragJdlQe51da7SEfldUpX3bTwqSgaIZwOVrjOpuTO3lJW4s0HEtPXl3m4uAmZub6lQ2
ZjLMjznr8FbgJcQc4Ip6hD50EW91wAKWJ/DZGL1cwAL0CkNqOjcs3b1N34Cr2tqhKdMD4JvU2Zux
k8vDpDEqRYGraA66EwOmrdtZxEdpB7HcD3EkVrSYlTx03RiUINpSu3pY8iYuPnF+S9sPDG2cfGgT
NI0z2T9ECt7stqyiAXgoL5GMHLEqU6+M/g49oMk5uVVT3Icz9HXfndEYAeySLlQS8eyAdQmS3wu8
1sZnuEkRRWPKjfXHXLOcaoOgWirZbcmS7fIusspdwxD1Z5szuPdUq5XNtlZ0kkixlvBTCwtgeq07
gc1FTMaWegFQEPtQDQy7jtXQKDJHzBB+C0IkjA6FG9NOt82kOAy9HMbHzihTGypfNn9VI6r9LGHn
DvQE0dw45RTqB70D5brpl5DpBAIPXOxFCDuRblRN5MlTgC+bKbUNfmiQMPagRZcBTtY1+5cbqbDZ
huYUxVunmWvDyxGw9ieX63MLthJRU4tsuSF+TU37pR3CxWZMhZdSSdIkIWSF/fylTQPnU8iExyB1
AMC/02WHg7cBDAl0cxlBci4Qa4bDkVntuLECVb8yCWFo7xauoJKVEcBCXk5M54K8MD0CHTdSzxRq
oWFj9zJmCAaF2EMsJ1R7o2EE4M8AZ2hdFYBNScFSvaUlCJhuV6sx1rZJ2hLbAnQepT8twMeP1pQ7
v5g8QL2iKZSEnpjqSXhLmc9fOMVME6FezhvHmEvjIAqUZ5FPGORzDdqwvC3dce5OYW0NXzngqx/f
0Ide7pblL9GJ+Tfg3Bi+WK3NIMAckme7B99J0HBgO1VJHnu6W3bMu6HQuQdtapdmO4VBsHiNEFRR
bPfHEkTUb0bo7g7E38o8oj/dvCzzsCT8OJtceKTcgEgyhPUDM6qa9HAC4eKTuY8OeXnTOJsyWLj1
hIugwxaiTVF6WHZYoF3Wgmc3RYjAb0hq52+Da3WfRW2036dczccMUaL4VNOtvlHooq2U1RGqTYZt
Cqhdhdo/na0gua1BvL2YUeMUpJalUQG65uJmy6t68lCwCuhrYq6ijs6oOeluFhFEIHdEZyNygDoc
KmB9CDhotQMewQmLR2zB6u+I20ZP8Zxq342+YLyTK6LJLUpYmfBoVw7WFpi7c6uSCdoI/joS2JOO
hZ9IFfCIPDDH4zoDZbIHxJ7uOni6u1ZO1U8ds+PR6yeJ7ADyCTDElVOG9mHCrcOlLwjA6KmbbZcC
j9izoVhyv7Yg72JYMkFvIyoUWM8W2OXkQC9helb5Un+zZYrJlDDK6LXj1pu8jC70z1oD37UBUhxO
BzTo9Ve2BDqhlCk6dZEapwfkJOSqj7dYEteQJk291u3b9hFXlwYItViMN7teCqoRpnHFrlRoZ+/C
RVWfY7R+hFdXffgYIxj1i2Cu7J3WZ7NJOW0IcLRFlv0smNdNAM5rRV2zjBJMnUgZbDVDCXhoESTz
SwVDFSSsk1pHZVKcbSNQ9rSQTBSXN3aDGsXWNCLmGnIKXRQpYsSLOsY0/SENyyEgzI/2C77rI2wW
kVsPoQqphYzEFS9DoEym/6WaPiVxFmY3NrCV37Ya4pdWqzjLOWfrT6N06Xfo2+VqixBS9FWVZTIc
63iBnaFC5R41V5jjPWwwXL0Gd+pBT5qxmE+ODcaU5HGgJ1KmOJZu0m6yv8/jBEpg6t0uOKRMpW8M
KHrxvsIrRSc1atfmMfRHeVi0Zb7t627sfRPCnbuzU4pW+IWjq26YlbY5h7DmV2h9STsaVmaSMglF
QWJnGV1S3RdhgKAFu1f/knJbFAcAWjg7aSKd26fU7pPHtJ2XNwNugz8ZcCjXMTn2891Q1iEe8bO1
QEVyaFu7ge2aW1mRBfiFXUsdIIqGwpyMozQ8WCgxMJO3ZBnuJkl+eaAvHxk/pnYan0s5aO0eCqN9
t3Rh3hxsBCC+xz2VBU3WKn8CvlmMm9HixbEN0CXYEjHR1hgDe3kqs96aNzQSZrC6jYbqWmjYYFl6
babkodqfw2NIp9Iz9YkBfxLnhiRxGepfnelQJHQgC7pNN9qTpNpZgk95nwttL6ALvOlZJmxfjqb4
p18qK6e1YuuPwZLmAOxLp39ZDaNb0GFNRaogC9c6LcAqMXZHI+ShQKlKQusP2VqrBMpD7QLY9+Zq
sJY9LPMCiCw0mo2F9OjrCHOeLrpjta+unUea39Nv+1xDTEg2cKHj+w74cMJQqJKPBr1xNtwsGA6Y
cxkHdxAPYwieaeM+tEaWTQcImbjvmuuIBixN/VkzOjpVemG6kWd1Wc1J0pquf3DHcAq9eczwEGuR
fC+P3FQkX25u4OTLzszwDJqcNGNrKURE4gIUSRQyLuNS6hxxqExpgeT50yzKV0oobQ4i1naG2H1j
ldPA5suBM5FDRYxmEG/pwQQaDLF+pk3kPiREOmRhiCk/bHhdzSmOgtD0tEnRiqA3MQpPIS4S7+Dc
qiczWAyw7qKKcnwqGvXYRTUXftuT72l5DS0WLZyKqxyBRJcxgZuFYrekQUXDzazUXmdQBdipiIS1
7RnG0JDU9fKJfI2cbix1A45by411WCwxP2QG1+lmmJmrjVYSr9l0QwN6GeyEJlkZR9t4AgC8GQJc
lG5EpWftykMhq/xJeaMUUiCW+cB7JqxYlo5VGET6+ZNEiOtbUNYtqguRAIC/xFwme+S6uuakU8w8
haNK4d9bVQxYCCbVsCkTcOh3dCDoiYVlK78GTho8duES3OmMboIbWdqL2iK2oY2e645Gvllmw55B
70iE06ZOz39jO1h916I++DqDGl38VYrrN9OQGCezAkzExumWATnwOqJNZgRufosuNPevkEP0EyGj
SB1Qk8MlcZ6z2aYSQg/B11RVPwRRbdCSt6nBPKth9sdniAoITJYdiKPSQM9DxId5tnOaumEoUTrG
ThY5QFdcBq0jczJmF+BkkmAnF+WAYgPijOlGmvXFE2SH/nFO+uGTyMuWGxskewsMP5q+NXItVSCO
DCdEGACQOWmuxhuuu0D/zG6EQWHPohjArlmW4YUBfRMYoADZNtSoq+K+3o03gTMBmrQ0C5lMpnn5
1nZCQw83Kd5K/9SM3FfwGhTjDV384XtvOEC/KVmap6irwOojg3NTdnZsecHMTA7BphAiWiDC+FdY
98a0AyuO5ssqlmFuFjAgwd6iBdOhFCDcb1ZgRl/RaC8/p1PMwYll0R1nu9R15jKRvIGZE5qbhE2D
5j+pT+JZqUBOYo5191C6ibhlTNsV2HDT934o+gx0Dp1r67lznaHdVL1oOAgAgQI6CyHBU5JJtvdL
ENfuJkSlytq2RrHSt0NSHE8LjeTFbpN62ddMXvpHfur01BCnUOTXapdmqm2JzlvgGQCsJIzZvC6L
kWcul/YrWk+Mg7LMqd5ad1DNxghth6iR9VA2QHUAIpFNp3WbcHVF2CYiyONDo08VY4O+wbODxpBo
783FjZ/p/dvWPRsxQyzUtPvAM2qL8MY0gFl62AOzpn9p1aGnpyNSMPzVofbQPUawIFELGngQGVH3
591CtqKTRA8WTQeV7Jph7JJ9i5ZtRK0VDfemOeireoAT3S2L0JzPYSDn53w9jHQqEgreqnTtZx1I
CLoGVpXehI2TCaR13PZlYAo6HXLI9fc5sQEftQI/2JA5VEmU6McfHZrQ/yCVIG+llks0jZQTONtQ
gp4+QWHTkW6uyslHlsg6NQ1eixsYLcAkFpIs9islv/XDoDf6zQCqSQYFCIneJvhK9dk2M1F5QzPY
SNwQm7ct7CIfBYqhPvD/onTTjhPzgsy0K30noBTle0f2849MjTS5lyFyw51JMZz/oD/reHB71+6O
aEihqfQ0cQRa2J8GMdBS0pzaIkVRlvvKOM3MYN8b0RofkIWGKJGN4hkJNv3z1JrZm8Y++d7mU3kX
yXBe+SIBN6gVzMUbDH19pSYbdM5c1Ov+iXINFzsGMva0mYlfNy47fb7JZJ49ammSWtsFgHCysRTY
gxckMUJobhgQQ0tDl5kW/kLRSJxh+rzrpmp8mpJk6Z5K5ncQptym+5rTngQkigL9C5CL0TmAJxM1
sKCCmxI3SGVt6poa9Djqpdb+YFKuF1tzjOvqlhZHeSpJtZZDA07G9CI91OAygOlCnSefok+kJOYP
IwxIRIsFHAng7Q403KIndYeODpYPm5pBU0mHWVTJYVncGSpZkZFHV7busueiQpIxcwFO+5xqjlug
bI3qwS1keg+LpkluxyqzwAbpOSisNBQFsOFEhp5FW7kimxzWwWiN/OIn5M/grFtG7BQ+sBlbbAFq
Ba9Ib4XJY9VbTbLHA8MsvMZ0R+CZjlnf49xc1xsj1vnVMGxM82Q64MCBazvZITPyLDrRKy1J4fAl
AjFftLP+0jmV9ovCvODtjqX6NNu5BIQ5J429QS+yjz/X4dLuRTjNvZeZE8X/Yg4tUFgRlHtgdsmj
gcQRGlFlWS33cV0L/Gbh2OD8Bg43zO//B4ygrXVxN/q2M0QndDkrdTeYceBuFjVPxu5/zEA0Enhs
7i/BgEWWkRdVgdaOLDJvRA542gNH10v+qQWUQplU87Fq5kJ5WU/Emns+HIyJdLwi63lBQdQmwUFX
E1lXypX1//9LE5dp6MzMp+p9lKJ17A1LAVAEJK9JyXlNFfqSXKLC/8yx0aDkvzMF0WSVCYXK0/s9
+gi7ALUjL7ZN535GFWZLs0j90IKF0sIlD2TIDRitJDGHAZiIK7KblxQilcAzngmRwo/pTAtUY0vT
OdN7v1VLt+8RwkQfOx4OH6ttXhC/tBWqcI4pVjsHcaZDqYV0dGcqEr8Pms98wPCbiCgb+QuaTyuB
eqrOYGJ/vKhx8S2jfG+AbMY16NzMpID7OAb0H/1xGIxHcA3OQZqGtpXMZvZkXUgWAbjx8tZedtWY
1htcTd1tNZbX3HgvbS30uv7fD1nFSP+1tZBZalRj85KHPEd2D9yV4xjxDTzR4Yo368XPCX4DJ6hV
0f0vaVd7sjMlm963GSUfhCOsexu9uCti1RdXUVLxtoQA6Xb2OQcAK73RCipYbFlpVEnrWI6N5X38
/S5umn+tciaJLbrQBpY19X4FG9rHmiL0HAZF35DgKk5JA7KSnG+4ch4ufCq8fnTcSw1dYSh89mg4
x7v0HGXvK4QQPUb43X2fjgGqbfD9Pn6+C28RcCgwGxv8EjL1Z8rnPSpLAESS3sehzoQ429nOHuwk
c/T/uo7JbtAFtjcGGrTnl01UcJ2DamH3Ja24LxcT7OgyhVf2xN+CuqxCGimkghz5l9QsKo0gxC12
XoDO4t4pa/NL4E7adFrixPRpCQbmFU/29fu/15zFiEqXWAjoCuX4871u4nGiECJqfVKE/mtkUWZo
SZZ6U2GHaCmvIv+pXSL7FpjmFcXbPw4dZ2sr3BJcG7FxjFbV+m3/faIZwMAIixe/GzTb8FOQv2gu
Sc2lAK4Ks/QHBRDRb3rysSMDArumTDGsU9/DU9inultTVwWQiRnXI9hiZWrOt5AjAutYwKMFT5Aj
AMrQ1XHDU64sBvIVeO9NBhc/9/CBAjKbI3YCdDBb5LNqFlFduT7/3p7IWxMYJBAaiWnNme2g4WZl
HMfm7EdOaj+jEAWkYYn0Tx9vzr/P27rKul+4oXFFOjtvTaqlkvHGzNQKfYFIG7utNkSmP1ZLe/h4
qYsP5Nqu40q0E9Fjev/NdDiqixMqlsIo20slTdoVS3jlVF96INwtsI4TtrTpub9fBeUot2lcibsg
6KLt3FpoHiwUdZAYrtkMXjgANDl12qxUPYoB3fulADsXEBidyQ8pkMpNlo8IQ/XjqmWEcqEZ3aKv
Gr2Obg8O18y0Obpysaz//tkhcFjekAquKiOCswuMxmqS97KefNolGt3EnNFtOYLbo+NwU9d6srNF
ec19/ML7dWgGWliUcc1g2fz+oaugihPVNbOfaDFeHvaYearpR0+gd/PfPyVLrQYJEusOHCTfLxXa
CerxKXszkdOLNKcenhdjX1vI/MpKF9/kv1Y62zRdraEd0+ez35GEPgHjsu8Lt5zhypiDXyNvwnjW
sfcfn4eLi7oMFgUOOjoZx/vHgxlHAe3A8GjBcfzkxIRveUXx4hRQeHOjN19nhrA/P1700ueTxDzJ
S5WOfi4UDoEtZL6Tjn4I6eVU57CtNAkFgm51c+WlXlrKsU0JOM81TKQI3z8fotOUqGM1+aNEDXyU
NWykePinn0b3SiS68CbBUegWExBiAeZT71eqZ1kWg2GPftIO3SPyoWI/4xryhSlvfesEIXjGWH/7
+EVeXBOPINhnxECgmu/XjGc6isY6KR3ACecMgNvsJkNbfhdPKCYhDqCj+zMDL5fHjxf+O9ALwyAe
YESr26uzx/uFgcUVKYJINUHPiuBRM3fPML/4VeZ9+Y9AnSS88h3/vrdZUOoWcRaHD/vcLavh4I2R
2daI2GstNSMicnkat1e+4eVVSGlJnk3u7rPdYrQFso5TV/t5OYEkccHxf3IT27zyMH9vSh4GE1qH
0Gr+/dkMWqdyCLrGb0aEzADytMvBpp847iJki39//KkuLGav0Rs7LrR8LefsUzHomlUdR52P0o52
0+E7uI+mIL+f9eqa09K6xd/HAmGbePmyFVc3hXNLLne0LAYKQetXVVt3vxBqpooy+zm7R5kQGPXA
HHI4wfoJHrEuyqh0DUL9x4974ROifsTxI7bjAndeliD9uAQpLVXfCqL+Vu96kC8QkL5+vMqll0q2
4lLNYRxknUc9J15KfKXK3o9yM9oHS/4Khzf3lAR+/PFKF07aerZx+VYUr+b58zBcGCNjUo1vJ4t+
6CcnTOhhowLN+HnoD2itdv/da5qaEAdfnRKI0HceE6oSFwWBRoGvN9r0SDRATshe3BsTiu7+46f7
k0CebRkCOHGHI71CWdcb7l85NNS/CEgMakgSMmh+Wp3qGobn8HU20CzkqbWa8h9IsuMrLgSmxz2o
P5voe1+5zy58TzaMaeI9IsjbziMSIOfJrM0VwgC89xnRWiaWTtxqxzkHb//xM1/4oq5AaZjrDDsk
wuD7R1Yqz+w+jns/Buh1o42V9SWo+xwGYEujCP1HzGF2/3VJCaKcq1OCVcFB6OwOALRTFFmctD7e
Ekg6WLbHGLbd6eidb4sR7vrHy/19BlkO90VcVXTGiOosk1lG2l1R5zR+ZES9j/IFtE+e9coqf38z
ViHtXZ3KdHp1Z+8xA2IsgzFo/Lhzl3t0dpxDFrrgrFeNl48f6HwpvpSubHp1RB4bu6yzuKDVEsn+
XmOW3gz1qS1FC2hVlfvQiv9rwvJnKQ67cBAbdP/yamQAA6CsyXQfC5HiSNLyApNwXGla4ZX3d/6V
zlda9+m/jp6BlEOadiXOFFE17sc+sHdSQ8fj41d3HhPWVeDU6JTpBlXXeX0yJLNBpOgN3yAbQWrV
sr8K4SqfnF15Q2ckHnKQ7h1mKa03IW545bBdeEgsugRn2yBPoRR7/5ApHsmYFqEVaYK/OBWa0x/j
lXfw8UOeH2keknQIbxKsb+hv6mdbERUvW8bcLH6RWpDVc4ipMfqdGMjEALzxgfmPlj7rev83RzHZ
k/By3j9Vv2hkQ4Gm+wwG9WGbL2ny0jQKIbqPn+vCvufNkQc5AGb0vyLBAPBn1grbhM6CeSs06mRB
XKmjkQvpBqWDK8td+FiAUHmBtMNc+GFnwcAqayDkUBEomy1YSXWS3PJxlf/xQ4n17fw75vD2uOgp
O0xd4YB3fnGYnZ1QzALI48S37te4LCIaHLJsn+tKAw7mYOsW01MJo30h2xnbi9o0CbcL8phAWQdz
q4WxgfSJ06t4H7p6c2RvG+22cVzAzvUSzdgfcK3CU2ee96lsik7boaxjPy7AdmjdZJqQe3tMY/c7
isxz+yOqzAEoNtQCk6EYDienKdDTfouUTBFtsefRgZED/pyvxN9LH9jBos3QmXkoGhbvN9IUmgjQ
IFfqR7qT+AsExE2iZSXNBNhnH7/2C2eEtimvHQ/3C62kJEHSAiH5xdenaPimsK7x4aeNu1721T/T
PFyxWV5jzNlHFowOBAdl7Y+cFwxOM/bForMc/nwIDC1h/huHSedLiEXFFtVb8wGVDyyfc4xKPn7Q
P8nfX0tblCpULLRBz6NtnoVJW9cgr+jthtZNVcj4BTyE+zRojrWarDqI2UV9+LD0Wv1i5n29B+Jv
P9dBaX4buyF/GGgZeh//qgtf+k//F7A6L+Wvdn0+GUYYpxL/06i1jmHTtScUQMovgOmSKy/g8lKM
tpi+2mtf7/2mcuWCtoFm86U7HbHIsgGtY8XFXakBMPlfPNXapTdpAnG/nwXmfDBrDNWJlkiaQGNC
HbvbZVoUPUFB7x4/XuvCBhZr/WTT4pY4TJ89Vj2TgiSts/jgA5b0a0hu92UCTHDXZ8gDvZnmrF0J
XhdXhNq4dp4Ef5ytGGl5HBppsfjGWClI92hJAoDD4qUP6cNm4TVL6vN2AhcjcVJYTAnI2v6q39pB
q1SddrOfRqG5m0xokEMFkgp4Rg5oNHzTXWH/x8z7z5rsSS5iMh7Gj2ebJQLSmYcWF3ChyifAIRA8
QQMfyjGL/z+XWsPPvxKermR+HQ7O7C+mk8RegevApzwFG7TRMt2cr2zNiy/TwlNW2QIzw/OcAI1g
24mAgfhuOxo3I8r+h15m2e8VR38Ml6r6iiBudWWPXjp6JoQuyQybsdJ5aFtBedXY06204B/dTygL
HrqqiRFGgtT98XG4dMHStndYTDq2Oj/lSdtA/C7cCd6+yZAiLOsjjEUD5mSKBthI9oMfFvakYHGv
dGmurbwem39/R1RPE20ueEiQids6V6Cf3Bk10alwj3Iy+l9D1IIpaOyyuLK0cWntdYbLYcPT1jkP
K7VVDQzgU77q0DQlkbwLBhCNczzs0AdOnC0eI9G0KyiLxq0N2tifobgmaO8H7glFLcfY6HABoq1T
yBBta+jSCEPOU+BsGqtucSlazBGi9IgQkPfxB7u0N+gCkfwwl5B/ZeJ5lAfGjPCZX2dOth9dTe3Q
EsjIHnXnyt6/dHGRUOgmeRz31nm9pA9oO8txWfyhqed9WEbtEZ+ccqeH83KLXsh8+PjRLp01NAMZ
A5LkW7R63+8IkMEiDFF99Qc3cM297EV/B7YlCB8HUZqOnwerzISRtt3Txwv/mRedx3oQIzARCPVk
ymcr2yFxTkfxwi+1yawQm4jla+Ni/+J3qnaagwQH4eyx6Epjb2zSCLmDGiYMOMvJehnRUSgeIKCk
JpryMcymoJSjs6uwasPYEr2BdN9CA9ePZT0kX3I00VbxnKDq4XJETXgCjr98SVAeBaM0WzYQUtBr
8kcXwszeQk/q3pZuWRCQcIAI7SDS1M/zmChUmZ16AqDfo313g4yOwDDo4xdzYQfQrUUtzCWakGWf
XetTUqD6t94OnJdV0KwyMu0mSaPxB3DbJNu3fR/X+/++pqFokdHnp+V/nndVmElEQ6fRgS91dGTq
qpjZdtwMHoDXwIC3OtD0+N+syQRaWq6gpXuWgDQh3eGpYc1ZqoCPYABo7rgb9pY2TZ8H3b2y4dYY
dbbfAFwQKnVB+525xvudjlShGALU5/0wx7RhE3T412wtFLuvAWcuHClJb9qiRLJt8oKzD+giDQsH
LZ98ifxDhOSEbmhg4nNsShFpTdH3j5blNmnn5PXjN3rhmpISbWXyZ/5gKPz+CZcxaW3dYrZnoi+O
L4Qdz66HV48YvMG0zCvjy0v7lD1qWNJA/4Z+3PvVZD5Vcw2nyq+7pUfsqEMRVMaaOe1UtyBgYqNc
fuUevhBCGGFYbFGKV5o8Z1vGKaOwE1G9gEhCX/OuS1emsB2lNpDH/BWtzDtVKDFtC6cLrsTsdXec
7x7GpWv6b1iYAZ8tjTxaobeUp/+Hs/PokRtJ0/AvIkBvrklmVrKcVEaqli6ETIveB+2v34d92FUx
iSRqZw7T6AEqMoJhPvManzulPnP5Z8dcANBrbD3xsZLVzyZ+VV7RJNJ8qPq62VntrW9rOiTXOBRo
1O5Wu5cScE5wrnAriOLJxkPIx+ng54z9ys31TaRsjWQhHr7Ufhzir+X//ytGSBHeGIqw5rsSJqmf
osSgqArxQCo8ZHvoiBycOa8eNKuDJozZS/G9buviDEjL/irnhQYKEZLjT05Bbd7G4FaEj6YydaTr
v3PjOPNcYReiq0RRlMfe/0wwKsJy8nH29Qgap9oJJMBbCMk7oyyHdfXdoc5AtKeuSJV7HbVIqoJ1
IAKRvsKrn90Efd5Vd8Cuw9sOYyA4y/3QaFBslOTOwoET+aewmL9Rxy2xJR1TqC0A6Isb2YoB/Vtw
i3+3MshuJJVVDXeTWbWEi8SYVNwg4APFhBQTj68gn6B7JI6TWD9NqUXdFi1oWb0jP8yms93WuC2b
upUOSJrmFnLBlZj4SHFaobwvuKzv+2lKfo56VD3pcRj+USszF14wKCFE3gDnNReXUhxqkMhvbjVk
6kIvl8ypwBpnUG81uc2Lb9dXUtn4YCbVe2XJBOlFrpPADOlYdBNCwzdRBQjeAKo2MCrSfuLa0J1q
+LdDCegN2nXUfpb1Vtce6jxyxjMEADRjuxEx0YIvFblU1qY/FqjxfOdF2viFlPg5WxTsiFLX7QVb
QQIzqxXd10pg8IfQUL7g+jqm7vWV2Lg4SRBpfuGcrrEOyy331wGTnaYYysrAYVPiokHoTdQI7SQW
TsOhgE/6TM8h+nh2Q02FgiSYGoZc35zhHKsxBgAaKhG5aZ6JIZz4NKg40fwz6Yq113pbDt/q1NhA
hAzk9Za0fx1PRO1Ep3FWND/X4HZrUBhuGhMjAPTX8zew3MMpl6un68u68TiwuagkmzqNDWWNHCKP
tHpRRDotbgswKjJIi8G4nQ+fm9ohlK57albhnN5BjQ730M8bWwdbepCP4Hi4n53VNx3yGS4+rotA
VNHthveEuBbq6h+/83jVgQnSNoVVsobNDTEOKulUmH7aGQMOlRZm25Gy53q/8QDYCzxowW/Sz1+X
yBNhOIFOdOaPiOB7DkpfGK4J6aiVtBGvf7OLJiY1DBJCAyErx1FYvWVd/zoLgPJh9GLU7De9Bevc
zI173RbxMZaM+WxN1kTZOBf/6F2veZFkJ96M+8nOqm6cxwV+wpejissvWf0GE0ICilOJ5RtwkN6y
xBBInSvBqbQH4w238HCvS7w1axDG+lLkU0HK2ssv+mvWdpuZFcwfcwl9C2ztDbgzcwF10zEqj8YS
7n0TJjnpMKLRGsYDFo2z5V1f+s1Z24T8xIv8mPVxSSd5GqNMthDudPRTClvXxTMHHSvwBV6pWcle
/r9xRByZCrbKA7CAuVeASAjxmZkEneVDgEpshEOcFB1bvfCEjcGJVemL+bUdP4OCQFDKllvM7Sn+
T0bSHHrqvx6q9PZNjDbN1+srsfXDKILquEmpqMfIq0hCKRGmH2TJ4Oza+rNFvHswuj7cmf/GlchK
/98oqxvCQDgJS/TY9OUUIVgn6r7jTq++jYP+o0ce+LYdhLYTs/7X9Vldwzw0tK9p88KqcVY7G8F6
4nebJ7dq8k46VJbUNaeyGCtMUfAFPgjMXCDtZIgJfCrQuYC4VCE89KAmXaHdp7LovyHlOp3xugn6
b3Em6bhAqAXCPBMKKoiHANtCgBHubug2w5A+B+aAp1Gq9ibKxcbCopey8SsNHQkfxDBsDTz6jNby
YuArN1Eq0GbTMACGfoi4P8YxTaIEHv4kRvBsByMgpVJbiowhuPzQawc0H5DgNfS9fu7mgdSo+0FO
he0g6+r7A2khmoXKdGtSFysn55QkRHI3TW3J0VlJcX49tI3uSAdliq2zYnYTwgwqUFjYWVFg3lzf
jhvX79LnYTfCJwGZvTonTtwpi/eL6c+0HY6JGWKSlqhYfDm5vHMHbDyZDEWZfMGdL+3D99NOjRTO
ka3yaoVx9DuF8ISqcYVLYdhMD7DgxnOHPsEt/X1jL67mL6935gJxoJbGpUAndjVyjjBoMs2m386I
whWG2rv6GO81zraWkoYoKSNRFuZfq/2POOOUxrZl+MM8YpkYKjk3W6K9IWP75eMfjZsNfoMNdoro
8f188NDAKUbLeZkdXJ/TNC5/gL/VHmIBtuL6UFsXCYVjbKWXQJWu4PuhpALlwapif+Sjpd2GhlS/
mnmu3sdk4PfqiBi7ZTY7sdXWQjqkWhRrOBxcge/HDBPE2BI8SX1LCzvrKBGE5W5s9NUR3ZVkJ1PY
HowkAWg2Qau6Oox649Q5Jj6GH+Npzs1QLurmSnJG+knfOQCXQ5HDygSMsPMIj7XVNpzi2MCMmUvZ
UbP5rm4mxKwDY36p5mivsLss0fsdv6TLGl4VVHcJNVZDoQORcqmqhm9AuocqzSOfI4Z4ur45zMsj
rSzXGIDdBYV2Uclz+iiI1C7R/CE0audmpIWhPhldOUR32D9jA4Q5V3e37KvfBe4VaBvzrCIi1qav
GBnKr44OyNBt8qRGzkpJVHroyLhZiMLiqIYFQyuUxksCYX8dLRMiuhKpxZ8ZosNLXwHWPwWlqVOu
HIPgl5lBbDxIRhR+gTZW5vc2Kmn2IekoRB5gXEiKa/eB+SvrUkO7iREP/GUZCC+goS0Z/+LXq/1q
sO/7hLuq/VOgvVu65LM4rKS9WmF/WFvtTeRUnfUK8Yx6VzrPdf/cjllS3KUYNzzNhTGkp6Cv5t/4
KDb5OSiR9vemAXwQMpu1+jpAlQeQVAP5dYF5FcqJAh1+MHpWDNohRDPgV5YGUX8sp0SgIELA/JBW
komVXl4L+RY3RrQCFTmXD521iK1nptaZO8/4xutEF54n3FoSRsodqwMRC1nGUyHVfKJgfBqRv3LC
n3Id8RpSdottaLRpgqNlZDoZMunUONFDRzkSmQW7cpqdcGkjkedQLjmkwk5WrHUu2Yt+QEJSpkWR
Ry82hsxofySolOElPDYP9mSJIxbPiGAkNLFKSXe8SI8SdIg0jW6ThKIQ9eXX6/teWdZgdbwWIBsc
LRIJWrGrC3jOS7Qms1L19WzqUgREbKm4jwuUOdhqTvhmzaBZzmMRI9PSoomeuLkjz9ItLB2R3eZV
PiYnPc6xqdz5Yct1vP5htJeJ8oF7U7Rc/TAaYSBOpxINq6gse6TKgio5ZtNQOw+TI3c/ZslJp0Pf
pnbpovEoYxVASwv/FR0rsa9qLkb5LCEApXkaZrkVAhFC/KBRP32qYqX/ff3XblxSKggfe8FXE3qs
UyEDf09cURuNtnkuv6SYlo7upKHuuLMqzuWiUIoHYwwImNHM1RvWd1Cy7EjWfHkonG9ZH+LtAJzz
k0aciuANFjY56s8DqkRjm6GEVOOyoOxABC7fUZ4W8P/IkFBIBDXIb/wrCZNggaMdVHMh8w8vfFIb
CdlcRXgEMfkQvdvJOWcAJHfygK0l5hWgvwNMXgEJ/X7YuELaqRWz4Ttzr+LCmye3ZA3qziHdeNhU
XQMYgOeWRkd7tcBBBqcfdoru0w/ALwT9FOdX51Thkw5WOjl9eNeQZRBHUpqGhba+nwjp+7FAL9sv
q9zwJ7xCnmaRhDsV8I2FI3O0qPbShQX2sJpSPdhFgqyu5hNThreBjNgNtK768fpclr+yOq5gOMDt
qQ5FX9KB95+nmIUVaEM9+EUcBM4fZ1DN1INhoCOJ2XIAHwq61ztjbuxEHVYDlGMig8vOeDGbo22V
EMGUWmu/D/KCU0F45GAhuONVCAreTyVmftcnqi0zWc0UDwODygdMFKp1yxn9a/+3Gs7V8aj1fp/i
dvKQqzWoOVT76aIAbGo+szy4W+E2KhZV2ZBuNzJgxjE02qha9ONh6QxVhKlInOeJ4oXILIafRnjG
X4Z4puO1QDYerKwusDRIo0p5pZbakveTDmC7nHLh/tDwXUm/VaRWPyQRKeU55cJogXSpsXUashT1
2JzQOnzO7D43D1G5T9PcWnv2FAhNaj8yX/79KliRo1l6LYSfJNr0EuD1gocIaoMAW4R6Gqlk45qi
1MPz9dXf2GZLkw7cPp06GLjL+f1r8aOiRtVNB8muQKf6nIUIo6MQZLmQX+0nLiuxc+Eut8r6Y1Og
pCtJdrvQRd+PR/2rI3oGUh6PkfE0FEr7CzWvyEU/ATXSRsy/gNzULjpQxc4+2zi2JJbcQQZ5Ayu9
2mZGpbZV0NAN7fQWbTSUx26M0Bhvrq+nsrGgjMApWm4H1MNW4XU928lQVyZstbhDvEQYgdyezURR
fbMazJANW6bzAR8jSfIyBInmO6NlT7x0+JCmB0yVA/G7CfEOOHHR9SieqY0KAqiUhi8qjtT6zu/d
2HbclnTYFhbTJbUI5xHsi5uEdh7CDzSKzerzlGXo8vdCS7tD3ASZX44ic7zr67Q1Llc0yALAz6q6
hpdUiYaEDPr/vlRa1TnrRPykNyW2wH2qfOKZbFFpbeKv1wfd+Db/FcYp+y1EyXWnv+9HZNYXJqFm
zxWyiTLGT3ZvH8eu/BpgP+VfH25jx+H9R5uW91WmP7060k2RynqPm6Xfth0iIFbv4NCgV9keUONC
IANkMt3YJdqEbuBwUbw/VLNR0xjE19I3QEXP3hBq8Y+C8tKi91tMOCNHje4riPr2gDbS+EVGhF29
6fXawPtc1acf1+e98W0tQhqNz0TwBgzx/c8Zg0JCZFZu/RjXTRy9s9h6qtjHN6JTy7sUwTH1qGRR
+fEqyxIpciy05dteNHvmNJVj+hFwC3vUwYMAR8UsDdtzT1hwvD7FjbgRPWaKHyS2VFnWqcfkTCSq
cdX65RwprhGayqFuZMeVk1icRq0KbpRAFqeYs3SKMNh7vT78VibGpqKVxF1KgWIN7UhmUO6xWgkf
EY058FSrQ5yowLvgc4yCNQJPfW0gNmTxahy1ONMpsSZK+CZHyAHv3OgbEZ5FDEkEC3MQXMLqXh1J
sdF/hMMz4kLtmaB1zIMujV3jtX3Z7HXbN44wNzhcBs4VoLT1M0myC4hLtLC8hhLsnoi6M2lWd3Cw
1/HQzS92ct6t2VlckFQy+NpEyu/3coRpW6U5ifBRb4a+XTcaNkNjMYXfMOpo1U/Xv+vG60hHlvSM
h4qttR6N1n6FnmIj4JV1wu0kBaV+Qyn9LlGkkzUiGzwqlvFUowu1cx8bKhN5/zBTa1nCZqa5NGhX
nxGgSxKUGVQiuH4pR7UnVPcUo8vnAzUMmf4XJJLHObOHFyeJ8FgsdXt6QxFcGjzQfAEldtsOzGM4
z7aNPHQl4yZlBwNSeoNocX6Y6zE+TBgrKB66UFVzbIcMGbs2BDZzY6fluEirz8iEhlqg/MkdbGlQ
dwwn62AFlfWiVK2UHWZUzR6DTjH+pJYiRSdjpGXgaxRMXsswQB64b4oOyEfbvTgDUhQnB8oGgoDC
kDQ+3oRvZW8NTo/+n5kC68WnzDPgJ6KzEwXDnzJC6s6HvicsF0sYo/AaVCcDV8FGeIwORo4SsxvW
kWnsbLPLD89RBtVJrUwhJ1tjXcxkgvKHKJuPoHalvyySDM4fnLe66AbRdHAlUd7AOkm4b4MDIZu6
B4Lb/gHERZQtZOUC7FeHEW5vlsR7bOoieZ5bUDZIF7f1Q0g0d0PDKHkE5tF+muCW/nN911+eaeKl
pd9B/MGl9t9l91cMGrc02uZUmxFi5k2QLRRHZTzmDgNyKqdpICy6Pt7lmSbgIAhkqUl30J15f6az
1IpqjIBgHOhtcYyRNT8ajfyv6LthB2Fx+RK+H2k5dH/NbFTVIsbKQvYFXuhHMTod3kw9yvi8iSc1
whfIGKf65vr0LsMOBuUU2wrxPKWoVQQqkglmesT01IAK6hBr9m0/ps1OcEN/+PLGIIr+r2BN8/bi
4i/yaRDUT5aWeVIMX7Ue4dvvTl2m2o/Kgl5xJ+uROtzAO8NfXcQNouMB4tdox2eoLR71VnVqn1Al
pSQFjC05VOYkZg+DXhUb4DKfjYOmiKo+ZHiGLVJ6VZXcJU5GRTw006pDiQeUrcdF09V+W+lZ/5nY
YlYxBbD735UewJGN4logSB0Fs4QngIJzZp2OVu/VUcvdqrSKQA48C/AdDjG66+HTTFr3WYosolDg
3dH4CiBI+mLGCSqZYRZ24Z3R2/jN4Tsf/glMK7U8vUK31qu7mLajbkbtYR7QIHRnDLGTG4r+1SPt
7Dg7LtWlGQGX2Pyk0yiJECARxa+SIPGkG4HyZAOD/9zw4+/UwcHUNIxCGSNL/MNab54pRSDSnST1
PdRmg6ozQvBfFaHYqRthTzYyPaE+DkKZk3/aGee6A2VxQZk9wFCV5zFvqu920tnNT5GVFEUR/3Ki
OwMNwelxlqXkq5imKPDquh3KE+Knzk2vFpr4hVNO/IKEaJ7emCaS0WcbT6/ys1xyZH4V1AQa5itV
IY6NZgumS8zqCwL/qHq1Q5dkx2qsuvJzUkNSc+XRsOMfakt59La1G54WiYXRXCVvVPQNjaJ3zrgB
BLHP4UVHZMaDAz55JVCkTxtlusU91rbdIoKM9ykTvTmAkC5wlrAxAgm+mVVi3gqhYvFFZZzavka5
9x/JaNqeeriSjq/ZXKmOZ8OD0T4FcaJXR/gPeepaKDnbX4cQKOH9XIMn/GoizF3+CNNUUg6q1Yiz
1qDERq1ftsaDnqAXei+JIBwO49gRXc30q/W7Zo715BzmZUM+1YIpPyAPLCm4Y09mjA/3XLcnpBN5
9TK7oQEgJ4ZWvfVtbA1vrSG16iGrVfVHWGtRe1fGBYYgYRshbTRy/8rnCSPREYuRJZxzhFZ+MgyT
axIapiWf8KmQkXY0keodc+C+Hh+iaDxBLT5GitZU9OQoGrzTweXN2a1cYovszpWhfsd1L0BfF289
AHCZmJ7w1sJ2zw5xqnIQcNb4R3N8KPN0qhHZLKLOTUFX/AyCxqQ2lOZJdVfYzvjbaa2YN2qo+OwU
qkZs0iPLkHxLQFo4ZNi3xhiQEuMcM8wizAMZBE59PM1q5ra9LRRMtm3tZ2MAgjjS9qG9j7Uo6kt5
JNrcC9VGjr1ilOL8rOSdkoNVC9Dwjysn+Vria3xnYvVGR9wOsifZEKZxtBNQ67cwfPrptnKUuD1Z
sxX43MHp8IlMIn7AgEQub7LBFI2LlTcHy4omOotjNOXhvayIQTtnmTy8ZGgw/YIGj+GuniFF6s6G
2UXeMPQhjjqVlKD/aDZd6gYtcqE3mBDMD1Nj13esGotO+5o+Vk3/KT9Mtlwoxzlx8H8EiWJ2X0dZ
NNZviB8d7rRthwcY70KAj3Wj8vZORrH46YEHgdDFk/W7wPJD+TWqcv91jEXxWclU5YsBYSa8iaMs
9oexzRVvKvE7u6u7umlu+BOa39tkXoeyMejXIBm0F7xu9GOoVS7tyyW/di7Kr3ZaGXGSxbYfiDis
ieYi+6Tnqv5DR0ruJdUn7XtlGNlDU2nNQxyH9qkNVXM4WI0RfQ/7YgyOmIUiXI/3gLKTk27EGIgH
ITUA/V+97PNLZqzaYydBWg+C2mXbV6fRcca7Qm6mO7kvjI+//EgBcvCofoOWVpff89fLL0Jc7kTF
WiTkhU8N5hrjgVcsOwfs5ehQxKbzOpVB9/XDbz/AUYWE1KCWeNGTx3gIsdx0snwHeQqPJLW/D2ja
na6Pcpn9soQU70DAU+dS1q2DDpiycALF8qVMc7IDSWGA03QyaI8F3vNfmzoq7nSj6u8xGhye52au
f13/ARsRHFJXJgUPFZaIti7Bo+aXqKJhdXGUEV6rAUKsQsgaI5ZZ5+tDbW0cDQAiofGS364RBzLk
VHnsVOZKcewQ4OVNSsajgOC886hAhtpLxC6jqqUAb1I8RIrgInpTk7bFy0CzfEWNfuihWd/OmWM+
Z8Es78xsI050OKr0cYGmUJ1aUoK/tij9cTXlOgF4F0YkR9mgPBr9MD1fX7/LEBjhCPoX2HhCsEIj
5v0owWSqda+Mtm+0knyXJKGEBWlksYiiOtMRKN1BZfdcH/Ryf0AcX9DyC0ViIWm8H9Sc8URPewp6
KlZKSDNi70AD2QCe3ivH/89Q9GzZIfTw1mcBJ486kIeGMteEkT2qkNoh0o3pJk+CaOfYXX4wSk7g
lOiJcrYvULc4fcURgZ3t1xFQ+wWJ/kDUW+/UIC43PKPQCkCoBqQeVZb3azdnIGuSQbd8bvJAPoLY
DLODFhoWHlESXuzIWqLb/fFFdMDiUy2lGs0r8n5MOWk5Dfi6IW2qLjEVp0BxeYgl1xT1sJNr/1fK
WJU6/gOm8FKxQ2h0vR8tx8UVQS3b9IfaDiUXZyXjkQ6pobt0BZzXLlaTP9DyDMwSAWxXh4U40bht
MxQmbhsgBA8U8q3qhA6rVN6YQT8oXl+FSXrq7Q6jBVyWG9sLHbNqPg+5UDtC+SksXkIJGsXDNM9I
pMDxW7ywqGXiOIAyzeACDLD9fm4mmi9Jqv0CQ9KpO/fm5Q6iwoDiFYfdgUWyRrvVZT9PaFFZvqiL
5Bxhrnk3y0XnXf+aG88DwoALNQqxWvQsV+vrOHFfORJXWIkG83M3Nek3XDLL6qCpQtFwt7Si2yLH
l+CgNnV5g21b/fbRXwAs3URMFi0oNELXXee2bSOBe5Lhd4s/xQHtnzA6D3WWAG0egKt746jZuMsT
vOOtDMrTo6k7Njvr8J+w1/uNpoFPWWrzSy38AnIht3HSBOj7+dpgFaoH7sQsXoa0aro7u6BE6oKr
dnI3I0V67fE4bfGSknGOhsMfi28R6rKDJyR8qs5Q2zARk1Fyre/qZLC04yQNOBcpmEzuEaQvNwk7
g8YzdcilD7xevGy2pIqtq1O0UOZjnCg59mJYaVz/RBtX9HKmkH+i7sWxX37FX6/PgA2o08SO4ReL
GbNIaRIcqphzNteZuqdgtOy41YfQUOvj1qRsvHAK3g+W4MQiQhlWhERO7HbOOP3Tz4OVYLsSTZ91
gtTa7SJLvo81sStwsbGeGjOkMSNTLWFJ3w+uyX2opSYg+9qibBdOZuqKydh7HDZozAA7EU+DOYv0
A9D298OgjtJaTd3ZPrq14gFmHtOb8FJ/alUJdTrykkmisCYLtSZL52hCfUnJCtJC0gYo/3Ko4Htv
zj+gc4Fqo/IaclbLRCkPSC2IHEeducBIhJp+drTTpLmtBLhuFyfV+KGmlw4KOe2ab2ZPxIHhVGR3
vWfx+stHaHnOL1sR6G5hmKs9OjlZPumfKpUuSj6YdGtzgeYt9hHOh2+8RRR/KWiCPqcktrqL8j4P
+JeJ7dtdmx1xtNbOGjCcj79fyEDSA+HWoXqqroKc0pEDMxzJLmIY+u4orBTPgQKHpXrae722dhN0
JuTF5P+UPlbFy17NeEWxuiQ+bGWPGrjhRQTrO9W9rdP59yirCVHQS2pdT1k2NZ5B7VT5KRyD/jXB
WmhnqI0AkSgUgY0Fg03ksfpCwRBnVRpGtt/JyoAf84TrJC8I1pfUhu6dmmY9pHlrJ0LciHKgL3Ec
F3y7ra4ZTMEs8CRTKF7qEXY0RjYPJ3nAQJKGwnhs8FT6fP262/pstHUsDMXYXxewwFxuxl4fBstP
WcvHGcttF/CZvRPabK3l0oLjZiV0Yx+/vwOcDMRQ3CPNRgXS+Vbi+u3g40ldZZzV26odJB8rqX5P
YXxjs8Cv0xeeHUHpxYNhU+LLGuIZPxsx/YgrKfRxfsNAzonsnWh747Nxe9OII8mFe7bOJrjdwekV
soPuVFSQc6aG+kvSpPGRLk/2AJcy3wHnbXRaAckhBgxon5eDpu/7JR2xeQgxJwx8qr/hA0pb1m+A
ktob9SnndQT/6BWp4EKcU8dL1dx8qpMyGHci/8uICvAP4txofpiAJtbvF5FOiTZcGd6WJqV1jOCT
4W5OphHFEtQKvkaEdQ7uVVEauY5ahATpSlHFO5fcxtovOjg4ShFDonu5WgkryiFVg8D2hSLP08GR
pXwCBSpNf4o54EqNzKjcub033m1KNioKYAAKEABb7WfdQEo0Gh0JN5059kfwG59LXPPcPp6acxzV
46FwovnQk1HcfPi8wnBfUJlwX7SLzz6EuVE5M8VLwxLW58HEUc0pnGznvP53ua0CEyTbkE4iW12i
xNWjncAiDWenlvA+GGUF+3W0qXoFC9BDOoAxOIDllv+VJSv9nMCQxt7KmeJPMg6kP1RlNubXPEqT
4GASHEZkTcY8PpZxXuYH8OWIzFZKbSquI/UCj5ZQipWTEIoV4NyUyDgJdaFDoRPH+fnYw2S9byFW
olzSZcoAuynDKSwyJxuH9Ske0vs+o89w6AGtG+cqDJVXaAzOcFZAV9PbCHvtuR3a4A3FnvhZNEWm
eil+3e2RVkokbiZIsE8zSlhgxIfFFlyQuwNTn2odL9p0sR3uY318MVOY/G6KGN+Il3qnfMJ7wsS4
zMiz576IctPDSrV47YnWsH20KyINEUh4VxkxsFK3GfMGOGYtrNbLe6fKXYEhnXkQoYLvnEF/6Jln
pgfaj/hKd4i6saaXU47Fk1FGeDfhyoCjuF1ko/q5SBAfAjKu4aKapPZ0W5CM/skNof7pQgDe1cQa
H4ewy78jT5k6h5FyduvKNK5/QjTWXps8zn/S0gy+dU3Y/LIzXBhuky6Zv0Cswh7PZqoNIhydfQ+P
FhZXYknZCeMwMs+A+hBemchLZfDaElv/kkuWGe28vRs39xJ9A8Ci8bxwwN9fblNnt5rSdRJE8/ht
GlWT7kCj2EddL+KdB3BrKBSlkcsgDidKWkUUNa7H/AwCFbkoxieEWMrPBX5btzGmrzuPxMZbu0Aa
VYo/kAMu3loafEmAnZztCzom5xS7z8cpwTrr+g2xcR3aCxXCWFB+5NOrtTOxmMLN3rJ9vEukf/iA
9V0UO3IMTUWzSZlKu+y960NuTQwcCsgfUFUywcvqcyVtmNDgo0wwIcAhWX3/kKkQV6+PsvWliP1Y
N8qDS1Xr/Sh2NCh1DF7cH1pl9tI+Hz29G34BJ0t3tt/mfLhhIawvhFxtefb+ygF1U8pMM2I+Fh7V
Z5wosTqtgr1++PZ8/ncUfTUfCRZokRUA0Sh2Zm6KDsYNjaPYFRBgz9eXbmtCvFeU/RfZGzQO3k8I
03s7xdaPOpaCdX1Luet3K1nJzw+Pwvu7GOMtzLSLKg6myHYmNZHjh22fH7WunE5KWRYfP0UQCGUe
JTB1hJSrZUvQfsixu3PwB4hthQxtCJwzVtOD2Fm0je9DxkSpaxEvXbQo3i+akOcgz9uGnkXVda/p
kAAUUDV01Oii1+FOELM1mM5OA18FpuuCj6AGPeUXQWIDGSPwoNiDwm378YC/2J473Ebw4gAFximN
FoVFpvt+XqFZELmo9GIyyh+Si9Mn/fEgtRPtMJVSJQAE9PbPIsIXTyHvfrq+STauJ7SS+XSkOIRO
67si0tCyymfq7jha5wdpkvAGHaJKh2JbTa+omoQ7n3FruqAR4eDSEuK/q70/ZxTiEsAZPmoQ6S9w
v1jf9m0we7T7skcpA4MJI0N+bPsGpbzrk936qtAkaJAiOUXFfz02OmVxt2RXwHvnW2H2BqGO0VgP
wD90ded+3Djk0Ls0XE/ICFDXWg3WcoEEs1VaoPJC89hoTv5o52q2M8rllJCkoGtCA2Op1K6Xs9c6
bBbbNvAd4A5nkA3toWuj8tNo7TqBbHDWQBCjRGbA0nGomq5mBMBUoUsdBX5RU+jxyNKnyFvKRjFl
DM3+QkrRDC4WsubgtSJvR7fMsUI/6JVeYJCr68SHR2tszT2Y7eWeWn4YpWq4GHDW1gogMlpDZlvE
S3wyh+GJumf6E6lR/YQXsVIhuNcK3VWnsIkPWYlB6vH6ttocfgFS0Zngsl2fodEusd6QlcCPu87I
Xayzpx6hI9CfBylsy7t+kLU3cJFZfBQDGmcfjjB0mTCPwgjq3VxXqwukbLDHxHUjQCIc1o8uOY5X
yFV/LAJHe87DdK9Vt5Hr8qCQV9tIx5DvrtOtpqlrOqtl4Msapuq9LqCTInVg3kwdrqedIuSjoST4
gVT28BknY4wm9aF6vr7oWxufhAsECQVT66L/hOdC37ZOI/nROGju5IwwZzNRHNXCMnbO2OVJXh5Q
SqbcGQuPfbXAVtqaYTmUkq+OmFXoCfm0peba/2MX0aNGMY2HZxEtf/8OWLPoqqKwl1VNppOsZBg6
iiI5jikaUh0mKl6WDpoXW8g5Xl/K5S+/zy55v/GLWGQ1QUyti1xRBzEvmPXARwHYdGtT0x/Cri5c
W5aKTxIdiL3XdUM3W4f2vZxVxrzs9uIBp2P5JRx/Bh6y5G15qn5HKyysn41+NvNTkXfFmyWE9qXt
Cz1zLbztLbcI7LjEqbps/vRQ9560sqW6c30xtm458JCAqhdRC5Dcy2n/K9o0UnvO5KYCkpEZaX7q
hzR9kc1ERbYVnb63YZKV6gR3vPguS06oHxDJL5602FIbb+isZHZrqVLSnS14WdkBgko4wqkzljrT
6ke16SKF0liWn8Ty89Tl9yWC5Dex0xq3U6hkR8KD37htz16Y1dk/11fkslrIOvAfchjUIi6cAc1C
jTQzp1oYKuZDV6ReGjUuQKTsMSsjYG/obp6vj7hxtkEH4YDLs2nTDdHef4Iw7FNJq2vHd4IIALgj
98coU+TflTJ9HN1AZZegkucMfWNekPdDddUE34v+rR9buepqUtN5UL7EzufbnBBMk6XfiejWOvBI
Y40glRKMD0wPW1MSPzIMqIYv86CRbHx89Qxo7vwZOoWE5e+nhACVqgcjKXRoAioEe1p46OEYOD4H
ezngsu1WNwdgbC4s3j0amOu2iVzCWrelzvFzw+jis+ihkB2CEZOMA/ZTY+nKZgwSXe3t8EXG/HHv
sG7cXIxPmEVOwP+sAT7UPmxCLO4R2ZZmz4YYcJw1UXul1WcupLU9pe+NlwAgOBO2aNhCZ1nd0fBP
VWVakvmuNYYHkiEdff14r+e5NSuKLZC0CMh54FbvzdRL9AFITPxwcsz41giV8iWPNa5hubKC7ojS
0Mex7tzCNs1cJAk2kBUD5pKtGpLFWYP2ryq3zX2Vz8EDlbhsj9q5dRZQmkUOhsIL1iarNZykvHMG
9qg/VvKA0CvKxw01SVdG5ninOrsxFN1B9LsBGSwKoauh5BkEjDaZmh9ZoOiP80Dng5KZIf2pojbN
j9fP3dbLQWkWmtVycSGtsRourZV5mJEt8kF21n+GXEMJDNyxnB6SjBz5ZprLcnzWmmFGdz9sUIfp
HdjTXpqqDVXYFjbrcZQrOdt53zd2rQ0whhIUe4lqzeqOQ/2kTvMQCn+mS83bLIdvo1FIz9dnvzGI
s6R1pG8oU110yuQo0BScm01fqdTQVagU+tIEuv/6KJdHYyloAdUAx877vA4926BWOn0BLnZ2WT1J
ZudMuHfFJhCcOfkRT6G+c5le3nAMuKipUkgx0L5YncUUmUurVRDbg8cXPAlTz09j7FQvJbiRwzxF
/T9wjQrXSYx2p+i/OdXlwaeGBzR7fY23SiC0RO4tQO7jdANqrKKZpJmuCuGWTqT2cVUEdNwNmpy8
GzTCL26d1DHp8NfAcoN+vCnHQDk3/WB9+GlH62cpRqlIExMDrvZip6KySY3I8iEvw/OStfC+aOaf
jtqXH18/JEspFC27no776hnUra5P1QFEJvrZ6qPaOcCiRYsCbSMpp1mOjZ0q5WWYRKcRIg2ieXSM
0d59/+w2Vp9EJswrIATIoCdm3BxHlCbcXgrGWynRJxfVnv/h7Lx65ETaNvyLkMjhFDpM94zHedf2
CXJ6SUWGIvz672JOPg+NGnkPVmutV6oGqp56wh3+1r/cBDe0sLJtbiOu4fXED2CGp89txUy18exD
UmIUwoaqjosW/Of7R+/2gINaBL6wTNg86pRVFxawT8/6Y/gw2kn8XrZDc3Erbdgz2LqN2csyXLHI
rfES16zgyegQuITb91C6plIFiqaVByiJuPGqerY3AthcjL4XENrlhK/VkhFLNgmNefgwqbY4t32F
M5Ndhw+xVu8hvV/mnq9yJTQrGeuTk9Ast27oaxq2Z25uN/FVmVxwmTHyHM5R7TOEkJrJ7H5OeTWM
hxINdttXG4EWUW91xfdi9tLiGDlWgZb/ONb/FlaZ/x4Kmk6nfu6nkk6DKH/ErAtXrB7qMDCt3hFB
OtfgnUfDVZy3RsQ30/0owrnWF3NqOggdJb0IyqJEXjfXkUY7zH0WhQcu0+lfow7r38OUpaAaAXb1
yEcB6CCyT4gaL4zWwECNi7+ci6E4Fr3TyaAawvqtpcy0uPI5inGtnI38X/4HFLLmppD/m9OoeQBX
ZGmHuPA0PNuHXkD4UOfswzi70GD+csMuL3yx02EyS6dxXTPBQMyLEC+kazi20YFRT3EpdAAO91e5
2UKAbDmBnEEqLpCEqzCjxgoSBd2oXFowYZ9NtTIOYtb65zjkTr+/1M0JfFnqRS2ClW7gym6MDIRl
gc5wmjY5GrLRH+ci3wMRbK7CPUA/aWkLrHP6WfS9jb4HzbRBeGckJJVjAX9t51lubjfkWpAvWUQ+
IVrcdL2r2WtS6VrhheGifgydTgSaoidfQq9Pr2YzJnsuBxvfiS43orkL8I0LfXXxMApr7Rm34isW
3+jVtqpzDsHi+XEs96qiW0AnD4fpPFMKppiLCv7rq6DUJr0Glqlc5jisP1NZGt1haaY9aV06S5/m
hpSHRPRigOo4DxyV2O6umAdGH1I9HT/oxah+HC2ji/GmG5XeL0s9dY8c3OIHo+dmb/S18cmJSuis
LPGWz7F6N9psp2MHle3i5EX6Xm365BvkSnVHNsjY+gQswbSDMSjwnNUNqUWZImrbg1jlKglD+Dga
PO5kgxJjauDKPWRydGe/DRP0WSf8r5SHiKE9buFa537PE8+I3xtFpEi036X1BU8gGFMxUlHGQ1Zk
zeQzf+yc46ASPB8lij1ZYMVWE7/XwjGzEIvJ7RQNWb2zzkqSKG0A6yD7XoymnIJWWuAVkcUsiHDI
CxpHy+nr+hQb6NPR6lbBWoAzmv9HF7iG+xaG+p5X9NZXINXU+Ye6CJnp17tGsVLNwseAPm5qxgTb
eroaYQ2h9H4U2foKC7gb9SCUzm+iiGz1wSr6IrzUplL87C0jflNpYjR9O5H2X2O+OAkAzJarFSFO
b10SaRKRD9rz4UWkMoN2OOu+pYv8CSSdPN5/rptMfVkKKgydKnqGN1NvVNT70AiZTkzJaAaDje5D
ngn3OKmzfGppbJ2VAlOderTt3/dXvmnOsfIiQEdwoYF70x+WMUqVijt4l9oDouhXU2Y9JDltAYQb
60Bx0WPUbQG8LrfmI1yAcifz3No4oCUo3BGFIuSsNs6gzSrXaetdrCKMr0NszwFqAPnp/lNuvV8Q
DCpNW6QHYMi93p6IZc7SChXvYjoNEneoNsqzsGLxdeHyPSjK8L0ZnDYAlPfXHQPeLxOn5TpiykFu
+HplpQS8hed2eLGG2ThXjaGeR1BOoIur4m87BuTvnGVOBrM0ei/Lq/6j+duaEoW/Zb+GbpM9Fbpa
PBZ175yaSu5Vlhtfja0KImRRMr5t001Liw7NleiKnHj7T21EC+MzlzvyfRtfDVrVUpcwXqZWWL07
u4RTMpoI0BnSzf4X6XI4FxKG7bFqBu/brOUGcc0q4nOeVeHOjtl6woWo8wLXXSZFr1+mkymu2zEF
u1Zlb53h3xvDQTVhXB3u78zlGV5n1gCd6QVQoDOTolf9eh2vm7OCsUF0nWH3HcGZP8y5PHpJNz7g
brLnsL3xRheqGjRRWh3s5tUbnYwpMfU4Sq6xUdVHIRzvVPWTjb2OnX42ar2+6G7efOkgkOxszpsK
cyGpwJPh+BHmGPq9fk5sSDxEKJvkKmwwfqMmrXMnRPYJxqzxKObmf/Djw52Gy0uEXr1cwJwIcOFQ
wWBqHcGn3AZm6AhxhZpQhUd6ywoSQm4Ztb4zuP147NoyT09dkpbGQzhqrbzmINqArck4+lfg7Dv6
EypxP2Hy65YvzaSojrT9sQ3Rvd7yRVu2nW9Itqnfmkp01pTRNvzGayyXMGapb8fY0MS1kXZXXdu4
CTu/dDrs0xPUL3+5+QSXQPGSi6z6Rver0kuewdZGX2wceL+EkTr8L4lUDLuiGqyXH3ee/hO8hfha
4FQQHW3EgOJny8KZt8ss8wMD2vnZYcNC1p9VewoQWq4/3d+vm9+Rc099C2L1pr9be4XWDwLNAnrk
zL3yWes0P9e9wfLbPKrs8zBh4xaMcIKNnSO5cVVRVLMwDqr0KF7YIX/EN/RaEnTM8/iaOr3ozkJm
ETjGNjKtD2XWNm/Y8MMPBbz0W9LiXn9C25W51v3Hv+2Tso9f9tSSjxOcVvdVohmiH4wkuU5p1mXv
hcW1DZ6RiT1EEsKS36OoOgcKPso/YKiP70aci9QDHN82DrTakR9naaTKTkVyO9bmZ6FuCO4e6T8o
MqtwZY9DGLUdobIs2lYeWaitAllXMFtGhpCa7+VaYp01TVZd0E61JXyrtc3Cd4Wp7VSVW98JSDGC
UgaTnBukitkDmKAdEF11uICHZcx5TKspfBYCjFWY2zi1KkVxSEbYaBlD45/3P9HyqOtDD2CRuR96
j7cFTDjJcmi8PLoWZlP7rjJZTyFJ9c452MhEURfHxQSUGptyPVefXCpAiFasElFpAntCE4VVTkM9
74XO7aWW4SmjXdDaq+SFMrR1Qi/jish079j1o/neSLXhgIZFvZOHbi9Fs53HgoO7rp+rqCeLSaPo
muZDh8eVah7yYp79XvZ7U+HNLUs5i/cWZpgL2Oj1jdAMIi5KjBAvosjsR3RniqMSGtYnQyna5zEp
UQhTCxGoKISeulGD6WWE4p/7e2XzOIP4X4icCyNwXe3WeIwlsUYi02uT85UxZ0IOXDfV21YVKUom
mMfm5zEz40X3m/D2BjONcj6UkTF8LU1N8XzdLow9a+qtIMsOXlwpsFm6gaeqWT47RJHoyt0mf6DD
PgJlF5H62Qm79hFJTXi9+oAl3P238dKfXB0dRKOoRMjHcSU3jdefBPdJyQRRSa5MXRCgr3FN+VGC
S/9ejpP6tdD7+oOcHFF80FNZolxSq73qw/ZL0dcRDUWp13XOBxRw0s8zMrrCz51Z+Y5LoCyCYu61
T0blTbGfFHUtfdUYFDNAxUbrD64dT3QVlKo5ydLU4Xx7XKz1ULWw8frU+YghgrCuBtw/fKbiBgfb
eI7bb4wvCvGYY3/4C/NfSeUvnOqIN9wLVB2ZmwAFoBjY+iTSD+lU17+UNCmHoIQHAEAevRO0kfI4
NY5ZUYYtkXEqv7euVmo+6vU1umypkb+jNFTKL61rlY8ARFvjYzSP2TE327l9rNsx/VnHwvqdRPHw
a+eD3IayV99jdUSqaHKnzGB3Dlb2XZeJc5wapw4KM5sf/nolSPdA1mFxMuBcx5h+onAayIOukwno
zZKYdhWDdA5FMlrv7i+1/OjVJlvmGotrJuMhZ12mFG2NALPSJVdZeuVjN6OMYJdNebi/ykYkQ/2T
Woi5FwLW6wvRAQSL38CYXmmJ9/+aYZY8F16YnAqsc3bSzFttUoCSJJkgWwAT8KdVgKY7i56vFaXX
QfHq7+2gzt8mmIX/qGi/fOyrbng7NFX+XatlUj0kajxgsjQYfXUcTDf8dv+5N0IH9y5vlrIeaY31
5Ci2QBjLmvwE7Fvz7HYzGkT4spyY+DpHq0z1L54l7J1PulHEuC7tGKIGCNUbQY/GE0pRl1p8rdHa
OkJGgNyBAPJz1DddgIFJ9Pk/POQyiKNNucEVQ5irnyOe8pomCT2mRa38Y6QVDn8USfiV6f84+yZd
KGMnQm7tXRf5SmYggEZuEDfEQqSdmNleY8rdxDcKd8aYOnY/3H++W4wZO4p6ZcGlWzjPrO/hCYfy
ztGn+NrEIRRlAILyk2oKRLu70ET2rIrEOwUO5s+6CMdLKyuB1FqLT+txyIc66Do11U71LOudD711
qhZuIkQGNvvNnDDSoUo0fUz2r2vZ86A4w3kIXe8pm7O9WdrGq14E9ygWyUOW7tTru0jE0i7Kqo6v
eizVb06jG6duhgV5/01vHBcPgVl4DAQLDMNWRxc769qbPTO61joXzmjMh6QPg0lNpyDMoFz16Gj8
fWQCzsE1S8uPFvs61A5jgepmh6lpYQlxMO1IPdsaA3kbIZedqL5xLsHWIjyP5wIrrpsLiImliiqG
5FpNrfIoU7d/npNUmQJB1t+dCqXU+50TstFhoChcBIoX9A9D5defrQLRq0UaJ0Q1RPOmJvP+2Dru
9IisqHqNk7h/tOzWVZjwpUp/vP8xN3bncmiYZy1H52Y+L/XZdnLVpo1YGfnZdJKvslbKd3pd/76/
0NbexFUCbgrodaAAq705ZaCM5HI8S7SG3wIX+q4CN9gpo7YWIekHrYzECF3E1ZvEVGYwZhoRV63F
ZGdEQTQ+xobZ7NFAt44Al8ECgAGFdrNJFEsrkrjjYfpOfqxpQ5+ZXTsnsxNJA5FRrYKkgVu9s0+2
vhW1Kkgx5o63OGy7QA8Gmz4iiWKG75pqyANXwxfGLqc9O+eXaLnKOBb+O608aFgE1lXNDmPDaCO7
EldIvGN40vu2Tt8ik9//rzEtlB+hj6DQNnaReTDoNzo+M4zuXYXaBODZOf6aphI1SScJq+8tUKGf
ahT1HwvRobmYF1ZV+4NXOXvJ+O3nt5jLLNkEcsXAMvTXB4kjZLZTPolrZbj4EPWhdkRruNppHGyt
sszN1KVDdju3cb2eZNeJ6JANRXJI0UU5TnVW/fXBZBsbdG341BC5b4JCH49x19VIMs62OLHhxblp
tOqSNbAt/vZoMqyBTrIMgRna3BR0jZvq7TCkV0cBS1+Jtjo2Zb4nIHV7ZuBO0QHiuGg029fTwHzq
+jzq0vSqdui/+npXz12APobzNuyYzPp6NWrNUQI52YNivNRgrzczEynSgmVOBElyPQu2KaZQlkzy
K/ggY0lEWt0NpN4346HCFiT2U202vYEiKyrbM/1Y2/YVdVS/V0LvPxfIg8rDkPZQKrlNbYZNss1/
1nmnYSJVR2gaxmACoievTGLAr8DEf9OGHN9a6KfaAaQI863pxcmHWrPRS6l1r8l9t8yN8TB3msDz
r+tc+4hWqQGkPI706cz3KqYgETPK7VYoXQGDuTUbGNpa3gVus0iziDY3k6CsVPOf2SihS0vPIuSk
5UQBaIrGRUzI4j/f3yu3MYhXaZG30ztDyXA9XwAWD57S0Lkeiy49Cwy/j3pZZUHpZN5OMN/aMAvX
Hv4vWJ0bgZwqnOJBMcbkOiJw6oNYtX+YWQPO15HNRzgp2LON7V9jcbkEmccSY+nCoQS9CiGy7zSj
zkiTQY5oD+0E4UUtPfzgRl05AOesd87ebeMPuAoFnU1xB6b5pqPTNh1KR0V61dzSEocki82faWOH
2kIGzFCK5QY6OZNXDEcQL85PPaqRKb//TW/zj8Vsg3QHw7Qt+a80zpQ2lOQfVVqEgQyn6BO9aPHY
TkP+ZHdqfTH1pkdWht+/s/bWfqLcZMzBa79FlDcAsSZ9YO1CCC9Y8I+LhrKJKq7Ya/huxe3F6cym
DqETv37VmVJT4uTspxAR4ePoFtVD6eXdTty+zR+R1yaZQvWEjhDKTq/vIDEZM+fWzq66kgelyPNz
SP/dV2ukXYBd7OTi2sb7w3NoKVp5pFspjCgVmWKVYGgivddRBpgi+yEF/fbJjYs2PC7RYDxYUQvv
2JV0c/ymzpQnmYMqapJEBIWCb+GDPSAbFoQQ1R9TNdoTS3mB1a3iL53lZYIFBJSLc/VOxoiIh64Z
d1mEM8B5Bv4CEoaJALZMHfLgTxrqguqx7qv+bRSOZheA85LlMekr8UnFf/F/+ADn86OtJuXF0tVu
kbVuTByKk9Q52lDs0oMqExcColCr8iLofylXfHKEDFx38YMKEWIZj3lotxnYzFS2O9t4Y28BNEIR
xFlKT/QpX391m05GMvV8Bg01kE9mbnq+gY70jgajs6g4rV8k41WcOmE6gJhcvcjZSCrucYBGntuM
0zVBL17zS5v5mI/iStE8AuhEc7tPakt7b1WlqQRGxvjCb62FyqYDy8tR85qGMEgdtfgYRrOJqAeM
9NEfe7WjpduaPap30i19HduD/OT1gBODNCpEE0Tj5L6hHgHCONmVOge9miU/s87sGUXO9o+8n40P
VjkNhq8BkUt8tY2T9Jjpo2sfol6x2kMroHQdtb629cMgGe/SZXHGf8rGyM1ADlP0UJbW0Pl5oqnf
6ioJf+dVaD9r9oSLgwMo9lMyCOMHFHqEGrvCq7zHsEC82a9ofIanKZvl12aOc8UniKO0ICIlHY55
D6H2yYnoDvrlMCjNwcNH+TMZlpKdZozGLlMm1F9uWDiDr5hN9yOv5cT5BbsZoYWCKrpPZyPR3qRm
Pf6jNdiun1wI8BZ5wWTslbsb3TGqGCBaPAVN9ptbdrJjnIjQAr807Yg0M73SQ2o2URCp+fh26RM+
e21aMjHrije50vWHjhlK4Di9vhPNXirr9Y4D7bQUVOC4bgH4kW7k2TC5F0RLDPPoRTKuDnXa1s3z
7I01J0uPk+gx87whPecd2QEK90qWPLTp2Fh+13mDdwamFU4nwxjQoM8dpFUydJAt36I17z4xNpn6
36rWJF2AUBJt75zt8lntrVZg/zrHSMZHDfyeUZFq+aHqXVmdyi4bfuTCwR4A3XOtfOO6s/fGnifb
PDSx3bxLLSX94la4u0LGMLOc/21s+eVdPk2B0jpD6iuoCXxNylnNTrmjdsDFp4TCZI7NfPgAqZwD
MyGMXlzl1JfXoU16PIUJMONBeJP2VjVm7OIcj322E0w2Eh+KiwXawzEnMViumD+GtrJGPGceS++i
q1jk1npee35HjXUYNPaAkrX1ISbT3Vl1a9OxLAIVcMsZMK3Hc2G5AHYbxb3EyBP4qQ16Y8jy8pBU
PdOsvhSBm7dh0LWko6peDY+objVno532ILYb+QjXM+UIvwWm7w2OBI31lNEHPwRq2WGos/lZ0cfu
yCzKeu56dUTVPndOlrXXCN64TPVF2wIxSHXRQl1FcQfcgGdUy2ZXveIUtqkapLVnnhapxvP9nGuj
XclFxcyQTgif+qZVMRaMWk18AC5uNnbvEdbB8zd1wWD7rTEzA7bzbH6fJhLJfadWmWRCCOuTT/2g
zN8MHfGEGnFG2E5+lIRq8dcIM3D/ZDELQ5JK+qZZM2K5MixSIq7SiGOW5PPVGId8Z5Wtfb5Mzohv
kERucF78RZ5PkOzxNkwVhlsAZz9Nmdcst0fvXcc+c7BjtuJkLxPUNrLuhdnArN0C/XqDoAOZPzhd
HSuXKBTteDSaaBFNzD0L7Ap/ZYLQ7yp0oS05/RitZPxNLOo+sG8YrhbZpGHaGxudd7S10KofyDYz
/RA6lfx3AmjGMM9JlZM7NszvU2rSDztbZ/PXL9Us6TaQ6vWchnbyoOkR/PRqJlKBI2WmbaWiBSSg
5ebTZGBjAfkzOlWlpj6OYaQ3PnWxFcAHM58HvFKCVpHKW88YldPs9urHaGqHB7AoyhfDbMdzLJQ9
TZ+NtBjBPG40amdgqOvqv/dmp/ViIMfEEXFJ5zw+D5WZ/07HMfuU5Iq285I2jjIEmUWJie7Jbbsx
zmo4JR3rQZ8SPwUMkzooZd+8i7j095gHm4vREHcwwUaRYd2e7hDvx7jOVi7T2KcHWlC4tKAW/YAU
m3W6//E3Ek246oTGBaF1K+VYov+GSAzPxSB5DLQZFelysoydqnTray0YZ3Y0j8N3e30D8YSkU3FB
jSCAnlT1LI4mLaJzRCJ0iEt9D2O39QK57eiCQ0nb6KdCRWmwBwkvY273B4vM6qhgou6jpvH3TVQi
+yICxjRGw4p71dg0w9AZRbQ8WjJ1TzBTVaSXXUy/hEx24tvmUwHUpX238MRuoAHdwJi1z5SLWcnk
Ta9444WuZfst12LHv78t9pZafTDMZrR4jFKOF6IsJ0d1aa3BJf4chclfK9vTWedasPmHaSnYhtd7
wwEDOEDzDS8pljyx309GE2D2MjyMDkHk/mNt3BC0RVBCWApq5mdLJPwjE1KaTk/BlMA3z/ro2Jpz
+hznMj041vyt7uPfZqsNOxfzxpv8c0l3lQMMxWxlozV7F81OoIfhbjd+LNFOlSSn7R6EYOv5aBeA
WXlBO69TrnqB2Kj4fVwq1y6eFRxqHrO6NR8Lu0V9dogGLsHZ2emrbT3hYo+xdF3oq60BrfzHuWv7
0MVjVc2udtzTey1n/RRZQ7mzLTfiCF6Yi7AWwy10blfbcsK/VWs7UspSKt1hRpbxMBgdxnlmkgSU
6vbx/n7ZWm8RZV0wbBgHrGfAsIPDXhaoO2S9TE9JN8y/htb6anadfk1s6e3U4xtvkuqMTg9jUNLV
Nd880ZJCEc2CNYljNIktXCtyjHfOSEvu+Y1sLsW3erk/b3m0Y5nAW4RtcCX4Dk9GYU3PdH3sd70L
1+j+S9wAeFnooCHYhRIHI/X1PMCyBa5ndrioj3raaZxyJajGwjyM4DLOiuZMFCIzxFoIas+NUXX/
5ENWBLpWKY9RRMf7/s/ZenLGvja4BfbSzSTKqFm/9HTIVaieHicIcA/kdMoxolO7g0rZOI7oz7Bz
lmuP609/HW5kI8PBkXD78EKbnqq2jB60RFFPzRyJY9Na70alTHfAJ8sRWBXYoAK4hxjX0z99afn8
EeLUNhcI20/KJW2L6OhNRfaeWUSzo1e8+RL/WGX1ZJWalzYuFMpF2mlCPY6tpZ96deKjCw146f4X
26okwefDfeVrLW7eqyuiD8Vsdti/XaB5ON8xRbcuA1IUBxnCECAV9Yx3NY5tj104ev9odWY6QTIb
QMnq8K9Z7lQXEC6WaQVlxk0tbTQU76lBalZNqrh2tiOuXuTtWVtsvl4k7hb5Gqj764pVUVMnSvMq
uraGNV5dAYjGteLu2fPy/zCs451CCSBNWvjSq3c7gChM6xoQrTvGQDB1r3gQMv94/wtuHoRF9Y32
A4359RWBEIHXuCHQ6BAvEH9yJjxJ7AynwRQZXCmSNuizeMeKa+sdvgRu4DtcT2udEMBJ2uggkHs1
p6ilN6iXmMPyNrMQ0vD9x9tcahGVIL7xr3UxUhI+Bfpl6EfDwAumKcNso1XzS4h8206+vnyO9fEG
1IFINwSSW2A3E7SmVGtqNQRaxbnvXRXJlT47IaKaHvJ+SL9SgFmfu2j8Dy1pwIk2ySdIloXN8TqY
DSMCOohFE8XjyjuXSG4dnKSfdgYQW+GLAot2Cen0Mjt7vQoK/dpguRx1gMdogTSKesl0Pdu5A7St
DUnhuCgR4LYF6+/1Mk6vMW71kCxTGmuOfCSqalC0nZw038aiqnkIndn4zYCMQWoza2N1aNpJNudc
zNbStxpl5TMJ6LyD4znAaZe9EfulmPNfajE37ZH2pr43CtraZouIMnUNnRRS2Nc/WtfneMSQTbkU
Up2us9uIn16hG0fbGbX/cGAdoPtM8RAlvEETopPVDGolaGiUuXtYYFR+Yqv9ueoKecqyqfDzskx3
uGZbH+XF2Q/tNrr07mqHgWz04kYFbqaEg0T7UcMCEyOIY2Yp7213gq4AJes/HN2FDG9TntKkW3em
PB0ejY5n+dXRIvNjVjZJgBJ383Ny5q/3g8TGyfVemt6sQlW63tl5OmtVmwJzUwqUkhgnmM2jkUTa
M953HvaSVpR/tDuzms9AS/cKn41jRW1KgKcTSadnHaGcFH8rHGCjqzUCvvW1RgWziQKuuvM6N9eh
B0YnbMGZrDsXZhnacd1asOSbrBp8aQ3OacC2/cffv8vFARLsnkp+tX6XcY6SxGxKmpgoJV0ZNiNq
NQEGZd4bXpGd7wIvgiaI5cdeub/1gLQWyWc9cG43rRmdYZfdhrRZmz6XHxho1dBNmr1LeSvjoR5G
vxwBGoczuAqDIb4ozlRDWY3jRZJ1TurWPUBWWDR2q2mmjTkUlXPMUy8Pfagpw0j3Nh4YlsxG7wRG
UxjVTjK79eQLkRYMA2jNm2Z26Y6RlZaw73NTnZ5bug8wAsa97HzzySnwKBYWMCjP/zrIWQKBxAqy
ygV2hPYw0pm+4plVHiIbiochFB08aB49g74ZfS/u5UXtvPrQD269023Z/CXL7B3bBCCGNzS7weoV
yaF1L0JByeSQx0AY4IVbSX0o7MmxH5Ag6hFxVGscp3UKlWOFSEtzMoAauH6m2EO685M2LgAPND3Q
laUWvVEksYBWNpOVhZdsSsSpAaXzZKSjdlrAg//ha4NJW9QuAPDf6ALncxkiLpawzx01PlpdnR6V
sd4jIG3U10gnoqdMOoGw4fpGG6ciNNoaXwo7A0EV11X0IFUtAwLUhIdqTn/eDxtb7w/kG69Op1t/
w9DzKKZLUS7OvDYUf7VBGqIqJA4yMhN/f5ctVo0LzGghF687B/QnarSpIgURsyQ8t0abKr5pN9WT
bGfLIBONNcPPrHj+5/4jbtyhpNlERVITlJbWOMsSMfUOg1xKJXwYzk2vNFfXmaLHMHWxvkCC4Dq2
xl5iYmzgCDwIJQQGQj7l1urmjivo7RiJkt9XSmEekwrxpSCJ0WJh/lFQjkHk7K89nt6Gnxpx87Nv
XKy6nBqQHFTMkItezUzlAAnFmR46qBqZ38OCLoO6aab+6MZieD/NngL2pMlAimpJP6Y+Vhzpd9qL
I5P1fM6TU4f80RfcN7MogO/bfFU7mCfvWk9KXOYAQT2kVeM6gSSERTsp5db1TshCdxYxSxBIq7jl
KHGV1FVFy1mJS0TlRyd7qqfKO9VOSuc5j9vyEnuZx/ynSs73P/pWaAZC78LPJzzfKKwKCxJ5odWI
eOt6cuxrozvnSbiHItg6rJ5BLwRs1bLUsvX+6CyUOfN1deDqU+pUPFhqo4JTxfQ5rCwsTkoj2+kr
vqCrV7UOl+z/L7jaVU2FdyPEA1RPndKmv97mwSLQ/TYaAQjyJ883J4yRBIA3Xw/R+XISJiX3X+3m
Q9MCJErRb6R4ff3QOIujowIvjZBR1W9HxWtOyRzpgVIblh955d6k9DZEwd9hmEA+6iIZ+DJp/OMl
K3WbyhjNGPxLJAbS0kT5B1bC0Q7FXhF0GypeLaWvHq1MARh56SLb7DrFjzmfh8BDTSlgdmc8t8yp
ecf5nlTQ0mF//U15qEW6mZHdYmGx+qY1GTbTTb7pmOq8z9ADDwkI5egmoZC+sNvyfRbR/fOUFgMq
Yf+17/HCGAZRqnFEIY+vC7+stdx51Pv4ahh5/DYe5+LJ7etqvqSAW8OdHbz1MTknyB+gL3srhdXK
dtAVnOyvWRSJZyNsO9xUwvGdKLt0577eWoqqEMXeF/LFutU4mtFkpo0A3Gp71aFLXUyGkCo4thnq
1/ePxNZS9L+wKnNhnN3Q29SmqNSogxmbTInyOGmK+NUasjs4kzF+ur/U7emjB0avgRRsEb5b941E
nysT1w4Qa2pPpeW2sIwhOmXhkB1okszH+8ttpHyst9ivLSZo5H7L7/nj9DVtOiXRgGYuUonuJ9kU
oT/OIWhkJdeOsu8nEGi2ccKRYTpgdJU9VdhYBWOmGTttkNvbhFYLzAM6IQDMcUd5/UNsMcSykvyQ
cOjSd15peYFhU5siW+AE5jhZflIrYL8Lae0Yemx0618vvVw2f7wDRI6EJfspu9azqrYgddqqs46q
lWVvZheNPr9q5kT6tJ4hEOdaY1x7TAWqay9C9dRyMXe8vdrYCxwbtwFWNGheIH7IEb6RNBh7hliS
+vyqF9hGFEVrnztlTk6pHCn3clE9GrJND52ULh+tic9pOaj/Yesv6os45FHj3tTwralhV8EeuWad
5QRh0ahftb7vAht3s53vsLX16fUs7ti0ZW8gJVKNalpIEKmyav4XKYVCDVzUaA5KWzkfCzoJOwFk
8/2SwJCsIjuNx+vqOjBiE60KS4mvYdqLkx5rdLiSKTf8XgvtQ2mE5tFqiFulrsVvrZqeLRZEzU7/
YOupyWQWTC/5KzX2682HTr1btBFsOa1O3W9q09lv5ZQVJ2Q12keTDG5PYGxzQd4vBp3gg26oHI6W
pqHwiJuay9ayclV8mJQ0f3QGJX4v0IbeSdW2Ll0KHeQWUHgggq4iTBn3mVFhdHvNe5QqnGHAZbAY
Maor+nSitJXhoUlN48P9wLb5lKA7FvznS5v/9WuNIzL/VKI51Hhy/DpWcecXSpw+D1bIsDZK9rrU
W7c8o5oXbgzUpvUtq9dNrnaFG1+d2sZ9b0AqRsvl18kOLTT58xnjwDgLJqplvxDTr/sPu7WTUXFC
Uh5mCfF83dOzZEmb3sPGMmROhbtgpCFyqWmoDZ2Vzp5PObZZV73RnRNGAcMb2mXGh0LOsbNTri+R
cpXraPRjYdchCob48+pb27U1xmLso6tgnu0LBBY+VoOi7iQZm6tQZQLjNjg0a/SWyxt2hcusaEpq
4xeduc81koT/7rzTjQuJOh3nLMb89BHX+9ag71H3i0WOWiiz5dMmoo2YzEn3plcrfJwnOgRX1Y2d
L5xckYF9RTTVLyToUl/0YH59JQ7nxp88NqOPbWgfBbON5zhuELXVHfpCLt6SZZYpe5f6cleuP8PS
qiOIbhl/CfJsL8k1SnHbrL1AGeL5KR3j1j0nfWKqDyk5TknqqXdfolyV1sFxR/VRC7Pqe9T14ZNd
Cjc/kAuUf20/sNifk0Uh+A6w7KaNOcDDEIWlACpTouE01p1xisHS/9JFqb4fi3lPCG9rq5C50FBE
J2Hhdb8OA2wVR5GIPF91eOlXSw8RH+rh0L67v1k2+HFo85NAgVKiWryZh6H3o8R0waJrLlLh+pDk
4u9xaJuf21mv2Ql5iJoh1KTou9472vhGmYz8Ac2iRgYz7Nf22ZjKzDnq+VKTQO8cv8aODUKgcnXF
fXAs4TaICsnpCyh/50cj0049ayMn/mC7aY3wwZznH0s3xFDUZ6bjdg8DimLesexL/N4saKiuP2M+
MZyGEYmGh6lzp9mfzLJ8BN3nRf4gtexjMVW6/UaN076iDdtHzVn/P87Oo0lOpFvDv4gIvNkCZZo2
8mZmQ4w0nxLv/a+/D7obNUUU0bPRRgplAZknj3kNWIm/Lf6T9FcXwU8HWtsI69RWpEgn+DK1+HTw
Jne2LvmvihcjsLmbSGapS1oucwdDV561APS2+TK2bXG9v8rOncTckIBJtKI5to1TgxOXCAAwd6mS
Un5sqrF+NIu4DbIlzV9gH35xylD5fn/NnSKCsohQAi6EceJ2wt0NVavmJVsfnYXKm3I9f6iZAfsw
SOKDALBz+QEdgHTMLB3J4G3o4tJPsnoBNDTX5c/KsQe+aTp/wuzDeRcKp+gPksSd9eDt0DNYL0CG
3mso/SOBnkNbACrJgQiE2gyBcoUMnOtMomElJK2ZPOiWcvLl/vvcW5ShxJoyUXDezAZx6c3quR/C
hy6WlNMyqj+saGldc66QZqyWI0uInc8Hf4N3CXOUwLrt0tdW3EJQYj7RN+VIvi3W6M2/NnSvjLXk
4AvuxC3AnHRuuSd/54av36jQtUrI9Yr/KGsUImRM8cAMagcX6c4rRLITHCzqIiuYe5sA65CwK5Px
aiMzRDnXKt2JT+boRECgnWYpT1VTCtO//912XuRvhBC1Ju1asBGvHw3DWKNFTVB6qEe9RvNwkc5p
lTAepNg9eIs7SzFXAQqxciEYsGyeL2vnJEK0DMBKPZRni/L1eai0KPfq7DBwqTufbE1zKV5WcbGb
/jcUUFNSFy0LLHSXi9MQKtAxzUU2BtcwhsZ0Y8rIn01vxX/Hed7nrq4MUwpNK9P/l6ZJ/UzErRZf
a2Aun6pUReN5EpF91mdb+QqXxza9yKlUB+JVD0dIGrv2hzKo8r+aLUwMU8pk/GTjpnXkTr73XCRZ
Kp19Wjo3rVZ96ukQTFIaVLHTIHY/V36IlchBRN5b5Xdvha4H1qvb46VzExmToAY39CW7ViMSN442
H/XC9lYB1QgrjASV9GO9F/4MVEIRsa0NWQASsHuK4WV5bdkdmSserbIJh33NMqPaZkFsACXQJjM6
q2Yt/4fNvYajlXdAirO9T4Dnw2SHXBJUuSx5o0a/iPlbedYBpx7EifUHv84nwQoQJBDD/X9xq9ev
DdTI1LZLkgZKKOLGo5poTqGZ2x8HxcyFr42GdUb596pZaXRQpN8eYbJ82qa/O5fYrWyOsENeaMqT
ngZLoRcYO8Wyq+nDHERSPx8UL3tPCWqRAZa1Am23uLAI8bmCqjsLtAiS2yVqk7Y/N9ZkCy8rIND/
VK0BvQI918Kgm2YIuPcD4+76zJkhPZNJQl57/ZbjJh2ZRPOWu8ooHvVlFC/0T2XXbo3omkdT8gKN
TT7DKGsPVt59yYhagemnaLjhdXeq1cXgxFl5kZXFwyPe/mHA+BSurVZH+/b2dKAKxPHDYIYlb/Kg
YqyyvkXJP4ghY+MxP0dPMPP6y/2XeZvhwRgAgkTcgt9/4x2SaMXInLeAMI2kXoF632TkPjoEbekO
YU1sraMufDZpvBwNjXZaqitZAT0Q1OtILrf7qJFF0bdamgclEhRfwrKZnrMsMeVTjlrYz6gzhg9d
W1g+Cvv9Y6pJIvXSIisz17RxFfsPn5a2HaxqMDS3ZHoBojpBUyOjt1l9rqPceoiMSPVhHUef3/7G
AUusKNE1D9zKPoEyVrvejPIAZHqGtrAjf5ihrLtOVrWfG6cvzhYoyIOh807nA4EdlJ/WQQAygtv4
0A41vdtc5EExlNV5NgUaE4oxvR/pNPu9pf47171zSZsOUcasLU70PI5mwXsbmi/NTqNvstYtm3Mr
jSF6BVYaNDTIL31ta14Crvcg3O8+KagEoKQgUW4nzpJuC0UOjTSYnCb7gNHp4LiyOjmJmylVtKLM
x/mp7ER0ss04L92iMscvCw6GR+Dk26xxBbSuNvYAru2baBGqI3R1bO4CPFXSxa00a/xRpdA+kc6c
xKlQ0v9ymJmeEZQVoNA3NKCmR0u4Jy9YKcRYNdlcro9jy9DfS8fQrN0+jYfUa9ShMQ6Oz963/XPl
9e//SBhof+Nr1CZZYJfS8qKPtRlgXtwcdL53V6HapUXBnA708+tVJhqkIq9DPm3rGEUACTBE5zQW
vePfP6O7nw7QCSJPgP9uRH0jeaTacLjiQl2tz4b2L0pUPzD6Ur3CQbr5/mI7IZhoQBykB7uWhurr
p+o7eRJWqiVBOqpq8pk5SfpNxTFDfZeaVnjBCKF8kOV+ut5fducZofYx0iIuwAvetnw6fdaZUhto
vrc9COhhoTrwwoQWWKym7aNa9MNB9+e294t4KcKQKNiiHXgj+A6sc6jihl6zWYx0192xHtX6yZY6
CVSsXQ4fF1kdtHNdxFn0q0WRqjvno+j0z29/cMCyq3Ah7f2bj4uikpqydBzYAKKfobSWfqU2AzC5
UjxFVn8kCrUzN+O5AdKjRw3f/YYrNBAQGY2gPGNrPSZZUVj5QzzrT429dJfGMrEOiVIkl2a19fDK
aTyscB9TSSh/kdYNB599b7et9y7oqhW8tb11EWnvdZ3GTlBGKR3NrNel/Gy0zvy1buzYH3q9fXAq
RbxdehC8M3wp8Asr0Grb+xCouIVpztRKiDD39aXI/MY+Kzlw/3h4GjrnvZZYxcG1txMwSFIxpFl7
A7cDaYBCIBgGh1GZHCLfUnXWi7OUR1ywnbSQVVABXCUUVtW81wc4ctTcoVBC8NSQYg9yRnNelDn0
5xzP2vt7d28piHrrLlqxyduWfgGgpbQWRJycZYT/VHcNrk9p54SoOQ84SN5fbS9EQFGCYEODf0W0
v36wWoJl3EZSEuTyhFNbDLqlA0BwdZb4xwKu6u1Rl/qM9hhgJLoD2xxFJEupx42aBGqb1w+MuW2/
GLX2gRIxPSWh0R7kvnsvkybc2o6mYr9BxBWIiPSqxHrD2EZBNIbLqUNVxy+RFzrdf5O7S63ITCb2
O5STTJlmKUYmPZBykpJqKdRTOrXKtw4fpoO3eLvnIZSpa28dlU+i3GY3tq1wnKSa0gBVevJLKs+T
2kGHvP9AO2kWy+jYy3CD7PSMgOCbbHyVZRAY9rCZTS9rOXOqHGFD69fs98iH1RcLSVNXUibdN/Wm
Obg5by+U9TdYOH5R2aO6t8kop6RDSmgmozSMng1DFL9OgzQ/JXxvb6ycyXCJ56WL6xfaOnNyxIVe
///X9T7rozWIOi079qY9LnfCRGHQJh9R2yZxTbN5TO22OQnme14P8scdqmX+0FlpfHAydz8yB5MW
Gt7t7MfXJ7NT2h6Z9Zy3n0fdaUE2/dIWuvbmXfu7Mc60dAWawPZ4vQpw0iKuU4SspkgKvZJ/5Y2N
YvmibaSDwLb3KhUkLpmHkrnegLtXHr3kdBVLhV15HS2rO3fGVLmWvDjwpib5DIpyPBtdaxxxtHYE
UnhM6myVqgzGz7Yia2u9UyTaGEE9FNaHqdSTn/lggP5dJxHDhdYk5hxZJMXPTN6q+up0VnziIuh9
c2rjz+0SgTVB3PHNLR1+FmMXAEek1jc4D6ENQyFpBnmhMOsZ5FYSflyQhWx9qWkADd8/0Hs7ClYB
8HF0GCAYbnbUJKrMwi46CULEszUXfSz7c2137dslAHkqDiuA2JVktd1TscXgfYnLhKq/b4ZzgqTj
Fxtx4AG9Dnt6LLuc2h5yciZQJNTCgwpCVXaOLMpD6M0C2byV0rf0Ias6J0+CZVnq9KOadxOaZZpY
hK+syoPf8qkakHIqlBhtsTEZ1dnXQLJprqog/ubGtl5F+CIkRelKMchAfzJau71my9J+7ya1gpLR
VwN6jnNonqt8nuKrLA9a6C6zHmkHAfD2WkGZbeVcUA6xd7e9TQPV27ws0iRoZDUP8nSa/M42smu3
aEf7Yzfggx3nmKCkQwtsE2zV0FHqdhiSIAJM9a4cdA2lMlSqTjP6bKe4jqdn2xiRc4Lg9j+7i0Dk
KdgmvX2XomGEJB0cPeZMm4iUdHEvDAMBWXCG3cu0DJJn5bl1EPf2zgI5Kl50TOHJGzfNVCSJo6Kz
gS3kaT08GFYjXdEMs48aBHtfjzUQwuTjocexeaPLYA8lcnNMVxvF9CM5Nr22g7HpZMI6YGXfZnI0
IEDGofMFDP1GcYugPUJMGclylqp7VhCIx7KdluU0KIO/aPbs3/9Ou7sFrCRTM/pcdHE2r7BPJ7QX
VyembNHkH6gBzcOps4pBf8wUq1D8hmZ47WaoC2auU6Sl9T7uC/udnHZQmO7/lr3XjCbv2uYkIbqp
POjZCsmekXSPIAn5tt6EQZQ41jnBoe7gsXeXooZnxss5uVFN1EGRQAYF1luCFRx8JZNb5XlE58vD
vIW57/0H2/uo1JW0TvmgtyCRCGsU2ZJSSqrOKLwJSNOjSMAeOHGo/wSEeQTv3f2o4ENgGlHvIEm9
uSPUCkV1Wm4434SjmrloHGaPWqfr1RWd4yX1xpLuAepU4vNcREl9qsJGXNOp0o76MzvvGXHltfmP
nplO/vU6MWl5K6OGXhctk2XycmXBUQa4VXIdirE+uDJ21yK4Uh8wioXh8HotNev51HjRBMCb1avp
JM3JseDTpQoklPsfdCfuMOql38QqjNC371eMjR5BI2b7oBV4yfO2OodyeMRH2bsDyXUwFqUbw1X4
+zP/0azT5gnaLgSKwEStVXcRpJx+4iul/A2wyX7RlKLEqmMM1eKxL4eKyxDvwekftNYT54Rae/Wl
c2a5P+nI91/LphOyP1bJmCqupszYoio6qtVeQuXduJibpCuAx7ZO+lxlztuPNhAYimFqb3RRtpkb
nuNMmFEvDiRTw5K3thU3y0V6Tc3MODjaO4eNpQidXDtgULe1Rj7E2qCOcRaU6Is/K1Lf2V4DHemv
uJems6aHs3JwvPc2HhQXSEOkxGC+193yx2eKugW1jpzsG5eK+blvdftSS6JDNLF3DsqJnewbFw9A
p+S/YDK3D1fN5TJA62MKZIv4vVQ4ycPSpGZ54eXrz1DmrIC5Zo0dJTzDg2+4t+kpYshjQBmR+68v
/o/HREsK6EbO2jE6HqcZMOapM+Lu4An3XuaqjMWVTrjkvn29SqkNStit0zSnzmvTBdZkoNEuJb/M
RU8O+gp7WwUcKdh2aqZb0hWamgky912GT5uZnGI1qh4nSXys1KH0C8seD7SB9pYDRrGm7pAC2DGv
H21EfKgagdMFRZnrfstt81X00JslfUgvuWYcDbD2XiUtY3IwNKMYrG/SFiNOrUbX8yxY0KX3U3UM
fbZk4Rea9PaRET4BtINoHcLxv8HAUK+gpQJKK5DDIXxUqqE+JSI/GijvPhBiDwxNAEndqBwCr+57
3abN1c3C8iZ6sy9l5ejugj7vl/sR/rb7ygNBxYHATc/9plWYDiXoqCpLA7vplrNEXGQGFtnvgM7m
l7Zt04esDuU3d0FZFDkL8mXi5A1CtwDBV9ciJZDUpMqGUAbusurf+0+2twshpdCXJNNi7LU++Z/H
OMcyXYUyG2igeKGgN27p1PNZzEPtS0px8B6PVtvsQb0uWq4FVLCHMjaeqiz/J6nT9H3H0fOqdk5P
9x9ub4cAZiNXp82D1vpmOUed4VUUIg3mAZ5BD+TAkyLYp6LkBNxfavfJACUD1UMh9iaFxId3QdCY
zahLknOONTW7qq3ovDiJ5VMTTcP5/np74Zd9D5sdlPEt7U5TF8cqbBovTqpkZ1L5KghXVeX7q+y9
QHInxC24pm9nXJWOla/Tl4jA2YNzMqDhnmY6lVfRq81/+FZMGKhQGbeQJG6+lU3LOBtNwqFI1Phc
hnGk+dK0TCfEn4f8YLG9r2Uhqctghy7ZTbO1FIvVCI1YKEUyJEUlGr3YQshZXpjXWWV7hEDZix+g
bkCmQhoEQLf+nj9OGagTmCcF19js5MWXJu9aFwHd+BxXrfwFfZnlpMbSEWx1Z1GSRG4YKmG+3jbL
Yh/mTbr2yXkBbVBmqCa7WWd23mx2wjOlHDPjvmm/398yu6sSI1dlKC7urUqTZKlwTK0lCdoCq8OY
CvqSMSI6Z01kPSLTU5yXpVTevk9XwU5mk4ay9uo3FU41OMtQJQ2Lzm360hdL9DFR4tTP1Uk/AIvt
HAnqfpph8IuoLbafUrUi3RlCfAknK1Lsc2hm9TuRgpx8KE1Km4PSYmejEk9W7AesyFVF4/XGmXDz
yLQopB5PM+vvOqrDy9DX7cWIR6l1mbWOB5fO3udjCEGJtspr38COeYlLMQxYPEKLk7w4xktE1SNx
1SJ1OBfA4z1dxgr7/p5Zz/amIb+WA+tY93dCtPl8am33g4lNe1AXSvXeUqYXyljzHFv4clpRHV9m
UUyXCbOuz/cX3vuYrEl5gPTdbV9KKZo+BXhCIw5hr8TDrwfp33yExTSYZvgfvuUKWqftT9y+aU/N
KikD6vBxoJll1Hlo5FetV2lVRDOshFL13i646A/upZ17gguQex3FdtAK26wPz9l8zXihw62zFtMp
smcbD66DD7i3CjpiFFhkfMTwzQdMzBpaVEfPu86Nyk/ntd1YDcVB1N6BnnHeGPlZEH8orLYPk4hs
rJDOBsinkER4A3Xfd6eupPcNxzDxUlQrCrct6qJyFZhAvhC6EflLDNBEtrTuoMOw/3NWcOpKml6t
0F4fTsgJZQ6CkfRCA+shhjL3CvwznpSlML/hEl59L9ApxztKyq8Zcze/T+vuWUyoRt7fxvu/hM7q
qua2QxmLnCnj5CoU1FlqNN486fGTkUgxW9rMnKANRffSKI1+nktjfodys/wcNXjK46LTvZ3nCkhD
dtgOzJ/RPNq8FayBzaUo6fU2afQzQ3OGqi1pXURX1cuYSPV/2HpkXUR+wv4tTlhkLRAUwySlVJLl
o2HV6bsIqMLB2d0JFBqZv4KrwyqWt21gI75hzgLd9ADw2XhqNfvn3EbdmVS5OrhfdmIhjH+CBMdo
5W2vR+3PVGEI7ckqZMj4TVn9o0dlMj3kdpu9yLAXKreN8gLMS43pRW9PpnS5v5P2Vqfxi7wrWk0A
1jeJiljsqs1oVwQSvVcGwMBtkrotz0ozRde01s1Lg+/ASSWQHXzHvTdMG5KZPoGYu3X9ZX88dy+E
Ms9ZTqtbTudTYkm2H1lheqFTVR7EkZ35M+AB4BFQ8QmJ2x2KkgtRuB1FkC5tF8hy12Ajkude3orp
s4WGv1tgl3axIrwiXYasb2cJUoCvlwA3DoF5O+rHNmLEvJtPPA/pCYbKcl66BZ5N18Y+X/bgxe7c
6ERMfibUA9q8WzQInuclGoxN+FAkDmpMkjE82VY0e43czH7K3PYUjbL4fH8f7TAGVwYkms6gBygr
t83Klsy7FBk3goxryHRahMVU2FzMPD8tdYnDywBaDPVqLS0VeMOj+TExuggKvmGGgzdZlfJNUQS2
BbY9/pLHKKt9NcWKwWvqXHpKq1Bk8KxVBGob3K+sy7BM4kOsTJ2Om1BXPYZlusgushwiOXdNW37X
m1KZL9RSaeYyhO/+YVxUR2eGXc1XLGpjnY+OYqo/Z05sXwvDnGM/V0T5voAe2Ps90pDZT9rjFHdo
OSynpet1cZ3qUijfVLWbP+M/2x4hJXaOI4qxUFMY7/Iyt1PXFMlECI5xFBhZWF9ynBrOQ48OXiZV
yf+SioHMHBYRZJxYvt7/gDu7BjoCDRwU68g8t2PDKFTqphgZcqlVVAb4SsLenKL+A10P9DEG0SCI
mh5h53cOJvk7PHpsRUA7b3PrOsMyp3dgR+a9qE7Oksl+ilz2t1rVMlR6suoyiWLwWgv82TCV/V/3
n3kni6FbsJoWAmNawROvQ1BpDUkKLZQEDSHyhza24rOcLc2BEsjeKnRaAPGRx+DUsAnwVY5HljOn
64htKIWLj+/gl1kxHbQX95dhHLG2I2CcblOyduF6iEAvGuNS5G4+i/yfIiqPnC12ChS0jQjYBLTf
GebrdyZWnRp2PnaPkWM8VzZ+RHGrqW6LYIJfjsvRPHv3sUhm0Y+BtMMmeb2eNuIU5RQk0UUnVUFi
d9mnKRuOZi37qzjMQR3uYv54vQrC/kYvuOrp96Hy74tZNjyRZrH69rQCv2Ngndx3ZOFb9IaVQGMH
iYR40ah3wh2UknqrtFpoy6MEyP3t+5uV6BZBq5IBp7x+qqhU1CSvwcxlBfZnTQUiO2oOhQb3YhYs
G1jApGWgUjarmF3fVzUIpEAXmvTCcbL8BHG3p8VOW5QtJ8snohSeokxvF9n+bU0F70ZFieOmhbRI
DlyxFNiosjDAnEsZW7pF6j/AGvx+/03uJCtMyFdUMJwMRpmbXThGtjY1eR4HwqyGv0qjqHmyuP08
AZQ++Gh7B2xV2ocKzFDpxtk8cQbNjjs8nfH/ZA7ROEGnZplnFsvXLuq+3X+u3cX4ZvSD122/zRUg
3NuSluqYffeie3aMOHLzXrbPFe7cp4l3cTAr2zln62MhLkALnyb3Zq/Ei65mo1YiUZMn85lEYn5Y
4JL6959q52uxCvksuRt0u21qGXfZOM3KhBm3Gi/vphY3HJNp4FPfjkcozp3Nb4KxIbPkhN0mW6aM
dxAGKFHAoMXRg0ROs8Q3l765lrbkGHgLmsmlYZN+derFPAj5e88JdBTSBjMl6tLN/VVoJb4x+AwF
05g1qR+OufIpTMak8uVInc/3X+pezQmeAGQKU06amtszIGUiLMzaLIIMDcOTMmuhn8pT5iZWJ50H
Sw2vseJ8plDEA9koHEjJSuTbfXpwFHe27OrGhv8D1w+jwvXv/6gb0JqvwyYZ8iBTS/FQoITjTWDV
z0bukKQNyVGOsvOFVxLhGuBWjNH2sVW5lPQ6topg1Ca5QVokjr7Lk6S2vqWEM5lLbL5r0yj2ZwiJ
/95/5zvHBZAf0BGwKozXttdFbY9c5qGeB20OxI8PHBrvhWx1RxpKO8kf4DTyPoD/GJdsOexqvnSG
BEszyMZBoEw8QI3lPj4VLSC/Gklvr23a/PofHo6OI5gfhE5vCl+RVOihNUoR6KHcPuZ6kz80Y1If
lNd7j0ZNAguWNhx4n/Xz/rFdwKHqVSrNRcBkyPjZDot6DRUr/cupSg02jUDKCe3h9Aizvvfl1pEy
jRED8PFWFxeYCvDFMCroiqf9KW2sGNFNdTyAi+0EACY90AyYCCHhsO2PhTS+oR5lZSBrVSm7wHi0
v5qkLQdsKcWhqdnOSaAhzcmjN61gvLIJ3nVHhjZIISchNJ3+altj+8y0ZfjeOkpU+JYGdNLDZ7dX
wF/OU2lc7m+YPQAwPwAiFKNLCoZtjaKHSsqusZniLBPklKXXU9kFJ9b800ZOghFfbVTLdSBsRK6V
ivxfDdf6r0vUTj/qTrUTesudUFwJrnV4cGvvfAlubI6QAshrB3KFfzwagiY/TaClKgt7Pltapl+p
fOSD17ATAElBmID/jko3hDAJCL9JDywjl6sr31jK4QlzxB5rtNV6Hcr1QRDafe1EWoIQ0I9bR3LJ
yATsYpAfvRN2L21iGu/J/Wv7jNvqbJ/jSZYW/AOnVPZbJJ/NQMvM5hNqq6i4W72UyA9LnmpXMPjI
Wd7fEnuvnWpnbQdCS8Ng+/XplqpoLJWJHVEmRv5Time47RISH+Fo6G+HefPG1wtgtRG8af5Kqp1N
5BvoE2jxLyPUnSe76YezRvPhy9sfitkWNBRakKt11euHmmAMhbFqZEE6p6U/y3FMdYXAXK7O1kE9
8rvE3UximJSvYFOK8NsUGpdNY47iOg+6LEz+Hotm+dCN2RK6Y+qkD8ro6BeTDozp6kmO9o5dGqex
o33z5uPjEFgYsdkUyLdYlUQpJCcptTyoNWXUPZiFfeqDdVtBbbPaHMmE3m4bh2Y9GcRa7q1kv9dv
uEz7wZYj0OXWGjbLdM6+zqb5D0Kv2psvOVZiQkk+ChH2pjk+cKsXIeLzgYqDlmvI4fJQl9kR/ub2
kmMVdJhQtcQh9yYw0iYftcGOGUygv/uFfSJfSeLSnxp4O8uVI7M/DTIa8wdf7TYSAQfD1YnAB67v
pmeUcmcndTIhSriY2SeUgFUYzWX7Ys56LS6DFivq+f7RuL1WWZFilp48vIAbuLJVNhRohh4HYyxw
2h673JcqSzmIsHuvk10By2LFQdykXVpJsGsZ1wdtnYlrU5bKac57+yXGW+1MKdB9WuU8334UGdsj
lPu78OOPTaYSxRQqykI1GyeF6qYhR29x+sijUTh/alC2/TUyLX1Q+iY7I0Io3ArOeHHwSfdeMFEO
INI6zSEpfH0yKlsfeScMc+ik55cwcsJHkpejNsht34+hIbxIOlUmCOVt2AbfMStYPyRBJUlzf5lj
3blKXN6fhYqW31ntBlmG/x5lHwHgxr3HJLV5//adBMKQTqvKTiLuvH5QZPtEl6sR3IFwEA+aJin+
iFjuQe9v74RwNMFs0r8yyI9er9LzkvsOg5pAtcXizfnUv08bFT10IX4kGWCX+w+1F9cI5iY9LIDD
Nwi5AhUXnHmgD8gKwU1qNA1Xmsh+6JAdO9goe2cEF0dlRcit5dhmowy5qrH9LKDdUVb5vWMAMUeL
FIaJZUarynInrksx91/vP+EOSZuuCOTdlaPMtb+teftZqka5pOAWRj2Fng3QxpumUH4SQF5/GXnb
dB6ceeViiHR2XGpFPTzVy2K/w3NLYrxTCPvn/d+0d2bWj7sycMmKtxVpjgKi3cxDFLRjrP1IhV28
14f/YOi6XtN0oYBYAqHe1oKSLcHUaBgN2EYXBtaIDIujDvOz2chHkvm/B2KvswI+LBJ4BEDGVTd4
TmphJKccAnuSxhlmrqg5PNX5mM/uotUtGI1UYJMmLGS9zglX6GfcBHPxoxFlBHtEbb8NZtW/k7su
b/zOrAftYltseVp03WK6S1TqiouEo8YMZgIVe7Y7xzjhmFO1F6mXq1PV2npGO6GOv3eaM86e1g7M
AZRpAb3lKHFpeQt4Xc2dFKkdDqL/zudcJbvol6JEdSuUiug0uZ4EgmIqnc9Kn5nPGcLsB2Xpzkll
EfYwPh/Ewm0EFFqmdmmnxQHkos7HL5yZgLrUj8Ywygd35k4MApwLJmT9lLdVkxql1VyvmBd9lBU0
5Zfx3dip0bO1LOo/hTwNB5Fhd7111sk+3RHyGqwCyXyLO1rKEEmMY/M7OpzZdaB7+Q4FX/vg3tz7
XOhyUBdSS92yJKTKGVDHiNCpa+Se+ZwynWCodwer7H0vngctYjptt03uWixKW8K8DKY5Sx6V3qz8
UlIVD2pYdVDUr5Fzc/hWyXASgFU6nBvq9Z1RoseICwkAh6gx5p8pWpNez/z+OvVZ71WSnTxZOEW9
75JD06qdh0Q1kXpqncrTzldfr6x0CsNFDXEyhzaQcUbXM32J86T5K0uk7u/7QXNnlwBSoo8A44tX
ulUZMhttRlp5pRPIc3zGxqHsvF5nZlykrdS4TaGrBwXczkbBmJeqirkLBLttAE01bSmmuMqDJZJK
zxwK7bJ6zpzuP9feO4ROQHti7TzfOBSZkgEncYnzoGl1OtwiigOMek0PUNqRVMfeUuRQwLjJL+iV
bzYKule9g9FoHqDDtfyDo6AIPQZy5vcYjt6/9x9r57pHEAbQjcG0lAt/s9ZAcNYTA8PUUh2zZ2Ua
58YL81b9FIdqXLiTqpSopZbZQSzeX5YmGlZxCjOe9Zv+0b3rV3ZyNYOjbeyp6N2esFK5Q5QZp2jS
JcNrUC0LZnl0juz29t4tUxhQn+DIyVI3zztzSv6fRjROvenH+At+LjScT/NJVj/ef7V7S61NV/rq
Kxtxm0lJqaFOaW5xFXSFgeIMAvOuVenZKR814A73F9sLLtw3oHDB3tyqToxYJM+5iR+HPBrmtzab
FPRttdZ6MLPGeEiWSrsqsIeekyLRj0jBew9Kixl6Fi9Vt1Tt9cfUQc7OekdWYdjQXspaX05yHdfn
OLbFwVnfiy5/LrXZN1k/ZqKaFKbGdp6ci8RuzyO3x69Fi/EcqqPw7aNWENC4Cv5u/q3kitfPpklt
XcUFLgS9Mv6K9SF8ytr4CKzFPcN/s7kb1ouO7UJriF7cJkIjhBIzZgA0FVaRoX/OKW+W0oUtL8HL
7VX5nC1xa7lhqKadh5iO0XsRCv6UyxBLsF4pityzlF6aL2Ztm5U3C0P+gMuN9s1qc2G5MGuSBj+B
fDJ8Wc9a8/28pM2vFIpS4tp243wWqVEUV8dEbuKi2bUiTm1UlK0rIdAdZIqCq7uTp6HsRcU0/jLl
wsaBpbTl74pZOKovQEl+GIYx/JgO5tKexlwtKt9UJwTcnUQMT9LktN25dhLtu11I0+DraS9qr8i0
JfczxjSO3xr10LuY6EoSRqPL8jKpWmU+VGMP1n2UgNx7DjTXn0ZLYfkxpNNGzAjNVLmoVdNCf5wX
+rQDknPeHJdp5nWhZE3ubHSM5Bdgi3giznnRvkA4wmm4zuysIrsopx85goMoXNNbAplSiOnrJKb0
C1HKWt61jsVcygXrnxn/IjY5IQXRKtFfbVLH40Ne6c4lH+CMPEjq2IoT2bySeFoq29kplLPUPMm5
0HGR0IWqEddiTfJKLYlfFvACmY/XU/s/osdkPqrZFKsnIUkNuKgxKYYvyUyR4y+2nhfvl7JuP1VJ
bT4jrydydzHHqXk/m1VUuVljLt9tI3V+juYyn50JDyu3jxH6uUqK2ViXQq5zFA7HYXjp00JNn8d2
HEYX/qmwferKkfQ+N1LhL/kAdzR1Rn25ynjjCVfI3HonZPqtzFfmXm+8ajRxNqzoTbXXVB6U3BVZ
Vet+0znxYzGPbY/xd+p8R4NstL1uKowvtWO0hWsB1rGfVWkcA6NSxgxlYTi/nsxFM12HqJxrZB/s
XI+xN2lzxe0cmFMQfaqx8zPwUfWDkkYm3ltcFrVrD6L7t9aR+XPDTDJr7OqYOHstLvLyY9Utxtde
CiMAYEZSeFlfIKpopsyo3RmUm3g/UEy2bm6btfS1mBrV9AT06kCq2uWTliBy/77AZndxydmSgU3p
zMPDFNfNl2Fujc7Vq077VtXqopwRWjXLX1hSqrmnYqZx1EDauSupC+n/Mckj79hWxlU6CRh/EDGM
PtfeA8QNPzu1Y//Mqc0/1a3ybzNV88F1chPSVwIGElBckCQ7N0rpbWqPVg2DADudOfbaFWtXxVJy
miXjx/2L66ZlRIcftWZKUrQxWWtzIU+09WVjtPLAbNXsL3ty8g9C60wwR07Sfa/Q57z0aVty8ubp
K3jdpDrd/wE3j8rIiTqK9iPpKqPETYSfkqldsrFGN7p2yg9TNM04NIYjZVuTnv/LUmhnAO3mStmi
JJKhKIQjQwQMR/iaeSEW6AmVcVal8Mimav3V2wuFbI7RIQo2txyFOFoAO9oF8956rP9d3bp+Kj2T
src/0KqNyw25agZtu4oiRtsNMD/VkzZwbJtlShzPthPjn1U+djnYlHuXJAUvxqdA7lZw8eu7WO8q
bXYKCqgUpv6TE2vjZWBAPF1MbSJtrZ14etCHQjmVsjIdncK9bYLzNW0xps2AUDYdv+L/ODuvHkmN
t+1/IiRyOAW6e7pnZmdzmBO0a68JRc7w6Z8f+0qvdgANmr99YtnyVgNVd93hChXgO1pEnMIG68is
1WvZVVn3mktt+3Y1XEA04ALQ5QW6toHT5GYst9FMH1VV4PwLlRBlt+OlwYzk4J3+QZ6+2CgLdJGr
kjeKb+2mrlFNySyQZGWgnaTJ4C8N0/updppfs57bv81I576SM1uoblbX+aMw68h+nPRSk/w2kuz0
HIxp/EMOcpmR7UBh+/oO23zz5edhtwYTgdnoZodh2Tnp2JVmtyiocw9Pde6RZh40Py2dn31oaSfb
HlMvCPIjAtUm1WRlKgXQ5QuEFJnOl7utUOJoCKsuowwJxpOk5dkpLcv+YghrflBjYzrqr2x22LIg
Fd9C36VqWEdCpIeroIpYMMfV+FZM8sixKj9CSUkPmlR/As36o8OipTBhEElLcHnrf5VfuN5MIHQt
JpHqHPSuOoQgtkd1MEJf19qaezGo7MIlY1lYlVVeIWk7JfWzKpLig4yJ02fViPXJnycY8Xd9h1i2
m8dGE91pTmV9yZrGHDCCKMUzcIH0R6oGYJemkcc79WqhzKeh0uZ/8lFC7LPsA8ANCK4qKdZ5da1+
Zc93rZs089h/qCM6dSergVTKlA2GvUvaY9JUA6X3owpDY3QpB6zYw2E0cVyuwr51wwL3l3eELfGp
RgYqcJXJHr69vjE3AZavBW+QnjUKePAj1ZevMM8jc4xyZO1jnvVkzkH7xYgl8VZc3bIKXTDGmTBw
NoFAthLcr+Q0u8lpqxLnYumxzqojVcstBIxlmE8RvyhCttOhOElSMwVTeputIL6kaTCcyHdkf4yT
ju+vBF6UqvpTFLcxLnPG/BzVlvY0MLf2X3+rm1xn+SGMAcn8IBHCgnr5Vs0hkOlkMfePhT6dMCMi
2EsNs2lZG31hS+xJguPBcdiLMSzHUdDxH91Q6zhpzrwAT+iBhPnv0Mj6ayKFtuVSX1rnQC/0Z/hh
yWOAKPcR4W7v0KPnsyC7wR+QAb98YLZWySEr85vZTcN9Lac9eLMAa7TeOZL/3V0KkWNaqqy2UbdJ
pJJyb4EuIUZt0+CUQpgqiAWMYrYPEp2dz2jLDFhRZaUpR7//5VNRRYTahF7PbWqc4jLporyVwjJP
CqMGr6yi4l62gvxg0Z3no6GEOgy4SSZI62Sk1iqTzHzObkhtt88ajpSXuO7azo3V2TpC1ik71wP9
MqSCaIfvmF7SOKOC6Nk0NWWjW/eGcjXrOnOLJkWcMJ5kF7h+cqpFZ/83MCr0yxjMnTDl5i6BRHOR
8tm40gVrF7XK2Q0q+UjNaCezZtxLNwihJhms4eoCW5SDlHHkPokNC/gUAo8ZwRKRujPWDsVnzICa
7zP44fMo0IhCbSOd7l4/zbvvaBmTcmSXidMqRlY2cJeaUvs2q8K8lzvjPQYVKHMOGUwpHE4Ocpm9
5Zjr0AxmbLmVNizNKp+ZOGW30lakL3bRIDxgZCiPln16mq2pHQ8W3KJsaENCb8FsEozSdmjZ9GXu
pFkLZjUwy3fgiMJT1pYRukuGSH7gTTSc06otLU/Lnelz0Cb9Fa5TcZAj7W18Wu5Q9Kmitv6g6iil
daYDssnMJr7PYD+h29tXbitl8UF83n3FOGdRp5GLAR57ebCzVJ4rWwzZzU7N9mSFsXNBLyW9c8rQ
um/n2vrx+g7aezR6+zrAOBApPOPL9dRoLIfB7ODDhlHzzErG7KG8rH8x+r7WDz7n3sOxfTh0TJzQ
W10dmA6z6RALK4HWEu7aQhHzRanU6lIgTOJ11hj9Dw9HlY0jJi1Ndu3y8H9lYamSCyuYcUooOSmX
Ocg/9s44nmIsUb++/TX+vdLy5H+tBKpECWfSoVvLkNkHFiboe9F3wz/2qGG698WoJ7BGWgiRxvrM
qw0uMI5CSTg1ZeEW4Pge06bFVQr225f/4akWzCjdUPht62RhgveKGS/oqETO21tscdj9wia+Ddiw
SQel7rLTVinzAtnWmBr80TtbvUJBq0ymS5TcuijsvMHWpvuotOeDVGTv7S3CmqTmxk7hNzRmrLfA
YdGpnrUvyRyJ09ga87mcm6MWz94DUeBQblBZLbPBl3uiTx36SRWDuiZMUSWinXwDvHOEYNvJrdgI
JK9cA0y710MQDLjNZKxwG4OwiS6q3ESubk/N1ejN6BTZtGfjqm8uJIRHoWrvVZKhQ+EAB7jlk2dm
CqqASw1ZriSGryFPd3ShhJeOoji/vhF3XyU3HCgRBrYb6kJjjphMRWZ6I72G7Ty1aGr21hG4cfe2
IZuC8UVNzHxwdZ2irx2NjbWUHIHTnZImmWmUytGnSZuTM8llmrjoI7UnTcx06oauwbDYKg64KVvU
MHfewkqBvsDFt8lYgw49T4qfFC/xVg1PiRqYI730RD/3CVIEgErsDFawBNHeLXKn7i5FkaFoLASO
rVTbWeYCJeiu5NxHTa+9zUbM4ZfRM9mCtes+TPJAZQiQA5e+H8yKIYZpSe+zuPg1BKP800Gs7bln
5HBwc+xtAEIDxQN12pbeqwa2KWlOmd5GuTcfrXaIvyFVciRNtZdVc8sD3oGvhpHH6vtjRqHmosyy
mxVb4T9ZN4bfHamdXGWE5A6EaHSdURy5u+8dIx5p0eRZAKHrINvqWOjYLXJORmbIj5kyZaUbOFar
u0Cy1F+vH6S9D7gowOEMYtPvXiOkzbqxZzljMX4MlFotHsoLehEB+XEd6Rc0gaJ3YyUPPt3p5qDU
XgL4KsAvWGXqS0judHwW5eq/7sioTENEOYmHDJT0j5Ui/SvG1PkPK66IGrjr64NR5s6eebHe6mvW
UaD2zjICb1OlT91cbadfzqwm/uuvdHcZuNDwSEhpNjk44R96Y6QJ+PuF9ChV8JUZ4h5kMnuhCQGG
hUkJ9EPfaKXzNWXmltiY9ZHa93cIDdFKwq7d9M04NRVfMs1YcY28M1U3qts6d3HZiVM/w2/szeNo
BKuQbwXgS/nJQVnd1LIlaoIfOWNVZM+aIXARtjvTA3VavP22xtoECwRiMq4g69GBHOi1lrQITXZd
VnxtC5uuVV7ADkwn83/IDJaPiKDlMqjYAHh7hvtal9KIs9GZ+FRawniKkjLwrbG3Dsq2vXbQ0hQk
1NCU4OSvUgNsQHLJbFBVMxq9g3syqd1/mSiLX7VclQ9jogRnJW0qSPx4qJ2gUPZXVcs7xcXLTjvY
vzvxhx2FWy/IM1QoHOflsZyaurQlhSRZNaPwW1dPimcMRX1L03A6vX5UXl8KoNTLpQpsjvvZASYV
TUHsFV1X+YhWZe8kjcL59aV2Qjm8AZQM6cM4C/7m5VKNhhlwsyTkkVDALFnwE8Yoia/O2IpLhTL6
3RQdYSe2kQDkEnBB9isFHDf4yzVHNa7aJK9ppY8BDmxBaHymbpSPNIG3cZRl2Iw0gJa8fF2yaVFo
GbNDL7Hv7ekUh7H22AxS7gdSbj7ETXMkJLC3noq0IZRgNi0d2ZePpYqq0GaFtk8clYrblErwqA6R
eKdqvQl+CeOc1z/d3muE8QlQg6Hs0gN+uV5ujk7bVPBUm6C3PnWSIt61slIdrLLdi5hEYTzBSFIj
o1mXUbFOLW8iinAbSP3/QTM3OIsuGh81WRwIxW3vXFaiAF3Y21Q36zpA6Myzpgj4HJSS8p/ZwTXJ
s1rZuNjByFAA3dKrYTB7jW0MIw+Owd67ZM2F+kHFgy/Fy3cJjgO2sQaorsBW6dqMo/IQj+URknRv
h/y1irr6YnoQRdmk5uxIo5Xfh+okzmU0TWdT6X5IAJ8vr2+QveXwV1zMC8gINwjIpCMxhyWP1PFU
tl4+SFbiYmAR3sdm11wa/p8D/bK9L8hclIxXAW62mWCbjaYEA6zEW61Uo2tGFhAbNBSQ+huDTxLY
bZqSffIDY3fnKI79sfx7mTXRcwIXxf5Ziv5NfQeev6Ogym5DMrVgQywyKLfFDVzxeuYjn8tKKERR
GSSKFnQ3MXbSA6h9jKwwg/xGPmf+RGJV1K49ZkmGUFXQH+zvLbMAUi7DVE4sKeViQfByk9mqMAaG
DRD8wIJ8DEUhzkPdB5/RMOof8Iye74B4YWKdYilSZbbsotmseWHf2I9pYUUHB/vPnl6/MQA9/CKK
YqLx6ucYMmiouO1h20Loz93OzILaS4Sm34ZssGu3i4w89jE/zKazNBRl4dsjCqBurGip7QFr0jPX
DmrT9gDz4jwdKm0Uv0+SurG8tk/wI7OyGexVHNl0+Me2VuWDR1hO5foJuJPJQQgJwEaXA/B3plzZ
URE7ZnZzqP1OOk2kc4fCEJxQu35UA9R9nBShuKkccjRY6yMt253zZWCwiT7/ApDdVCSY8Dr4pav5
ze5r6WmQ+/asGKlxqYvJ8egJHck97iS3HGYN9UUKEzrp6wjJ4ZLyMMTgpUoc+Trh0+dVhvZNH52i
8oxpnrFJKgsQCJC1+3dVZWRf4UGNb33rIHQ5ZYtIDwoYm3u1yE184plmXnGS/V7VevYe+ru5jF2N
u7qssydtrkGByXO64LGM6+tBbZOwMJ9aKMJQcheN+PVwhQczsQoZzasjwQUpwI09MTvqHxk9jOdM
xeKU5ukR+fpP9Hix0xDMXgC0XFAWVERjVZONtjPbiZw4V0dHdvBBU01IKs0gdHGvG6PzFblpG5Gn
tItds7ar931XyqaLa30S+QJZryd6ebJ0FzgTk8M5EOGnnM37TjbRRZ31Zr4ne1CP6o/N/uRHI0qA
2DKdXUS3lnD91/GgUT2OaSHZ176KviUYzF10KxTnBqq/1zZ6dZC17ixHXmxCOAX8vuX0YArYBIth
6hW1xvFjYDWNx4QY/+8plH7ZVf35rRsBMirgBJpqi3DneiPYVij3Ov6v10LLNQZaIugetF79LqWB
/j5DtPIOJGh7cKVusiEcOfCdxfOVzq1Oz/LlKx2zsuqpjZwrYKPpauuV7ekT6oLDgLjh68+3SUlY
ijYdLDuGiQCNVsGt74oxDJqRLWei4+fbqMuFdzoYkH9fX2f72aAqQBNayCC80LUiXG9wmuhVWddq
SG0/0VPpanXAe4I5js9tWSkH22QTtNGn4rMhqMRMmXbqale26mBXmdrYV6ML6w+OKNq7CkDFXWiU
xU0Znd6VrKJ4Z49onU9adtQ+38YPZDoodtCio6+9AbdUeurIc6tY10yTgyekHdIfjC07VjVy4xlh
Qy5lx6pC//W3vN04LIscF5cFCdImWe/qFtV4OBbXyJLmiwBf7CEv6pzREk8ONs7OB4WgSRJG84jR
x3rjhFmI6qDWSxx7+QsAbfU6xLJ1xo479/tyTL++/mQ7yy3mH8j1ABfn5K/SCNQKs2LRRb8mZj1k
LnSv5sdgi/jdWGQI8Q/Tm/FQoCNgzvERGesvE92XZ3BqINDRCXCu9pDbn6SqlN0EzcfvwM6Z7ij1
f68/386GWQQnl9KfsMa+eblch98ftariXIOlohvg2r6bRKc8aZJVubWjdNdZ1rrz64tuMunlGREq
YNKzsLXXqSI0FOApc+1c20x3wkuI01npOtkC+5hBGYkrIo7Ss5Hmys8iq9sjp+Jt7GF54BmLqtsS
hlbfFC3WbjBNQnnNQ58nWxN3AQ950LXaW4U/HXlW7nEO47Kz/rqf7ETTuqC1nWtVV/q3Cg3RWxGH
b+47GmwWBj4GoBa4/et2ahY2Y+hIkGetOKcNLzXqqSvFUTa9c75frLJ6Y3at6yF9fkTVJqc5VU4J
bjjQZJeuw9G1vvPawAmzJ7kT+DrrgB0WbHs9RFHXaufKV7pJvWqdHRwErN1V+DRAvVX632vu1xiV
ziCR0TOfzearMgqw8uH8Zt9CPg7TKos5DsQKLoSXW0AJFSWrasQetST/OrdBeslqJfYqyxwOslaa
v/xZL3M48vQFk4H2HXFxDRlQs2pQxxjL5GawrSerqMLvPfoVT8osR4nbaQKJoTiP9dEdigyRNXAh
avo17w0o9UHfmSAhowhcrz7Edwh64Lig05R8iqQ0+U+oIRwQjjRw34VJJh5jE/UwP0o6+R+5iMzO
haqhfrRaC5BoTlsPZ8mk1x8jO0snN9PpP7uClBYTZwl/DwvUbew5bdyr51RpK/UzSXkmuwYaPP0J
+XGLRDPN5MQvKlwCPYxfmXVNVmG+N2eRy9Q8kpWepEHnZnM6xf5Xt4Vcwl4IuW9EPerv7amjNmrC
2ZndaKjm6R1JrnFvNDWKkf1oyz+L0Un+iyLN+gDFNwz8QUJv3jVxPvmt12n+MU2RnLvkRP8nNJKC
wh9MC/yl3ElC83pcX74lUl48N32XOd5gGJntp30ZDDhgWtFnYcOs8VvodyctsIfuLuhG8xFH+Lz/
YM629qk0nJFCvAm070kLEYN+vbYAdyIhnYZOG0PXRIxROgslrh6ycWhibxCSeI5RrYrvcrS/Rtdq
lNo5Y44d5Z7tSBUg0hjFB0gwI5pjnWpUT5icKZUfjK1aenqaVfp1blB2QtQp+VYgDl9hwxjBc5Hi
uatco2lt0zVF1Es+tDKr85KCv1xbMsonlIsl4VcBjGHfJHeT+VKmRBui5RZ+N9UAoRgYTdq9lVlj
/Sip2dR8aEJN/p0Xs6J5okJ6we2raq7eq4EQl8QssNgIaVxJLoCX+p+Sj917wyyCxKuaHOKIbo/F
h9kaB8s1Eqeq7yRVrf5DjiCNrjVL8j1UGDWuEduJ895MSlV+6nuT/gzVSfNAwEVHAThcCSTLSq2f
OKREAqZUnyUfA8ilxYFgxfYULqP+hYlIWN7KYgQ2wCgdJeUrt7vxow+D9itXS++/fn9uVoF8CPIK
gyXy5y1cp4xmiUk4lmnYA4l3CSpSz1ZsOAep7O4qBDDSOeY8IPxfRq+sF1JgSaa49cRf4DJ1dwPS
k9698VmIkfQXGLiDBmL0ucp3zLhSZDh58W1qw+Fe0ZrgZJh5fVBX711gNrcxpSL56YbcM3F5jZi7
IA7TDbEPKWpmfN8lfh0MR05De0vRNqBfsyi9MSV/+dpwNkR+NE6RhJ8lTJQo2MCWxOJC8dgcUN13
liIzhQNOg2tnvCGrTTEYSSVdg6TVvKSqs3NZmeGD1vbOEeBo+dqr+wWyEpYBXMkYnq7vl9YwMZMD
CY4xht6dzEkWJ6Mw0p9SFqYPA2aI9UGiv9l+pEy0rPlWrMhgapWZpvCF1aLPg+tsNaOfYVPhVwSm
o7bl7jLLaGiR8d8qeLVArFM8Y0nTSED9tOocz6mxcLdRCHHNQdX/Mfpa3JlTpvmZGRb3fTX94nCm
fjib+d1Qqp3X1kV/cCx28nKa18jUUXKARFhnjwyW8LGZQ/vamCX+BaETAe+v5FNr2cWzPpnGhTT2
CGCzs59YFGD44p27pccGhPA5BY197Wg1+wECIud+DsEGdJJ1ECi324lO9jINoZe+KJgvn+Wv7Hia
bbQFjVK9KmGYdm4UjkH8tZbhTw951MQ/iyE4EobYPh3bidE8AwNmrjT4Xi4Z5hByx6ZXrvE42H6N
eOYpUAG9J3l1FKBBta+PC4tQUfH38pAbEEmJpvNkVwyWEr23qxO20eZZlcPA9NoI5QZ3GkvrP5Hj
yH4WaZvYrqxnln3WiqBMPCT9rS8qM73QpwMYB/44hBBLAQyN3LOFVbhCU5vKjzq8zLGjLdSnGI79
iLlyQZqHRrAuzlIzGO+dGtfhS5pP7XMKbvu3kojsq+FMoXpxaNE7VznEUuBBI2TpXsZEmgvVGdV/
zbY2mjM2GsN3C4XA6a5EGsg6BbQDf+Q4AMWQl9NmPrdamp5nZegZCdaFYV0X6nh5Vpxksn2zRxHk
XuoaUpUQxR3dN/Q0djxZGjrUKrCCCU5RMYIXVkgRnzOYwwVWGVmVuCoMAsOPbalV3Vp36k9NA+uZ
VMMG04DCn6V4RdDRYUAbXrOQAO/ryJXGtghcyTEn1dXTUCg/xqwwC5DwTQpbRWjJLyOu48AjCxD/
hIzE9HMeO853qbQhsjhhnt43ihPUl5pMp/BS3Wyicwfp/pfIlCA9d8bYflRE2SWYH8TF6OYw01K3
0DrtYZjnYb7XSicKHx0h2b0XAOr6bgyxSTIbWWhQZ46Y7yN5GlLfRtOl9Xq5xsBc74Li3xZTWjz9
CnQCfSUOhARZWysfbCcVvYfKzKS7yRhqv+c0y55F22r3GKwUw0lNw7FxLSsJq7tENPIdzpty63ZO
BhBkyKV/VRP9Q1upjedpcKQ70avpr65uqu91jkUDBIiPCOgUXRDrd2mgOZ8moU3JqQmLLj4t0RD6
spkluRvNSf+bj149Jlo3K+9R+jfNk632XfoBCyycTHsokLVfqdL0uY9HKEdZ2vcXKZli7aQHWYs4
Qxk7T2g9SRUk9CFmkGLO7Smz1SS65p0WFB4pT/mcpjCjXT2ujfbcOLMs7iwz0H8XY+lUPqWjBLQt
IvPx026GxjoKIzhXcljmntrqXeznTReyBWRprCd3UMbmYwCXfzEAL7TqQQ6pHtw2bwzLH+RAEy6e
gzDPx1lq78w+nZ075hOoN464wD5VUqRzGszh41wEzmNT6PKnKWLAeVeGbRq7WW+mXxjEpRNfUw/r
U9XadnhpLK15htsCu6uE09j/DNV5UPzMqRTKDzEZ1SWKYQdkcVMLd26rIvIixS4H3y777G6MlbL2
CcLqx1aJjPmdI43Nj7ownV8WpgTSPZbwcnsfRSE1hhTGxf0QmZF9CttkAPMzaqniwohon2qhpRAa
4ZJLl0lCVguSceB8wXltHD6hKcWrVBN2OOeTIP9UkEK0n1AEjZsPs5o3odelFLg3vooKrn5uvwXI
lRkXPZ/Lz2VRV7P/eja4ufbIbBdIEfM6MDibbNDOkOuGZsbUv4q9Ec4jiqydfkrjGoL+3Jinvngz
iWZZkmgC3HjR6lozzKyCASFABrD22TCc2xivjLKpI58mRX21Ziv2ez2ZDur1TdaxLArEcFHtZLq3
ThLzsvijTA0zcGyCr50q9A8Ud0dCZJsb788qi0cveA16fKsbr1e0GH/jEN7EWGUeE1HFg4dffez0
4kj1a8lqX6SHf5aiy7oIfyHztLrPKXdohqOlfONa6WN36EocT2oBfhGlhcBtMQcC4FSkZ6HF4ff/
YdP8mVsxHKcFslq7iOnlNR04Khy0LK8pW4smuz6eUqtFWWGMheRxEcjPr6+683IBMDKmZGZC02WN
3sqyCNGNYZHCKGP7IcUp260sKXlGBfWoq7+3FIMSPiCeRHzMVfsN/m+bj8vLnWddeP2E3LaiZbnf
4Uvx1q4lvWCkUBFBIOfczp00O2j0McXpQs2Vp5jM975GfeEg6d4kfyRHYHqWQ+eg97mt+QAm54t6
G6JrsLVCOelPtsFAJq5y3XUo5Q9qie0LpMssL/oHjNNpya5qiUGOsJtvoemHCTuilWTtHvXV2Quh
Ox+8wJ1nW2plXh6p7VZS2eoDCVosJndZWGV3lcjFqU7b9lIVcumhUHI4vNU2J49nI3BRQVNsgll+
mdYCsTDMNh7ETW/jdPIrBB4l7Kq19EMmJXP9W1UEuVGkqQOzWRFN7/MR66c+mhTFnaYE/RuDzXXX
WYtV8+tHZBvlCOEwtjibizryOigEepT1kY6fsJTaDW5WSvChCbru4/+yCjB5PjDTt7Woj6PVtEOE
TeezU0tfQmz7HRlL/+/rq2y3EAdjAW8temHMn1ZBxmhhu3F7oPTQRAHWiUHoIuwdfW67sT7A/u8t
hUkigZS+Ptpdq6UCgWmBgD9xC1o1eZzG1PgQZPMwuq0Yh/jgaGy/0eKVSo+HMTMo1DXKBCqs5oQD
cqeqKWRv0KL4rCn1ET9l55G4fxbpM24ixIdXTZHJFHNBKz/BVld6Fk2e+aOUqVeESIeD3bBdCXvS
BRbJDBa5hXVnv+8qoytzZON0o5gfgmr6N7UmXNtj7c1u2cuOg+a73N/MsNYjej0Z5gadUoFeO0zi
PqdDC6FNctWoPMLGbKbKy1I8DM04YMkbUEoLsEtGE5rbtUCkMexq64cD7fScIrX5rShM8wuP3F/L
OISBK4FFO6jWt2yU5QeAWqRXx1QbH9+XQabvLaMoSm6gqbWq8ZLlsem4WiU75ckqgzxwNYZ11oca
y8Xfdlsqwm8dRg74ewboFKTCRtimjUzLDRXJeDO5mx/HgAXQDgFg64SB4pWjNQaNSj1MlFs5m/qF
rrx0KXD5PIhoe/kp7RGVySxKbGzol+8BeaeJtI4Pgf0uBN9MSd+ZuSncYQAH4kYBo4CimY9wGXuf
H9Qo8JNlaLqhGLdYBqC5jnY+ZunGCa0FIvlQmReNevzSMpr7gvD17IkhuijRkXfT9kIjpcNmhBYZ
WONNELe0AeO/kjynkoziC8ZpkhuiZ+kGmSaEi4WOfNDV3HvHQJoheIFBof+3vI2/WkOYF8qB1EJy
GA0j+NpHoeRhmxO4oh2yx65M5qXvUR4k5NuwwVP+/0VJ6F4uCkOfEJnEpFjolV8MRMLvh2qhk1eH
8ug7ERfcAxjJJfBCJF7tIYDAVWdD7731o0ozhN7ukxyIo0tk+VPWCfliqLEodi5imstn/estalEH
WTrggZiSqR9xu83OTW/kHgJauuIWY2Zekmj4LinN0dxgZ7ciVgTYhlsSnOymoKqAU1bTFN4qofa/
QuSvZtarFYb7KqBdF+Ewp/pQ5pb1jzblcn2PjmlyhA7eeckq9BR644sD7UbhQum1Cv50HmIEbk6A
N6PwrEvFEflxZxX4KAu6iACkbPLKdi5GMl16/QkyBffOMEaGZyWlfbQ7d9ehjYh4kLMYBqy2DLCM
sTURuIMyHSt46qbhUwot8OAM7GwZUI84E9HjN5eZzMsto9jCVIdMkq5ql+Ueg1oHb29lpmdUqe/s
MlG9CGH59yHwsbdnPFSH5h/aDXiM9aWtGpHcxygc3+IwQK/OkIIT8uy234VzdBBddl4lLVkOOwok
2LuusSeh1g8qwRvfXNQL3teDpfyEIZccrLITw+hi8BNZ6g9D++WrnOMq7qQuCG+FjankSalC9bch
TAfJnzGt7TOslXK8FiG1zkFttRPI/h8lizkXOKk1AC3N+7qwVaAa7UC3zIlE7cfTXPpjLkXXN6fE
5ME2wQVxWUBEqxAzKE2cAmZDS76M8TylfsgBKobxGZMj9X94LC6EZagG9mvTTxe9QO88sEIkDcMO
e5U0Mu8miKiMleN8OHLp3HuJDF0opwAiw3xfNtFfwXOoDaeW4ia+iYrL3UKkyR+qwPDtWDoa9Ozt
x6UoBbBnkbGuezS2qrR2qs7UwnkQPtJenC6SNvz3+pfaYquxgQfNTMYCsobh0eqBCqc2BpOs7UZ1
VJ4STdQfkI3Cf70etNOYtJXPrBcr0kQyT0E8GMhzTm9Gw/AbFnUERN3Q4CE6v3ypUWx1iRyQmQ9y
Vl1TrVIu2oCkehU208Fu2XupnO5FkE/hAtjsTCl25CRHUVWkUXtnj8l0GYUdH1BLd98qZGQgZMyy
kHBZPRENRSag0AhucqmoflSo1rmYs9m14MJ7ndyl/oCqmFegROPWU5d9qAL9zQym5a1CCQFxj3bb
Bg8ZT1OfhnIZw6ctinNMAwTUZTG4IF/Sg7e6dyqo44mdkOJBX6/Oe4QVdtk1NabuY4hnWDdZbj2O
9fPUHCIcdpeC6g1ujtpqk71UlhbpBkTzG8z75KQijeZrYwwZOtbejF1FYgWkJYeD5gEElVX/ZFEY
05xUySDad/UngDPWV9RJUExwzMg8KE6XN7RKyhY4BcsxQ0dMY3XDSpxuS8/RdZHStj/Lsty588LD
VutEush5af96/dzvvEbWY7k/QLTNsZelLglVGeGcrpyzCAVitX3QKMfeg9kKDnbHzpWHgsyy1IIe
37B0e70cIC4svEfG5IlvkOv5yCQ4OeoJIuNf6CK5oHJrfXr9GXeyFkgq3AjgYWCvrvtfslFoJQqy
ZO5qMZ9qtYyJb3L6pPWNjNBt0jCY6uSnPM2Gt2ctNDJRcIW1snRqVudhzDKJU2Kgg9AOo2+EUeRj
kJiexuzQJHgv1LBH8UJcFBqpHlahpjEn5LxSrMWZ8OqVa8XmeCpVZTwnuWlC4dfU6tyZhXVTJYBX
fjFWnXlfOVr37c1ve0kNaTnSUN1eV6VkxGGqSngcBF39GEmi8ei9MesVwW+hYukrY1/jjyNUs9cX
3gnpLGzCjlnEzzdbGXt6bSpNqqYoU51H+OL6Y1sm8en1VXYODM1vIjpCT1wd9rLJ/7r48zCtuKPo
3qoMZj4rcjec1XBaBDUOlU53H+ivpVaxAMPQ3hoZP97asTR9R5lT35K7o87RzulY7Il1KrJFZPgP
sfCvBwLmGpXNUkyLYch+wt0Nv6hweC4lOcdVT/I4gUZo5MxtzS7/8vrL3Il2L9ZenQ9Vm/paprS9
6SLLT2hzWYyfaJ4SPRQ35t0ebJEtoX4h7dOeoTmzpPZrxFpRJc3USChLgf4MI0AEYXpNWmF/o3mF
FeDQoWnlNkB+fHkKQp7cSbUHIyzmR6QDsyMQyN5eWnQLaM0jRIxaysu9lOgzXx9fvhtXP4L9FlPV
RxMsQ+nq2tB9fvu7hucO0V0zAA39iR9/fWcagaPmAGtAXKh8zpmxnaMEdWWYjrGfKuObkUK8aeRK
lnuFUL+ZXzrIGIFOneiGx055i3S98RJLl/woNI2D3uPeDqYiJWukwLY2HttqVAVDpGGpq9WgK4CL
BtGHQSoQTo86IC+DFTLCqGMzGH2QRuLte5jsY2m6Eha2OQ94hGk00BS8yfFsAtWpfssTejeGWnYf
EitJD7bwzp5BlQVPF+5QYtD6SlEGzZ5S4Me3vu7b90hH6f9V4VD9KHupO4qou2st9FIayuYWYmYb
TIM6EzWd1jLGhzwwjasCFO3aGXAsX9+de0tB+CAhNxgAbG7KPJCZPSiE1ajto3ezNMxnM8z6z4lU
qZfXl9oJq+S4RG7ILHTM1+mcyAdTLgLmNOloJO9HgMF3AD7+h+9EWsqbU6FP7XyngKFzZcvLzKmK
fkxNW3ktgJ3Hvmu0gwdSdw4AAz6uW8oZeDHroy2hI5cESD3cBnu2JMDLpVWfMEbXnfMIxCb2tDpL
Og/CGTgrNbfMX0Guo/Kb1Jr83M64M1OaFBN4TUMRn5ts5H+J2sHEIUXqG8R805B/bo3JgNM5kAhb
WWajbNUhIIaJ/ZT0nhM5UuxjOcSGD4tM+42p9ZCcZSPAhSBubZA7r3/FnQ3DYGXJ/WFCLWO3l7ET
NFcHPB42A1qq1Qla13RyUJ18iprh/esr7b1dXCOBAyKnQSG1/Pe/Aqdki6Cp0TRHhEVF3hg85sUe
TXHBqKHAqC3LPK0LRwz58MF7feWd6xGYMB+Vuf5ChFw9Y2e1dZCpBcZifZKdEt6HWwkxXJI2bN0s
l/uDJ905GSBcGbfr3EhbzAmz7gnnJjDQ/8fZefTIjaNh+BcJUA5XqUJXB4d2HF8EezxWzlTir99H
PrlUQgneHWAvu9MsUgxfeENvm9GxqkL5FWS9txOOb32536TxpYC/AYvQ41iCYUweQwlJLx308VUZ
USdDfXcv8t8aCuwzJkYgSMnz15+OOqEVRSoFhdauDk0StSeIIrmfwdjf+VZL3LdK3OgqLih4yFY8
5sva/rlLZpj3qh5i0WKmyni2hdF81RWUrAKvCpNTMaXFe7imdfR/nIMFS4AoGAHcTW+7GTVHRqnL
uDHAQEhT0z9FOL3pQ6d5vb8bNxeTVwdYEhHETR2BviyAWMtKHh0lSpGbi8wAyVEzmLVqL8je2vjL
FqSWTcXi5pET4+/2x5wgADQXgQ1h9nse5mpgedH87DQUUO5P7bcz0vrrIfBPYASpmu2yOmkYitlg
O5EBcsbY+krTQf/SgJx9r4Jq/WLVRfxxyhscehKnjQfk2EP9VwV24oMLsUYN1N5R5oB4B6NOZ2jK
C4IE/ey7HaZ5Iy6o4tSnzvB9sDq3pu3ZTHCdJqspDq1eWU+mLM09N72NDgu1AyaCqBH/tS5P8lYM
JrIx6WPZuwONbqX4WZP3/qictB0CU5ou9Z9Wnw6SDtEnY3Q7ufMobd0laAEtZaeFPro+D53lTk7b
OND7pVV9MWyQZVUWTTtYmq1TB+qJ3jZfbpGBvj51kITEYC3IDqWdS4CKSXeekuKT503NA2DhNvDw
TH64v1m2zgFF1wUnTgfrJtGWZJ5daAK+GBzlB5Qj7aXO0vhBz0W/UzDZOgbuQiomBKP4tM4PZESB
goALdIxUlW+uYmrfjS7PIsTNZPU8duWe4NjWU+cBx/kNOIQmuFrO2MO0w7YW2+64rd9yJObASzCc
qhXX9NV6FJ+NTpmPec7evb+otx/SoJgF2xLI/wYoqjMgqlQVN7XwxvyIDfMIaNqdji7+ssHUY2rZ
FFa8s3tup8ug5PFwIpFzuwHoyYYIJk0x7lRCUT7oivljtDMzyGWk43aUW2+7sLIOOv6XO3WhDbQE
I3MyF8Vqehbr0+HOltEmI74iZlVnX2m45pY/JlJCRcRb4AgvGdJz2mYoEAhPGbl3LO9z2HXVmwZj
J93vCGH1oBvyeO/qvVXpoe8FHWFhQhgbkCxE0HWdpJB8xkqdz2A5SnBMaKmHB0sbyv9wGass2AVK
+rabRfmjiCQBkSl0458M0Kj06RwW+c4jd3uZ8JsQuYHvQ1ZJRe36mGvVVCl5TzCtFr14MAY0Tu0W
TuL9PXh7sCkrgN5Co2BLodEpU1rfFeGWFxbW46BkbhzUeaLofm96xZ61zNbmI4UDkUcxYpHeup5T
rxWJ2ytc0VmcKE9Fbqm+p+bTkWRSPReqMZ/6qDKfTDR+dkKVzXmSTIFPRr30xkEH2gnMxx6oFZgU
6AADyOm24RlTNISX7i/p1iQXUW0oj6D7buotjdGlBUxKYr0oLi4xBJAkKENPMQ9urpRYws2h+7kJ
u/oplei27myb2/uT1gvhCtJ+Cx5nHT9HaWSnJl/wsTHmLpjzJHvvRE7sy2pMz6aexTtvnrN1i9FV
pbqNQsoiz3P9TYE8zUlTLUbVg5G+JLoYK4jAdSkgWrRowOPNWLR8XJgVgaxcyKk5HcvvTuZ17tFx
+6m6QNGY21cU3mCMSMOFPRuPyfhmMKRwvwzJqIgjNbO0eJGOXnEr9qBsDuR3lvLQ2tkUnrEfTjK/
C2fNO8QmHninqfE641gMYFzRcw3LzqdU0RuQCobmZbSHVGAYFdpIf+la+FRkA1SDypX2F7rRbuSr
cVMudJnKfAnrPlYDcLFDDbNfVK+5kyAtOk6KUR0RYSqSYyvhR/hO3lIzi3gXsbUw82EBIRmIjQ00
/hQmnVSQbgDR47vVz8aEeJM9/LBA3eqH0ZocOpztkHPIE3d2grKT+MnqlmjhuXVKOR6k2glYGdOQ
2X4trUE/5F1ouye9T2LNz2u1mDi/sVk/KimW8KceRfzmgTjO+FSUtdq/FNA96kMzDeo7lQ5/4veh
PcQHKUbNeL1/BDY2IWkBEp5LGYA9seyZPxKDqcYoRa95UzN8zfyCXkswN6P5JuV3/7QjZ/h4f7yN
PYgTgrWUOD0dTYYVOKrQKimUJkkf86rXlcD0ngtkLXM/VCPj51Cq3WsxuPXOS7p1pSz6pIuqG53q
9cbvUbHgeQZTMKeRcaB2hf8iMfC5GYXYiRQ2h1oMWrg0EXdaH2pBR75J7BxMgSeLE7d0G6AsEz51
uKTfX8mNL4eCDEkI6gzLy7C8Sn98OQuaviySgeYtchaG37d2+kqmZZ/F5IofVqPuofiXP3idhSA5
QjmYQialnJvIUjhyABjVwHQunNLylTBq8K5UuC92ruWtmcE9pxC+kDhvlLFUu7fpleAgLtW0DUZ6
zodea4RP2XEgg5n3JNO2vhn9N7gsFLmJLVb34hSaKKa7+AUZqqzPGEc1hyobuteeBu7x/kfbHArZ
L1JHzDEoDV1/tIjXdFDLOH201X54ihBCf9RqozvOs23+HzuRLIAkx4AMq61tI8oZKGWeTqxiWZpH
pctMv4ni9hibUBb+flZLpYv+q72UGFazErY9GXGNZPRcTAgOKuOUPiCYFoYkmUi63x9s4waBc4vO
HjWg39Jb10uYmNqMtMZi72e4WWBIz+19YMu9jwxFfRZIZb+hjrEH/rhNWekZwkQyAM+Sta7vrTqv
0FZViYeKyUx+0JZqjpmpNa7fWhMm4nQvQvoxNlQraK6e/SlSem83+L0l5YLJ4l9HKpmuBSKV11N3
1JZ3h/fzEZaZQ0mqbJQ3ijeit1rHTf6M4oxbvEYQllsU/kHnB3j51J8KVS2ILxKUaXY+xcZBBRW/
OEUtBV6a2Ne/Z9IKfbCTCqnwqULyD5lJv00r3bfiNjvaItzjY2w0yBZvCGjlbDJqL+pqATxeJnB4
hEyxnuq+mL3poeml66d17Bwyq8kebKeqT2Yko2MmZUqxuQ8fpYsr6v1NuHEXYl9P8ROw/kKEW/0Q
bbDUpHB5NtM87x+c0Eree4UZnu6Psjlfysg0j2ibI6m4Olgt7U7kn3FJSd0Fb+EW3gn3ahObd7Rg
usEtL45Xw98nDwpaC/2UqAPIY1JgP9//JRv3FgAsymp0QPgp6/ki2ldVDloNj9M8RQc0DblMrEwG
WInvVbs2Jw1kheWlC7L0fK93VdElYVJAs3s0w8YYfLXqXAumq97+JEas38KgTD9VSW89WPH8PCKP
T6pX6pcu7va0/jeumqVNyLS5qwGur/e3bhOcyJpZW50CtzbOhye6W/07u0/6M8l4+5mqw7R3c28M
i4AB3DKeIzid6/JYJAQVOiqqF62ccCWspBtrgYGU6amFrlQGMNnREOpqFw3H+595Y2T4c3QLl9oY
f2uF0qidqLMHkXkX0xLOSa/L8uKNznRWTCi6KVo/OMyUe+JcG2cJyOzivbIwQ26qgQZ6I05cMmiC
mcMJjEx+tAdqHPentrGDsfyiJUN1gtrjmmUFQN2lT4h8dAp09aA0aXRoTePUQaH++7sBqz7K0NxF
FMfW4UQkZQxUkQuxBnXhT0arvxNRqu+MsoGoQReY2SxgRAZaZ+j4sFoCZxWEXnEsG4NRNMprqrkd
EdMYJYov+9o2X1SQ8wsjqm5Qn427KnpuKOykfx/W8Om4oTzEIti0q32DwGzohKqIHkOSxVOFasGn
MXMsP3bknr7gxrwX1jGoZB6AJRBYkvo/4l6i3hzMGyhvu8RhtfRCOfPOadqPTi9kE6Sa14hjXcvw
Q7JoQwRl2g1vPdEaP+9vqO0fQrTIgwS75Kav6TZDPPTc0I9oNIQ4SlVJgPWtkfgUykIYjJ126uJ6
DvREnw9FMum+Hpr2f/d/xe22ZjVQ6vjN2Lx1Wpubyqpxv1YuvVoj8szvQSjKtVEetoqdE7Q5YTYa
NwQvMFtOv175uirMeIgs5ZItbmWBETWp4SeVgTVsDnriAVkBXZyrWFVS3wkHKz4VVtQ+IoQMr/H+
tDceCcCOzJfCKMQ/hFGvfwvDeZmwrIjeWRcD265q+0OK2NubIqqHf1PFSLBxkubrnLfzpa/Quj7i
EGoafiljNLru/5rb4PD6x6wXRlNJniWMEb1Uy9fYclD0GrXZeW7SegzyWXMRHIJC5rnRuxpdsL+/
CgiFALZyAhFRRNzoejGarjb6Afm7R2S9UWAwifB/I6N/4OBA6JdntfdmHqrwhKDfonKneI+shVLu
3AK3F/kCNScaglboLIZr1z8jNdmMkd1Hj5nliIfCsmclkHnS9Tvj3Iad/G3S+AW3SGtl/e0r4Xix
MmqwScwJMpeTgsu0qv4kLTv2EUVT3t//vFtnbDEVobTsmbzKq5pFjFKaNL2J262olUM31dO5lUPv
IzXi7fAutoZaeHmAZ5ge+f31EpbuEJXuyJ2SWkriRzT1DpErUekrEefYid43xwKTCVJwMXExV5/L
Sa2yKMssehRp3EEGBhRpdeoEtszaa7dtDrXQA1wyUpooy875484uMwAEU2wjepur8XvEZMxPhT0O
b3D88r7e/1hbm3DBQzsLXsemHH89VBcqWLDbKewtcxiPZh0qJyfLi53I3N0aZmHHACUlmKAmcj2M
UURWFY5zePGSfkpOTmKq4mWGlB69E5bWf0naLNeCwpF0n4e6Ed8TmDvpGUW9MgviyqusgAdiTsDw
eenHYp669BQN1Ir9Rszqz6nl6fTrcKo6xIHaJMP8ReTmuSWykIdBzlQuu9iOfiVm2tY+bxFWNLGR
TGlQtbkzHESnwHGUjpXEgU6x5VcJ0Z7UwLKmd3gUTaFPhSif3jZhxXZWEcUUwejpJTlj2jrOQ+Sq
jRkMcWyXPKm5cUJzo2iQtuvt9jCIafKO5PzZgCEDWKIXVZfup1TLpuIZL1+BWjWymMfZTPFa7DDK
esidsgAf4tRx+iAz2/hm5zgC+GHZR+Exm4ZCnp18VLqjJipkO2u1zt1nwv35IYoQ7PQX7Zc3hlKB
iZ5Hpf/cunkRXmKjbX+S3nrxUVHr7EVvRIPK0lggnAMdUvRHAYYc3acwQR2yRdKg8ju1iz6QMKE/
EUcYz/qdjt+bX5bajHhU11I3SxSz+k7tP0l3HoqNcwAaaGmaqppFBXQVu4QJ7WAd/ZtLao75E+86
lr55BORDUm2Od873bXeDXHhxh+GpRnbDW37MH4cubNvKiMo2efTsKDnST5h8RMPloZCqOKIwcCiL
HC1BJ94b+DaLADlDBWKppVkQKFcXS69XvdE6bvxoqln2OcV+4cuojSli7LorLlgL8xaLOrJ35rvx
CmPJZlGkWUTZoepcz9c14rBvMpMqb1x1b10W5QHp+bej6cqn1DP/pa2pnNtpoBBf9c3Oxb3RM6Wc
R3kZYhCwAnRBrkf3LKmZheiTR2RESw99raE+Y85EXaoXcBC71hyqR9Qh9c5HkKT4Bs6of9cbHskk
mq2ZP2mtcU7ifny4fx9ubDkqFUujyeX9ugFQO0VUyKRVQU1VWGnydJI/pv10mGiK7ezure+OtSGX
LlkAz8pqwyXIr+kybWOUiBIbSqnsg9wr/lONqPLT3vOO9Iz3OvNb0+MKNjUYKQu8afVgxulc5KML
URHmvn7iAtEuIaJkz6mi7al+bw2FnChJJNn5oplw/YUzAfyMAIttrdFutej9HIZWG/DFLufz/Y+2
EeGQD9NJXuRLF/+X66HC0XMBp5g8YukcGn6Ve9Hz2FeDoO2einMCNUzdOT0bQ9KOXPqRizklBePr
ISOsWrDdcyOsxur4iNGA9ZH+U3TyYkTRMmtSdg7MxmZZmrw0LyBk3Za2qtQYqWCgk514Ok90P30o
27z6Bi7bDiTXpG+N8/x/3EyAk1nZhSwFzXR1M+XAwR178sgdk6YP2kG33ypzSfI8dXmA+LIIprr+
awdHvqJmU6tGwwq5eHs1qI2EoTvYxHSTVSGUGFGSdIKQA+H8H59wiUaIUclJgcFdf0It6iqU3qRy
MXCm9mloxIGRVu5h0ZE7V0muHO/v0o0YiKI4lJ4FSUwdeDVemIVF6ohJubRZW39z3LIP3Mza2yjL
X7luOy1MZCrvdNOoiq2PnZIMMnUyV7nkXamfx7kvg0qWbtBVrfX3x44OIfwcm01JSr864fM0e33u
MZSpR9XLqED4KAzva5o27hGDzz1Vp60j98dwa0JpCobZpj9M7h57iR/HlnaejVIcrDjXj6DT9sr1
WysJGI3H0aL476x1xoQRd7MTTt5lNuXoI0xXPaJbagb9oIgdrO7WUAv7GLLzIoa/Lk7NNTQODeHL
Szdny1yq+sGsJ1axh01+fxf+bmStNgg7ZAGg0d+9rcN0LWcrc2KM4Uq9fLCRGu8BFaTjxaV5/zKp
IXHdmLVedsTLOv3Zmn07+iOlZ4BK/cyJNI3ZlQ+iNFDzzkme7Q9q4knxEd1eUxxNzGTUAH36sDkU
lVStdzin6We3zKwvqSmqMbDA5jzFeWl/cCppfUENldjdtmVuvKEo54QnnvnqZ50bBaKagyteQnKh
6IdL4Dn78D6w90omgGXBpGtxcnDAsKv+qISu59cmEHkfrX/h/ujkINQjLNboW4Jjyezn1qiaF7ct
1TEIE3X4munp2J8RwrE+U4/jkSJDQSrfiBGvMxUtyvzB6WawB7OT/ioondM5uv8xNmJOyhD8s+Sv
PCTLvvgj5pS2ndpJjaJzrGf2Uz5m4WHWUFpfGkQkHyTNCiCR/3Iovjtnd2PHUXSFOQTBHqmZ9TXR
aQRQKna8mGJY1Wnk/3HI4456z2xNr/cnuVUIW2AEhLgoaTLe8rb9MUtRKwKcmaFcFBz8HmZyWyhi
SjYTX7MDlXxWfB6vMWhj23xrlsZ3tG+a9/d/xO18cXQBn057wqQps24SFNgh9lYJJLEQtRfYwHiD
sHXkR0Nkcuepvr3nF/GepcmHuDJkqdW1WBRm6UQ2reqRxtAD0a3ykGdN/+v+hLZGcRFnchlio8pi
STA8dUn4jrOj9lzNo3lBxVbfw3xpt7cuckso8wA+sReA7CrQEVODFhE4K9B6bv9eA+LyPRsmaQfI
yOVDAMSaEjrKGOIt2az4hLuAPM8JtNhEavZ3yKvJv+nYeoCV1fjjjI3Aw8h2/nR/MX6jN64vNcqs
tJxQ4SO4valvUq7Jdbcc40cErLvHilrN7Kt9XPwaFDd6IK1AaFCHGvg8l9FA3lvIj4XMxmOdKs7B
Ghz1NDi9/XaIbXm5/9M2Nh7dGqQ5aNfQ47BWuyHuZTJhDoOQutsNZ2wG2wcrxOOmtLX88PdDwRoA
8quTLyNUdn3OXMWlDZYjqyKUXj2oeY/nQtmEx9zIdmXkNrYfcHSYGDwjYDnXDf6SsABEHPFoBOn7
+0AJtfAryozZOTT68buN/mId9CSvkd9YYf8W+Msw+KB9xHebsoZ4FhHSF5PZDSaQMKo9h0l6+o8a
iBcWzC5kGR8ZVjmd4kgVlPaUqsn8ZjC6j1g4Jl/cthhj36DN+zDrU5of0ijUltJLNX3zLMC4B9Xq
+3f1gsU+GLZEVL1TNFRRi2JCp0yLrNqCPKUa3wU9GMq/eWW1/sAb8msaq9j1BcL6Ng2JOW0CHQOR
kGp0lXxoYunt4Xc2dsgCqSTDphpNS2j53/+4HhU6XlkXo6tSuMkQ6JMsjzqw7feTUe1Bd5bNtjom
SxMeVwQ6DliDrDZj7+WWEXqkf7JMv2m9EZ+lYonALYz2oLud+s6DDXHAkl71k1LMO/vzNoeBD0jB
gXYfYjw0MK8nqoE4cPucwnBrZOqhaD1xgIbcBJHn4S4MLwRYY7MnzbM1ZYMIf7FwRfhwfSii0Sky
BXnwx0lN3WNL/+Ui7G7B0vVj+FqG4QwoJSzCc1xX1BWavgUifP9cbt2hC2lpiZPpN1ADvZ44Ujnj
7IV6iOq1yNh3Xl5caAOF3q8Z5wbtX49CU+8PND4uAtRk8oDDE4+ipI2uHNvS1N+NWep+1mVp/TLH
akRO0Rko3stR2UMubC0XzQig+9SGNuoyjQmKy2nDS4FtTQNyAjwZItUJMWBN8cr2RZLoDtwdObUP
tR3F6ict6Ux3Z8k2rhew1OxU4DLgqtVVyFAmKplR1hKeGN4cjLqdvzNLUf81JYMEie0IY2Bhqq4z
MpFlTodeu3KZ60QdD5bixa9ThCJoUM1Vq5/Q164/3t8LG88pm9+BnASZ5rYqEuXEmFknwouRYf15
aJXaPnfFMHtHcDreB5fm/qf7I25cL8BV2f8L+gZa1GrzdVoI9LyLwkvLhdgQVB+FQb1gyrNip3b2
ux67ul6I5VEUQ8Z0aTatHiAra8IsmYVyGSdbeTFjL3d8klGpBkk9TT/YcBLjALBIIJDrspgvWaol
P0ZqN+VBKev2Oxr9RuPDtvP+C230o31TsbUXKxutd/iDTKPfaU2qBVJTJ4QvC0XtTu2glNbjrNdU
zZyOCvp/WoeeS6BH40QMENaRh5vB1L72Y4KhqT5PIbC3TK8/WUlHUZUkKS4wUyGVPA5DMwBBCHvx
g3YLUkn6pJgfB03SXGprr3yn0Cm9eNSzSFiEYnqvRCXqEw5mmnYwB9OuXri+J/GeThUoa7dPC3kI
tRzc92A28r1JyK0Ebull0HCLUmkfkqxEx94tGy0+KHpr4rGGteLZg46avyf0B9CjVzNaEa3rTVaA
R4AjgqTX1R4L7Lp/26iiLaieOjRP41z91MMl+dAj69T6SqwML0ne1BGiM1zJgZxAN1aF534wDBIq
gNuD88YAC/bZ1brKBTiD6PQhqZzGPMV0TcG5y3SSh1LKqfGLdqDZhcNl1AaCdRl8GeHI5DdlGLsH
N7Zd7qMizPsDdjRpf4ANoeYIskgPgslU5fBO9EhRfSery39gSuDLhKRq+vn+Zr99YjD+hOLuwnRD
PnWdsw+tsFx6f9ZFpZh8FIqefM1RZz6pxYCi5GRNJ+wJ9uKujQRnsRtl15PHwSlevzGxIJmxrNa+
zKiLoZJkNiY6V2Y1W/QkAfj7ttFG/+WtgeEZ1UmXT6LH7Zw/QVjKup0luD3v1z9muVr/CCeQIeLj
KA7s/qyIDiWehMfKbvTjpO7a6m2sNhhn6NrUtWgxr4mWjl1wsEbdvGjcnAHwfvWxt6q4wMJSeifJ
QXkRBupi97/xxgTBlRLEcMksDZPliv1jgjDzRNIXg3EZuDbPoa02B6QN4GaMe0rzGyORmAMV4D/M
ci3/mggblfIUC5ke7PahEVb6KtRYfWp6K/56f1I378JvVT2AOtYCY+N9WE1qVJJ60CPvUuvKq2RZ
H7Wx++h1CRqC0oj2HoWt4XQaazwIzPCm7auVZgUsKcXnFI+ao4yFGRBMaIGXhkZgFnLPg/NmJZfO
2pKZEHeCiFyLvOIUEluhKsHohU7xKRxECL5Kwee0LqWyJz9xE8Msg1GwQxKB1+im0IpLYGTlyApe
rCxJwocSHJEV5KVeHBvd7vpAzg1+ewPuHBG3ZJy/7XpZ7ojFbS0w8d5vFqTFw7v6nlKnHYG3qXNx
aVu/RLPp5OcBtGlDbJ+XTzVX6E5k8Vvb5+r1ZdqEMwYa+2ScNymZye1dAOzxLnHm2t1Do3W5PBj0
0CAGQ1MYAFXhGVJqiQUHzutL46CJIfzZlaN+EU4PeTl2s+hTncQj+Ia6yzqo9bnYq3ndhHb8TAow
tHVByFLrXx1fxZU8PwpusA0wxo86qs3/OYPx1wrkyyhIH0IVA/pJ1H19njwdtho+G5i+ls30rS5m
G4zVTI8/QiHp0/2zuzWjhSYGpI/yw81hqgxvDCX9jAtqJ9ORmLh/SupEP9wfZesIIXTiwbdZZIbW
R4jorihIVtjV6ZgFGV44Z+qrtR961FTvD7V1gEjqwYVAW+ElXcVx9tjhuAiA/dJppRr5jjUYX2ve
7fd9X4RfclAJMXZHUUvoGk4g+GzaJvNOBrB1gADqoTy20PiZ9PUH1DC1wihrdi8z+MDFE5SyAWSw
bkgp5JaKesGRdG/eGx+SUhqnlpTAXBS/r8ecETUnNNftCymNeyjLonkwEP2/3F/d35DL1UElwyJO
4XLiQly31cxWc5VUxewtgmBVd4dKdmN7JL5IPxQICohjSiLrHrSu6QTWUTYSnnhu5e07FEyB0MjE
qpoABxTF+tZijPSuDzFC8YGIR1GgalLMbzxkceI3oRNXX0VlCeVJ9ghjBbPnRD8H0yyIsZVSnpDb
9bpAtbAHM0MFk60e/wrMrjrNyC/1WIWfRemkP90+yz5ghW24B5R9ZvdBN/EJCsa2Gb6pzgzGZDLH
8d9RmNUeun1j0y8CyEA/FkEHagbXX0QdB9fJRozLHLdtz5oadadyMJRTJbLydP+z3AQz1ENozfHK
o2rIw7gaqsznuLUVnLhnYu0AMIjnd2acHiCFyLOlF6RMyIgd7w96W7hcRqViSa+TfvwNCoMSblZb
yCZekOhRTuTlJekA/ZsPlaZpjwmhZBSU9PRepqGx3souK14UChpvhZ2lF3vw4JAIU7e/ecjxxjv5
3MZxsFh19Gqg8fPrVtcAD5cl05pagK7Y1b+hYsn3czQ1/8+6k07AUdFJiNfBc2p0jkga17soFRp1
KQJBVRDmsdk+OxAa+kuqdNW/TZohKH5/7TduOUKR5YEgIVjI09d7q9Xztm7TIbwATKbV4wnvICcv
DGY7LY9jWqmPYsq9o9Ci6RWj3r9GwfLlKT8QXLLBzZv9hi/vnKGs7xFcWv2lFl4SKGlePORtX6Nm
peXPrVf0x64f9VOdW/pOl2Jr9gDy6Md4hGQQIq9nP2t2mmtNQgTouu3nRc7hrWVUKkvvoNandeWh
0fLOJ4Ecg8lRd9HRG/c7lpA8Z4soDL9gOfl/RPHMd3bDMg8v5sLeRS6vK9+lbp5qB9FL/d0kdaUk
Q2yb/1I5xmy8zPmnsWLzCUTHqCGaLI3pQdDI/BaGJkFKaSbRuwl2dL2zTbauIA/O+cLr/y0KdP1D
5zbD5XogdC2Ttvk26akDWCCdycNHIxp3HvmNIwfWDXI7Xcclh10dOSeaJqWNSAN0UK10SoX1y57U
/p/7O39j7cmfAAgA06VYs177MtZyVVEqHqBM2g8ob2mf4lmIkxqaihqI5q/pXxB76YctiA4Ud2+i
/8wQbT22sXcZszI8dwiJp0en6NtiJzO8lbtgIDCmhg54i9bEb5vOPzaV1JHiCFMCl1ITuGbk2my7
1CB64xueWkr1wQvn4Uenm4jj8hCI73qemDi4eCa1Z6dM6sfUqZPh7zfQ1Y/SrzcQvp4OTpeNi1lm
O5/Qig/f6xgGHxs1lDuB220lYlkA0Aq8ZKChCC6ux2qM0mmrWnUvkxn25zEG95RAzvWdyqsfCm6b
AKKF4XNkEpxJJ4pUfZlnO5t448RwsZlU+ZeqCA/b9Y+o00ZmSt0R4fPcvpi2Ah+trcJHVHv33Py2
hlrYZnQo0SG+CfPLXrazVbCzKlNEvzox9EesysVnx64+3j8zGyeTjQtWfyGQc2OvwgPNopKWgJ27
dFZnHoswql5lFzs7WjIbJ5MxFkAk2OXb8rB0aVxaLVEvUlTysxqL9GHEr+ldwlJHQeb19o/709p4
BhYK0sLz5ymkJH39rURaCCdSS/dSdcCUfWdskm/55KTT11grgFyZlRd/l23ev045FN1gQEN174Bs
7dqFFIujD0IA6PKtfgSizU7XlKNzQflz/EZvLjy3mBN3vjsYZeqHpACxD5mvlDQk2vYJjIB8nF2s
TnbOzw0eg0RjKS3xHi9dqvX1O8sQ7atetS5eTPkz6l3D16wxO6YaKsdFnYv3cy+VwEJKaOc5/v3e
rpIC2BKc2UXfBIXA1aFxsNxxxqixL65TO/JoTp15avBIdX190I3hGZHLuvUNxCAeKs8IP8bCCT+m
niPfzF0W7h3hjWAYr5oFkcwlspAbr7dFSIoV53loXfSi7TA64vv4I8SHg40sykmr2/roFq38fn8z
bpwxJBIdlAQBBt8SpLnQAck3hX0pevtbI5vyCS5CvFOZ2bgyUJQG8wwnGsuhdQ+UtDKH4M3URILF
faFODbrhcz//wK/Obo73Z7Q5GCANui8AvDFaWa1jGi0O2zP16LSoLiXSLY+LQezB60bz76N1KtDg
NGlpL/2e1Sdr1cIOc3uyLlRxQGcUtTjNqpXtnJDNfUrQCpucZxGRwlXUPKmFMYZzal2kOTXZ0VXL
AuWfIk9fw0ZLRdBILX3ukyrNAhwh4zd9DbTJL6cRR+RSLVBk/vsVhu69+I3SPb9paXtO1XX5nLFT
9Sp+GigsVf4I7y47qINr9jtP29YOhb0CvALA221pkVqlOUm3sy8K7b1A0EsK8AHOd1KirV0D6RbA
LcRintLVpzRxGRrKilFo40PWM6wxyMxmPoG+6f+P5YOgznu24KKQurzeoEgZ1lZdMhR8gMzPvXG6
eOnkHcKo1XaG2lo7tiY36G/Q9DrqjJNWkTUE0YvqKMXjwHggHac9y7aNxwS9laX4R38Ah8Z1ycCj
VOLCB+fIJYX3U2ClHQahFGL0pT0jdawBTf1JjGSjcVTIHLPuqswOhjlS1Lq/NW8fc37JAu5bZGSJ
tldr20V0zN1Esy4OIKqXIcsGkJXCjgZMop3iWZ+Fvpc/bA25wJ+Wk7DUl1Y7xwaxmkSEiBcdptoD
vKVFEQbK1SnCAuxxMvq9au7tVqU8ACydj/rblmH1dFNEHwrDTZwLBILhkBZtdKKeZB3LFkTh/eXc
HIqCBMJxS/F43V02JtUAIWnZl1yxC1jTKp5tSJaemi5VdyiiyzJdP8bMip4P0bRDDLsWkiACo9GM
odrFqFvnqIbTcJrF8F1LJvOYpQ4l0dgNkc5qMGiY033Q3UKHuxmf/G/h99s2aO7rU6mmhhID/3Eu
E85EYCCi9gOOWdqTOoR4ATfaeJZGW/V+hvNS4htlPL5BtmYPq7C14Nx1VMOArNymiQNUudQyI+ei
dlpx0iFXBKYx5w+aTr/+/rfdqIMt4EK+Lm/LwlFdfsufmVsFwhjOt30BdI2AKgJg+r95Gs8kLa7y
MQfBcFaswvvQtpN9maYSu/semuazzNXxqXWN5twnQ/rq9Nn06/5PMx399muwvRGQQU4Q4eH1OTZT
l6mD+byEWeQN3wm/avP9aOWaEhiK4TQnU9oomDmIlunPsHoESOlZmWd/UVjTTlOMgWftl1aDXFeS
gQa039e1Unb1s5WZVvaOiL9Ljk3Bn/eHdqoSf3Cy5hdYNrf6by5tEZ0aDQTrs1DLVH9uPLq7H62E
jMDvMXZ3H/VqiIALzWol/4lzrysDuzPRjVMsb8ZOxzai9H/UnVlz3MaWrf+Kw+9wYx46+pwHAFXF
4qyRkl4QFCVhBhJAJqZffz/o+PYxi2xV+77dcNhhhSSiBiBz595rfesR0U83xaO1KOugeVZtXEjf
kFYUiMS1I/jeKvnhEbNVoziYgbFFTLLT4mYYpx5EKfb0OR5hxrMd2a16rNysKPco8tFwZTVguijV
4ItEja9qGVPfMpMYwOsud1lhjjTutWCowqEvuku15FMS5ngS5hCMPwA7cEjmvZ+3TFD6oQM+U5aL
UUemlQ/UnsijfZRG8/i1d9rRjXIzU1msd4q/2edJdg86r1OXZd4ZyUWadLq5I8UO3faQBtPwsVRW
bbqxR3Pce1yn3kj3jT14yU5YCLt3s58vREOgoV2rB+QZvriei9xorqbCWdp9X3Ek+Dq19axHyNvd
MWpm0253eaMARLVgP/s3eiW0Cs7ounzpO6exY5we1TsJhV77Sm53e5u2paXHuOobZzoO62AIGSo3
1e2baiGrJupsa77evFGoKUbpfPWU6ST3hjvQ7YZw1z04bjeWMXhhxGOGzFBh4aw29RBSGtRfuCP6
SOBVYn7E1p99NywVUHGZ83xdd5g1D67g9nmLAbd+ZMThdSHd+jILwcMYn5bE1IY7zFqzEfYGKd3X
zHmsW2d01wlalF18U+BLxccsrarlQL95uoYb1db3K1tCtstTxyzCYiyXIZSOO18SkjMm+2ltx4+g
YMwgXkxtemskjnOl66X2MVj4B2bxsrAH514dqSVLPrcc65xQ75NyjCe5rBARAqPxglDlXrZG2Eza
x5pZbhrZtrDue5oc45ULfg+g4cJ7DK1aWUskrI7orYz15YM3NfJRDr4y46AumFzo6HXUVZn0tXUo
tdxSF/momu9YrcQUN4SFf60DVXZhGTi9FQqOo/tVuvljDjbkS+2RYxu6egVCK9Wm4EM+ZLrB3Ks0
VJiOan6jCY1asChEPoSBw3AuVJ2bG3sbYWewB3NI5ovGMTyek4QZazZ6Bme8vG6Okozy5aK0apHw
Iu38piDx9ZucfKOLDUPMH1S6uFlMQo9/78KPa8bY7WfLezMbSW1HVp4oZ890HbtCb4tMcjpThv5g
DYD1jlXlpu1VjyMi0aLeld4SW9imEfZlDkqrRmx6xN72OF9PQxYkIDEmh8pPWZb21rNF7V3Rb5Mf
asmc79FfyopAz0El2Y3RF4b7cS6W8oJiFTl93mYDSt2umid5NZepldx5Zp73N4UjvDaCMBlcMSmX
xS7VguVGBPr8dSxWemAYBwgdKIzOfiOyUur3K5imgKUQNgwraWU/GYxAygi/ajBfWv5gjwcGkcP1
TCPADSuStNKwhfsCRRIpt7zPixklZTJ2JCKumETCxDJGlGd90TxMZDVieLDVOmEvpzd3r8RQ3Wpw
3ZOLMRHluFN0lFJuunpxwL/l7VvRNga644VPrHPW7t3Qle300chUUu1Slpe7VcnCw+6i6V9c4Xd3
AHWlDd5y0A283a3E1UpbagmhW69e6Evp3XuA0Wz8PpDJrg0BZeMNDj75ae01ng8r9fub3uXe3mfs
B4hF+9KPdBefTgQNvFsi1yJ9K27AGi4PxF+Vyz61kLNdtauRkwOTznn7kGmDNA42DvV3mVoab893
6we3bPaLikg7G+9E0qZzhCZwmm7E4iFFgwrjydjK+7UEFQEBMKzyZahDu9OzKvLaauz2VWm66V40
lNNscYaqdpYJEJ+CxGj3Tk26WZSnI+qvsTSdJ2XP0ggbZVYA4DnFhTTyuHkXYsNCb6natzPKl6+G
pvLvntdb91UNOwY7Y1N8y4d++qaXnlvEYkwHL5xwFujxpBb7HZ3yAmWqseqYZLj/HtiQhzoOVLt8
DowueTe683DVzs3yY/bdmalxtagPI+du1olmljIk/bB7mMy1IjS30tZ+X9VG88GzBvFZJEb+jl5y
RuBNWYkd5EuDQIx89L84JT1jAm6bvIwb0D0/XJ+5wGWiZ2N7NFTTZvE0Zvpd62tld4TvnN+uyp/c
qERRnoRyJGcuAiiVfQC8LTwOJdzVUaF7tThK5J9FzNzbXa5l6zoPGZKghHAI5ekhEO/5x+QzsYGk
RXCUj5nwpgeAbIdO70AZrlwnvbarRpQhrpYMTvsi+zgZB9Yzp/RWWsFSDnxlyAPf1MxbmHLKdF4j
rSnyp1Ukq73jUEGWkC3t4cuYtoZ4mGe//shscdKwIrVAeRonY6UlWUnzjmoR2dEnaaJl3bCCL9O4
iCebFBt7x1JU65+Xce6cfdInBlkN2aLbO9mJ5tb06v6zBX2PTX4y5Y3SevMT/QS5Ro41qDm0Rs4v
YWvy8w6iXXI37oYZ2Usoq1X4lx5eaQtv2DD2YdlXOVgIsG9Azd22eTOt6ezQ+q4rFSWDnhwpJb1P
Loe9MqLFlrz3G0C2kb90Q39PCWmyv1S5wLUbFEEbL5q2PjXeqDthqwhZiXskCpwdPXexLmdp+kWM
V38xdrNWzfrBHJ3+YjCk58RaW4zZdWV669t+bDv7QIYk9ziyp/ljX6GnjJQ0PRVlflBWfCMdB+6y
R5qLFMkhLI96QdwS5LYuFw70UM78abJ+kGnGuwzQ1b6t23wyItudYCfOi1VrGZ7cZHW/NXLo+odf
l70vW6FoTbb+GJjPjc96cngdR54GOyuNY+3V9rHUCjXFUi8RM1oLR6Aw1ZP0agAJfV0oz+jOHMBe
OXqAiQKQRZWJQu30EI9bXK/Y0YxjUAVbkZbm97iB61C4xTk2ySuXQrxIrxdCOtOw07MeC3JdaZK1
GHD1FKfUUZGXJMPFIsXfJv7whgDi09SxDbrLpyfY1tLTNps659gMlrNLYKvv06lO3/z6m3ulB7AB
1WjcmnSpXkx2W1krXbWTc0RDrK0hRhjxcWZNemclU793QQc//fqCr32CCFs5vmEUx1B9clod7b6t
pypAkElduTNGaV5PjQfJqyrPcUVfuSs3oDt+DqILSLE66afOI0ZBYgdtlp7W6HYrTOldIpakuZCJ
Nhyg8fnkHMmpYW8URnYuiePlR7uNJ7Y7ks4A7IaTd1qXQ96kbYsgVKb23tPz5Mqs0NbawajHwPSW
Mz1djr+vnD0JQaYbCAkF0dzJY1hT5q+jb5ogBjPtUQA4TMhu4FWE7tpbVdT3Si8j2YzjGLm1r69h
OQzDdZdYOrqshhTA3ZJiuyXFhHBoXnfhP5oDGUhhwYyjCO1UH7u419lT2SqsliiiTg8eF6tf4bNt
iKq48sqUQFvblA92Omrzw9R0ZhkJu3E+jXpps1BpeYmweRUu4OaEok2HKl6QwF7jqFl7KaibRqAy
HAZEru1KM5DJJT8lWa+Eva30VPZGH2eCyUwJBHfy7xJ0J8vbofP8fKeNtfAPc1dl973QF/tLb1iz
RZCVCSedgtJII0HDDyJMxgaXxpUItDrUMaglBzftJw5HiTG8DYKh3fjSW1rWbVEbar5AamEC+Mib
mTFLV2tupOsyUbGdWwA1/ULXjANt5LmMRy113H0ezEYTUwQ1ClCL27UX3exRcqemWYjb0TUAeeBm
6IoPHpw5LfRhrOZX+JY7sfOELYAOERNONJeF/eODzRH+bp3R2EeFKy0VCVWsa5RaEORDd0DfQM9n
0e/n2h+rG+TczrvVCYo2ygJcq7sxS416ZwRpS9w34HdE5QwH7AsxtuvjPK/GxwSyD1txLUR6rRne
0ITMt9h77Lqt4arkdd4f0PF19yrYpFsQSeqAOsmctz8IiXFnEoWDx5NmdxYuibb6TAFToe3k2Ocy
8kBG0atQTjFEjQiGN5rl1+wM7GNyr8mOzyAq28V63wi3UmlYB+4kQ1mqqrutk7zrfxRr3zy4eu5y
fHDsxb/KDT+9BiNKbCRnqVJFKHeSy64viXkNGs2HQKlX7XBdT+bgXCyay8EFq3b9MWiqzsXGYTo8
B4gAHsZJuZdCzGZwGBajwFxdp8ulrJy+DUXuJONhqgtjjaXrV59UjusPEOFoZ2E1l9Y75YjgM8ec
4t0cdOZVyiBSi1Tm1NW18FHJhn3baMEFDnl1U9kLdsupXL3iAlz+kERDyaBgL6uCwqFGjNzGZG4q
EfKo6vCWOtO/LTOYRoiSG1hiQ5c2InLHun20bdLyeASr4MlO62ziuVmFvaPY0plHpin2FLgExhqZ
GGEcqInt+FbpjV1e6xWIBnyMS/Jg1/VaQ+H380/UiF4VuZWzvg9oi/8Y105fd11aze/LdRbqoGE3
l2DJre1nFnNe7st+dN+mq9wcG7onaQQ1TnMrxqprGXw61jeOAKt2s0yBejc1kF3DEYuzvqv8vCux
8Syed0h8ldPuqYmm2LdoNb5rlSsWHC4IBcPRqq2aUAFneQvyrmuijB6jGVrEGNTHQDT9IR/qIIgk
RO420pcg1SNK+Lq5mnOEanC39JwvS0mMx2ugrDbMNCvZ5aVIglDX3K7cc6KzON2RJs2Xqjl7a8oU
0w0jma+UOaoiYvAw1ziCBSNtr5XT+zHvfUacgTm8L/rWM2NkBa4bGQ6nLyZPFcnNhEZ9SofUNg9O
l85xUowC/BhTnCyS6aAfy96ax13d95qKygV103E2U9IIjDEp7jlzu19qU2X9mS3i5VQFqB/eejrV
SLnYJZ43TisDlzlgFuu4bi0URsFDbI5pcK4/u/2Y5x1pLoNgi02P3vsLFIzhNRxKusI+ooxVRTg5
w3AXNEXT8zxPzXem6s3dMjTOocyAi4aBWwh385CaoBOt4vOvC46XVQDiWWCmOsg/StPT9+yvBEx7
9ECORBy110HC+VQzTXVJ3897Q4uvgKMYqNC36/Lw6yu/VgAgmfupOHllMierbjC9YbCOQ2/6b2Y1
G5wxlnpvK7+5nYxEOzMze/WdbhnQyLSgiJ6WVnYG3XASnXXcSr2wDWQb+52V76uk/ZIEtfuJI1JN
r7If979+oy9rOtDpFHSb0ByrzWkBrhUjpkTLNY9ula4gsBwVz2bp09XSlzOXelnicCnaVwDQ8G0Q
V/j8Dqa1URaFk1pH5A5rXNVDeiNZzO6Acxf70mLkObqeG/36/b3y2GxRk1Sr9PWR7G8f/F/mDaO7
DK1aC/0o7a47Bip5chb9XHzBK3cLNhQ+PmIYSV86neOKMWtzAPv6cTak20W+muqvxOzKG1jvQbcb
/Nw542h95WvjbsG6w79oiE41rbmrAKCn1npcSlZQ3clyMEpNvleaX59RrLyckW3BzSg1Aupgmr0n
XxvRi+bYOso4kg2y7tbeNb9uaLEDnjb7sofIEHG+64EPKE754FPPrEivfLZgolzoF1Af0FecXD7P
ysqrGNccRyhwu35Ewlu6RUJZuhaRmuz/hwcCXcpWhv8Ebpzqc+qSSVgt9fU4mr0eibVswUDm49Fx
xuqMCOwlHA/xADfnJr3hA2ZZf35z9o47NY5y9WOdtDzZuuYNjxu+vguNKeufgoqsHMBYViPCogi0
IuLIN0ucor1xq2RXYnX09JGY5Dlo/vbhkpfGqRJw4DZiP/0Y7E4OrqL2Ak2aO297y1q+GuNclPHk
C/tJGDROzjyprywPrPToogCfkXByOhnsKlx+rldiykBtcRz1YY6X1SKQ0RHqcgs/jBS21V+vDi8f
Izqbm4lsO+c5kPKefwFt0MyGs67W0UlauTOmhpnSxJghAAr49y/FlVAW020hyfh0hUdH6eZJxY5i
NE7CdG1S1QFajLvsSgUo4MyH+XLZY8nD+sZpnYUJX9rzNwZXnSA4zTeP64ient6he7NK2zmzNLz8
ylCxoUHFg4bQCjHb86sUhHJ2VZfqYI30/KZ3qHFzs3avnQU78ajrIlqsynj89Xf22lvD8IeGkNAu
WLMnF4UjmXh2rutHAgLrq8HuymMbqHPQuNfeGk8nGkU6LJuw6/lb87HRmDapkUdMRP6dicyBIZsc
7ssytd93XaAn4ZKhVD1TB7x2WRY5BDrcIR6RHs8vK1l68jVX+tGwhP5GywuANZWT70eGYHZklNgT
qA6KsTtz3VfUNJhS+EB5GICTcdM8vzA3kmmP+JiOtK+9zQLTM5mten99gKiPpqabeieJB0rQvchn
sGCGrOu4bAbvXJzLy2eSV4I5h/n8lkV/ut9oEv+JUXdUoMta7hMa2kdTH5yd0Q3nNESvXApQCV26
rTJ4ubU1npR5vY1n7E7cJrkvb0tDQixpNHP3d2/an1uKiwKL8EC2lucfL3azoR0IMjmazAW6WEsc
5mFOWxtnnsiXDwem2y1CdhO1sNic3LbmnFV5TbDL0ZmL9hqtfxMvo6mfWcteqVYpBjBCYmpDwXr6
buhlNpojbP3ozmwEuGmw1+znpSjMvV90YowcqYqvCx00RslDU557OH/KKU9OKUTrbN1Bk3XgxT2C
OcNWqbsYVHW0IcMBXDLulbLhzM/ksRKcaJdJD5Gkm28BWDAmxydqP8GICz4FrrCe9HKePiXEohPN
w6z1VnW07KM523DiE9PLL6U1meOjaSj6ST3j+1BXyGiPFoCDO4sD0WOZ+c5nYeZZFxO0rg2RN3jq
S+8U65U1lFKDXYfHIxYLHZszD+srJRGi3W3D2kDGL+JvnMJvhxKx39Ei2IBe2wycXEuZ+3LUjvCZ
qYtf37ynjwmWMH8bEOh86Zv8a/v9v9TQQ22Zje9izlNj1jM4Y1Jva5WItDoTxzOXOr3WT38t0mAE
hKjUWXSeXwugWO3TlJxZhwomfgMNvdtK82bzdi0R0kdBP8sriAuEFWhpnn1my9Xa0BkD+45qxb+e
VzQvIV4y6HqSEbgZFVPbt58KO1m82w5JcNSjTX6cE8Lhv/VOFVzrkxz0OfS7zHVpHE0OQMPRMcoY
kIWT3Q3Z7DA174Vqo3nL2IrSyk1S7Oae/nldgpU0Qyiicj9XOqRUU3T9HGuDWw2RtrmvQvLGsFjr
a9+lF2rW5wdHMzNUs7XLG5S176dxVkyiuZ+madg7sxyXWzupaWQMoF6DC3sKcuu+M9OC7TUdS5gn
FKniSIsvTw8t/RH3Ap3OQnqfT9v3w6+/kdMdiS+EfcFgNkNa7Uu7JIiVSuO5UMfcFz4ACGhrBytJ
VHU1Mn0fL+g6mp+CNpvTc87gF3sSl96U6ZvVnYoJsdjze4HwFNPWNHc8Wn6flpGfCVKVsqlNv+ht
6Y1RRoKIdulKCNNHQ2rGR55WCOd1taKW/9ufAoUbj5rOaAdp6/ZI/uUR8FSBKp7u+3EYkjFuQSqE
hVG4T4GNosEVtYhsb0jPLOY/3+Bflzk+AMY7KOXQzKH1PlXSEhxA40+06jihkxs5orvBnVHTlwP6
NgE5K+yZbnC2JK1+U88pRoou7aQba4UY0OwYaXEOE/jy8cS/wf7CfIuiiP8+/xyyJi9y6JXL0W7a
4C5VWnH09cmK124oz6xyp1uZh6sJXhM3ACcC84W+t8JFyuF3WhkBqeLClnV1KZDfHX79xb52Ffgx
yNzhdYEDP+kP1GWwJpo56se1UnWcrSXu47465zd55Va26GP9zObhw3sh2neAPk1+yZKdE4i+kcZ1
OIH+sPM6ZcRmuUXVY7dp8+4q0Dr31mia6cwi/vI55hXQQ6N7CC+Die/zb66dBnQ79qIf1VQlFyju
8osOQ+4+9xLvWFr9ErVuup4pFF6ccLcvkb4LTzD0U46TJ3WPNQK8qyZgi8Raos8xE4+YWg2Pc7ZX
zawfR1F2NjML2r2GuQyg+Wy9u0Jvl0mof8xmMi/VPHSScFPOvLYX9vyfrw3SAiYH9poX21qVBrA7
MrkeK6Myr9picrdhkt999VZSaxC1jPUMLY7BTTxsQws0QcHaHPWxt7MIyXXaRKhCQUQtYmryEG9T
bV70kmoj0iTRmaEL9KuPLMk5JUqyyX2wrMGdw16AoomV2Q33LofsOdIRcXwmY3gQcLa7kQEKnf3H
iaf/bq6zog+TrZwJe9nVTain+vSDWIucXqj0ijx0JOOCsEJnf29Dtf+sKynOBVmdFnzbR4VvAIIM
X9NLOKjtiiQP5LAee8dIbnWn8a7rIiVVw17L4FuDKu8Hmcaq33tt777/9RP6yipIG5qeDHgAWrEv
amccZebA87MeEe/m7c5bTOdHmcKqCO2y9uZNbJXcdYUqqmhgcWzirYh4qORMloNhS7rlv35B29n5
+apsmRAr6NVuBRFntedPEulKEOs6qR9ZsCeNIctSjOCxyGczLEDSocxKZkMGiq86Xmwrp6LUNevM
KfiVhRgePQU4ixd9+tOtYba1Jk2WfjqKti+QNOjLTtfK5B2FoDizRL6yckAApR6juU+xfGrztIck
odhf5+PKjOaukyWj5roT0ZQK/bJh5Y/rsqj+9SH/x9P8n+n39v5fn+fwz//i10+tWPqcJ+3kl/+8
G7/3UvXff7t5FMNvLAjfHmXeNv+1/ZD//kvPf8Q/b/InpDTtD3n6p579Ja705yuJH+Xjs1/sGpnL
5Y363i9vvw+qkj8vwGve/uT/9jd/+/7zp7xfxPd//P7UqkZuPy3lxf/+528dv/3j95/bwH/89ef/
+Zu3jzV/7/r718fmlb/x/XGQ//jdcv9g0fr9t+n7z185fxg6dwGHMZegicA0f/+taXuZ8QftP+i6
4xulmcEq523Be/S8f/6W9QeMQvIrAVOwmeIB/P3/vppn39C/v7HfGlXft8xzBl6+s+0h/34ytp16
07xsuW9spRwUTrpOvRz9Nq1LI5rdXPY75MLpN/QiY0bij1/e6Bo4Jo/Oyufa42SoeUtfxGoptS9Q
P1x/VxVp+02hyp6iUVTVh1xOyddya6fF5KYY9wkIVyiyjcb4oCak6UtaMi0F7zC3IZrj8pquEbiQ
tK/XJqwHQ7E0axxOQ8YmfsPPLJIqSqkpBGHXyfSj6gLnQ1MRNFSMTfk+aQBEEISmee8I9bTRpY22
uGa2ORFEJPNbbVSLjIsxT69VT6N/X/VVksWWqxLgIXRMwtFZ+k/SMpIkkgH5BrGLsOw2G1ZPRB5r
/QfFWdyPe61p5sMqlBBXNFWTXWDPSxNmqJ9RRSDjccN+mcrPaS6+VVNP2FW3tDu+Q7Pfddq0CS5r
3Ucj3QWUxQAQ9S8Ira0bMhwQA2bGLa5Oh+gfuwCVi2d02fsWaT9Nh5plT86OjDkodGaYVGY5h7rJ
eCi0HaJxkb7r+qVgDbX2lllnX5xKT6ew2VqzUA6psWHGdGTBW5lfWdB1m0ICl9K6x8bWGBunMCjc
COrA9G4s/OJ2GBz9ziL3TuPNLYj8K3pXZWRLFoQYbZ2eHLxhct7mhL998f2kDg6I/+w5TLK1kGEH
3mZXV61FfFmq0nv0Qi7nJsNDF8cUeNLjjsPo51m1Ceded0DrnswTHFEOE61GQBRcH2UoDCbtWB6g
kiXdfgmM8keNqf5bnlW4FNZ+IJCqbDT3O59XV8c9Sn0gwB0Sk8hb4LfCQCRIGJXwV9xCQtu7erEK
NN0BlHpRpEG97/ONH1O4AcThtCj7N/mw0nWVSW45cQqO771urd2P1mrtJrJHguai0imH97ZY63dM
N8Aaa4VZozO3RHfZr47/aV4mxz6kg9L/nCP/rYX1f1wkny2sd+J78072379L1t//H5ZTl+L+f15O
7+rH56vv9sf/tZY6wR8+M04WEtKPIID41D//Wledf6+jpvuHhYGeMSnDS2x+PsfRP9dRg7WYIwQF
0hZOh/jG+jvrqPu82vI4JmB848CHMBNZ34u0ANCweYEdymFV8a00BGRllXu6HboVB/Ni3I/5qkmo
iP7Y3WgNs5+wVDNx30vb+gBWRW8BTZ0t8QOvwlQilRDJLeY1yJhdzQwl7DIU8qFURiBxBiTOkz8A
Lg6tdBR6nAR+Ka6cssYjsbnF3mlozj6iUM8c6K5tQYJYb2J+sQMxKawSnf5GSi37BD3UYRSPKbkg
S8ynoQKiXSyABTAGXxgGrZarYm0zM5yHfv5Mwh1KMHPuLRsrhtctYd51vbF3HI1CSkqD4EITvvul
k/lFcqg7h9zuSYl1veyt3jAjG+teuQt4hGwAyhWClgEKoPU+AINxNaOLhmmQWgX/PxM8gVAdQ0oo
0461zocDeLHWrWGHdIU67dJrE7OMS6gE70aDNwkWuFyT0PD6M3JXg9vnrzskzFCmW0xbKFpB4bBX
Pq8dKyCxuioItZ8IZmouRqU5HXEUdT1dbK7uNwUrZJw4Wh1zgvBu9UGXLrKe3HUZCXr+BT+4OZNJ
8rybSKcNuQEhWD/7DJjy9ZMjvVGJTYAU+DEdJ+vW0Nw5brvJvyiyWV6aXXIO5fHK9cijoKGzBb5x
Dj0pn7FyjpW5dlxvHta9kn3+OfHZk2rZDk9YDs+Rrp9Xytv74yHSf3bFt2OvtX0lf2nd4Poo6STb
/tamneNSS6dLu50KokGSc35uFpBn3+7PS7GMoL+jh/hCtTrgOGZkjwlJIz9l12hz+5RPYrXDv6xb
fxZefy20XlyG5Qd9Mf8l1wWW/EkzKp9kW6w4WuJUM/1dmq24R1L8Jr++CijJ529nm+xt2GyoVXTZ
eT8n/bdyQsWVr8A3JDrpMdgBHdDm2Egni7AUC5jXB8weuvO5QpmnHRpcQD+oCEyxS4quxTfbZL3D
Zl4RcMIqlJXzfAceIDOQ8U928pnTdy7C1GxLdIiFK0xGaibxK2Ex6WlzUTqt9j0o3K6+QemgjfRO
V/fBnjS57FapuIFQB9EYhAjlkB7X9EMNMVo6OAYmf1rrz5lhUy0holwR7vjlnLLcmY3TF3vcnNW7
Ce+tF6JwLJu4qEwRIEcbEvtNo5FgHNWT5+pjmNSZVcerM6b9lZsokAiRoymtwvmJEtd3oqRm3IN6
rc6c5bJMNODNael61QW06gULolG3bWQ0iP5ujbVuoF65qmhwjQ2ll1wp3NrciXVd6rtUR+JKPEUu
qiZ0EUAn1/Wou/mOAPu1uk0mXbgf3DpBAOw3snC+9uXQVLvOHER3yAg9b670tkk+4cvRBvxQZMF/
munsP6F+qd44ZcnYDgmikcv7tUHn/5F4yKJ/Y2FNHN8zthLFhZ+XhFausKqJUajIQcRZISZCweKC
ITAmtyFZ1IVcxdhdryVqgI9pTpjl286U4Kcjq882EwzTsyuA0pA2nArbZxxIvwvuRuUmS9zVfp/t
uaLfgmkWuR+vue18xW9WESyV0uXIRuGMYa8Vg/iWpFXJ2bqQqa8uHAxTFjYaY3CdECiJpn3QVBV4
H0qeuDaCrO9X+zZfA3tn9xYRJUOmWvvduBrZ/LEq8rTZDak/z+hBwXxFsBmX8a4iFRVL7ZjgAv9E
aWa5l8wJe0nvJjWaL3wXGCIvYPZ5Rkq16Yzmo5kqT5MHYcx195T6WE2mKE0HWJ0NWRmEppFoquFE
yw0z9kY2UNm4GhJhMjPSuMztsbmqrAQRYtCrAUOgpwXVZR903mHIJss9CLttVChmVWVsAgOK6GFU
vg7JkW4TlDqYklFPXHOz7/pVmRcCVvdn3JeVGa+qnPAKS2QNsT61sgorgPCbZJJMHB6rRVDTTn0i
L31pj+muEs4a7Gyd8CECl/zlg78k6TUy08onxtSh217xVkHjAbd1sWrZ/ZHQMWHHWT8PAVPMxu4j
pRlmFtemNZcHXFgg1PNALHPYZBm+MYZtenpt2ZB490RjjMtFZgrnqpBEAh2asgu+ACJPxT7rey9F
OIq+et91uece3ZoaPPRW9DGXxFxhAJSeBo4cREhzY5ZjkN6NdA+c91k2m9pFayl9ZEKuN7fD6HiC
9Ui0ZdxDcHpvky5lR2mnsbn47DM4hAxVWPV6s9g9dpx4WAMLvEmzuny5vHKiYjnvgM/MmKY2tzNp
JWtYz31uBhcz+wYrkL2mPRW6YsSUdpedZXZmDQ29qap0v0lkh1jDGFvbh3xqEpTrv16cT3z0jOiB
kngc+GnDU05gGHi+q7GEMI0okynOZiLzmtB3y8S+7XsLVosS+Co/zrVG89x0G5Ef6AqZXySPSXDd
tN0or7sSP9ChowXrRxxll+A2K7pg/PDrV3my9W6YI4pYdmCCSGwgdCdpwE2TEDvdQxPKpsa+C2DK
xByWp9BaDW3/60uddAm3Ef52BTbEbTxBEX6yWVFNChYGD8d4PzZ7q8KZm/vTFNvYqT8uTpC/FZbA
j+6b6W3io2NuNwZkX54dYZ7UN9sL4ZC6HSKIszXJY3j+zQS4/y0JZC427YUYLLaa9CtatRkXfAJG
7drvibs/czucVATcDVukDKY9SjngA6eGoyJpDFuz7Sk2ummJZcPqWs1tufv1Z/zyKhSJ9HYY/NDa
pKn0/J2NWIMzMRpL3E6jvUtFSnBzgBPlb19lE57BNPlZk55yozvcUzrRP0vcZP+HvTNpjhvJtvRf
aXt7pGFyDMsGEBODDJLiJHEDY0oiRsc8//r+oEqrFoNqsfRWvXhmZWVZlalEIMLhuH7vOd/p1Num
NfUD+aX2199f5W1Tk+cHbQ+DkFVuxuLkem/vxWj1EaMJKXB9ndsb4ZLqLKpc27qlyxvCQfcdK7Dz
flz0f87e/0XiyE/f/9oqfdPKvOX/aN60Ptd//p/Dt/4Xx25OvKvqB5zNKvj55/Ct/sXEjA6lvmrS
ebBZkP80NTmMM7jhMM5pSnCaWFVg/xzGdfMvZEzr+UIlygytjfMnh/GzNY8Yikkndiykp7RJ+SRv
14ltsotqFWL7tqnMK82W6QWMvtufvoz/oKDnLjkMrhMWcpIZtZxdBCtzpjiCbKYxVzjxNprY1zUE
6N9f5WxjWqePAsYM2wP7xaojf3srqdMC4lf1JujqUD3Sor2PBRifZFCom3BA7X9/ufddjHU7WvVO
67DknU4PMEmIWJVGH177OggRKvsTRz9ficFcpWS8X4isdzyK6mL3+yu/HdCs/ZP1yjzbPNwr2/zs
3Vh2oTpTdnDlfMgv0xrMapc180bvDMRKA4JZRRh7VA/zIRXt/MFefPbS+3F1m0u7kLYszlDG26+Z
dCcCYHOu7tYGTvZxkAF9lRY7cBd90E54fymkAVwDkeKKajsfAiURMowBn0YQ0SD2S5U6qnZxy4hu
noPff6c0BfjcPzX3uS/I5KjNWYigksDFv70vydmCoTENprziXOjXZS8vEt2O7hIttooNxWDz7NAu
RqRSG1riz87YH3LRy+ccl+JuEDFMuDRPxVU9D+Ejw4S4DJo5S16dHP7iVBT2Z0hzZUAiqroNdcdP
9RUd0xiILSqgJrG/VG37mZSc6MkcwuFZIRb0PrQY7PsiW3osGmGHfE/PW1BgbRjrK9YBw9fWiRq8
DcC5LxFtJaFvLWGHtSy0IA/3tdl4Wqosj6gQtK/h0vTmZnATmMhairTKG2KdsDhyoBXfqtuZZnzd
Rp0XF1Z4tFPN9qvBda5cov9emIC6j12rQ9gpI5Z6n1fFN5pWtXYY01Zw+Oty+UDjmaAfh0MhaUP9
8pDQ8L2fxWw+xNDIydIJLdJnO1tHWRTxXv+SOtr8VZ9pTRHZNqYata5MT4k1KohdUhvv5dyRs7pB
hhb1gXCGWPAvQUjkGVM3+cXSwpcXnUVRa1pL23vqoCYvLaU17T4rVmtKe0s59i6nKuy03fy1soro
O/i2GppZWpOd2tTxZxTFyb06JvAZDKTr90tnkL8HWS7/5iQjTXraXuoVwID6pBPpt+lsNZJeRIC2
D9czvm46V71ALWT2WPkUspKaxuHkT5EL8wONgGJ5itGN22GGt+Hj+xWLPzRz0AtD2ddgD06a0bYT
9sLU/ebKvL1FBZxUO1WPGT+WeUM3NF5iQgTzhcxlJvfpY8gwJd1wT6EL6rvAOtqmRfJSVZkJXKee
xHGFFodbbSa+x5+LakJGNtjtZkBUtFGTSF/2sWXCPQhrG+f/3Gf7bpyWb7NMiwF3/tK1PjGmRHLP
ozW9Dk5TPuZjOr+0BCk9KWqzlF5RLERxsDO3tT9plfUZu6iOwKAph95P7UF/4vCd+0al5XKblJ2F
LKJxdtTOw9+90xmfGpX0gKRchld8r2kQjVprBnVcqLd6D8H7A9nRed+HJx2fDNs2HcrVGHSe91z1
S2l09FeDucaxSr5zPTs7YDhFpHtuP22Y4Hmt4OvoLbDCd1X9dTSObS792j0J93KS12NaBwykmHzQ
rMkJMidI/F+b/P/UUv+FNP+nvfldLXX30n9L/tf/bl7+Tl5+Lql+/LF/SirxF1Ngy4a7Dm8fiwlv
yH/mxBRHLsY2+JkriB8x279LKkP/awWl4ofAZg6yc9We/9/5BoRKQbkl1qaj+2fjjR8d5Z/eJBzW
Kd3g7iHgwX5BIf72TRLNdpS3bGxeXmulsgujSH5PTHyrQdHYAiMTG53eLMTJ6djiR08zuvkR7JbE
BMTugt/JkvlrI7X5DoS6NLa6CT+5d/R0p8dEJ3iKGnPSgwES0YuI6n1lRqnfpnNdevSXo2+iiGoC
e5SHAhCz38A2PWqMeFXfAMDzlKQ86nqRKN9CCptP0HK07Yie2ueL/kIHENeh7ABXYfOiNVQXRnuo
mix6mfTc+gK/vqFrYOef2LRXpjHhgwc8AzMmLRfHM9Q2kFcOfZOmQscSdYVLl6YZxgDQmXkjQksC
m2tNvwqN8VYYIo3JgMFe6sMIHnYgkXrDG9zY3M0t6m6PJn3Gsa9bZHqoiLs1jwCIbAO0Wg4YwImb
9A7phT7sjHGaq8Buw6y7ohWb7ErOQFepUuHoTwpbfFYZO00Puuib4rCEaX606Yd+D2Mr35lEzhVB
7MTM0nO9zh8mDG9sDxpogTuEQHU07gts/tnXjBRhXjNywPwtHxkWz+4QhGMorXrnOIsZ3g+LM0ci
wDZPFt7GHIa+Hl7HeOJAmHpMx6u2AYgv+1BTvmtuqfQ3ei3w6Lr8YJHubgrKyrJRiBVtnEq9mqRw
MulHCw2+U0JDEH0Zy1spESVGukWiiYmHunC1K/IPMFYtQ98kgdqbMMbIhe2/jbxF+cCsoCtqk7Y5
jDVYNX8QZN1cOkurA/yzhiHc4KC2nkLh0C5scfkOQb1MUUuB57gvfY9nwYPb5h7tZhDdJQhpc3G8
qSmafhvGncTHMfVRwpLXeWH0hp5fdWZuDp8sUw4sLWlY5hcBWm8jllDOMGmawX1y3cy5dyiKTlaV
xv0WUHh2a1vobj9RshTiMMJPaB9HxbEesRqm32K1MMzruhyq52nOimS32Ap9rQkOvV8zskYlX0px
4/BWzPy+UmQS0GDP4od2tDPE+rxupD/axfjVakQGiZzeIOf93Ha+tnWMxNeu9C4+Qg2AWwMemld0
J5TWvYDYuSB9EFR3sdZGx0Ufq9xT6E3mZD4kekK+qbL0+Maj8dqJkT3sh4rx4MKx0N0aSEFuK9nr
D0LQygyABsxfin7g2kNBnYjTvs+2wyjdDWqvTkM8Ocy065h6+iFKsPs6mcPWH1CsPqQxoVybupzj
Q0NcNo59pYpo20djPW2WqB6XF9UZm3HTGAtEwNieo+oCymHd7luSsya/y9eKs4i66trRQlLnpkXJ
lvsirhhekvUnLW+EzWlew+npO8B0hv2tmYoc2R9CiSjQ0Yrf94hZukPlJNbiN70EKx7XdkLybWYN
W1rDtEmRO7hy0zWgYrxKs+KXKpPmvsT6d23b2mBucVlkXzgfpUD3CtfEYzBqOj9KqI3tMarWNIzU
TszvC03Wm0qf9AtXkFXhlVGdvtrOpPbbMS9zkmNcHRIY8Dc1oa2RJ+UFGMAqmCO1sYKpteVeqn0F
E6mMikf64kCa6IRKr1uc8olxl/gyaX2n0rG2kijQgF3VXiVCItZG287A3CZJ2zF+jqJ4Y0yWERNl
Y2bbucalQYEF8G6Johp6muU+KWys4HGZlDnbuEO5XdqY87dOTZKDT3pjnXtydN3Uq9N6yUsih6DO
bWt8UZg4kiIvfAAVkbGlgV0GaViCZsWcVXw2a2E9abmIGOQYbQnNVK/dso3BWQHa8ltGZUUHwiBk
Oe0MMoFDK0gUKcItIyAcDUooVfr2yThrjeYhs1qa0Vfw3FuXVUnwVcJ2QmNMehm9/mfJoXKTYCqx
Er/HnqQ4xK6lZZXqAg32DCPwxh51IzNRBgpZDyLzxprvuOWhGRfTOoWmSgoV6ptCZbXUjd6WDO1N
wjyZi2i9s4FcSAJJMNlmC1DbBIPm1YaAkMGZVQEPp/Oa1C4LFU6lukl6CILjJo4G2v7b2YQAwjaE
OYSAaXuGiZZFaFkdk64oWJmmD3HtQJmY+n7Tx7YxHiWuurrxEnAlU3ajmEvoCK8yXVlv0lZTvgID
k73XwJurL82UHxgJk/YsRjoXd7MN45RjRz+7ATy74i6poXUDnutRZ41SzNBWQtk1t/hWov4yxM4z
7lO0tPCvprZ9Ra3U3iuT2004NmxIWnwj8nssYzrpsJPazofZCQqvNCb9mYFMvNwrIxYk/C4EGBKk
Ws1FIDnz2dd6ZiTVEXRDk/nppIYOjwnzP89JOD7yE+So43xHafVuV7d8+NTjmWytoIW8AuRGikqh
kG+spbvuOFDmXi8j5FZVKnFm2JTnCcPFulgMXLlszyAhKNaNZbbkJRaJ6ADytBkvR8BM+NV0/p3L
Ti2S3Dwxxpz0m0UtpOFPeRNn23oqLOb9U6QZgZ4M+nPUGtBjc22p4AI2TtqeRhRFe2ecneuOO3If
mYKVDpuMOYgT0P7BvMhVqG8AKTKCpD0C8tTiuss0tBzOqIprtQAv6wPQkJ2Xrmf9r4QER6XvIGn7
ktcKCa/4iSMgoMp8RxhDuLVjk220mZMYQIoJ7A+in6b3+rOWNDFoWzjG5XNp96Stal0CjqcAdOjN
kG1g+StRndy6VVzcAbPRxaOSTvas+sqQ5foFOwmDOdgtY4cGT3ObV7Pkph5LRxbuBuTXEActqjSB
7KJ32vDY5Lap7tJqzJetQ0Yh8KOwpZniJzwRyeTntVkbF5Gppl8RrFnkFAwrRjJmLc43KLfj6Lnv
lvw5ZWptrLFyfFDY/Otvmhei2pSUwMlhRqEu7qPVziY9KUQH4iFKw55hDzDtqou18LJ3Q2v5pDlL
pN0nc6ymm6UuXYAfrlvrzwWY2vYGhGRx01WT/ZzmKNg3U5vpxo4AU5ZKoelVs2F6xlR1ZDAJUqlY
RjSLhiaT4blP8WCzO7S52M6O2w/7uFFQ12H0USCVqBHK8zw18s+MFCl4ZCwbsTPccIkPEFqJnnWs
ileDBZYGKE8+dNyiUa9nM9G6zbAxIoHyPlFmc0sdBtBzGvWnIp/Sa53Is3uHSL/ZFyFC401XjzD/
WmugKu80XskqUBe/BejHv9+B0wn10zQ42mVu86S6XYXtJe77PkCtZiubfMms7DoTwEav8XeHhM5k
hbtfkllpL2Y3T31JQyVZjVL9BZJl5yWs2gIjF3nxzzXNrDGQLBrrThlaCdcfny+tjWzut5S3+avV
VdE+7BWaL2lvtq+lKqaHqh+03cBgJd7nuqw+LTyq89aYW5ZoYrN1WtzCIdKHfINoXr0NmZleN4rW
frPjBIugpia9Dl3Lwc62KMAAsT3CpS4Lk/WiwIqvPCdC9BW0dIBIinNHuMMWoXoRroQljKwtLVDz
uNBoUiWiACP+JjPUSluRg2iB1BQL3rxSrik5g2F9LpUsPZbdYLReFKpj52dL6Qz+mKnTi2jqGZqo
XdPD6KgfY49oTwsRuRY29iWaxvhK0ULUBmWLDp8jOGh0vyh7+4aq3X1BRVBuU1quwuuMED7trPc8
LwYuoTGg6h3u42W0+/3SxfONNfRsPCDD0j0qnZ7FH4cW4eRdM/2dERhbHvDAsfWRTG/UTEU0G42t
GPvyopt6cFRjReigV09s7B/Mf9Y29M+nQ0Z57FSoUWjdM908n/9kpjaR2AjYKDPBX/kZpcXrJFbV
K4cEPnNHy3miHd8tw5/1jXUahYy16FKxUTJLXAV+PyuFyoZ6o15zuidC00cvW0R0lxYhHc885urS
KgQiYkXeGElX7hdKivGDez+bNqyfAHoIicdrGB/+x/Xv/6RV4jVNpFLCFg1UMzy1ijS3YGfa15/6
Bb8YN5zPSn/cqAEUwKZ5TGLBeSsXqxPHolGBHTXRUg3susXA1luJe6nTLlU8Vyl7tC/LxLdAVceG
otWWsfgxE7V7xLVx9UHP/P19k9RCKwAXEKQPSz+bxnUpWN4cAq+PjNncahbH+SKco9vf3/evrmIw
UFoXFUih86tkWlwOdsxpQsDPO3BQMilxwo8Sgc+a8ny5zC1xJtNGwYBN3NLb31DAfRdtit5cxRVs
soET4cUppp4f0jmKyg/W7Pt7shlmMjTT6NkgYT27muHQMejCEStS4fKIzAiuyDGoho9CFM+GR9wV
PAmdbBtHMFUzzmcqTDB6Xnc8GyEy+XRbKoJ6FQMKzWQDfmaGHOyjedXZwGG9JGMGfAlMUiwoJGcP
A25Ml1cr7FjHKtrXJrGMGxHHw1GNe+teXUb5ldcN7ikk/h+l37z7DblVZos2NyvWWIj12/jpOSwt
tXKt2aSvkOUMNCKEb7SOWtnTsYet8fz7dXnmDmR4yZiIJEC+VcAW67Tz7eWAJVYy0Rxqm8HgtdO5
oLX9NJ/nBzFIyiyub9+GIhaPTk2Y4k40dnhKqiz5/PsP8u5H5nOw+WmoCbD7Aht7+zlIeE11g/gF
P+2YAnljsXCE0BpqKV+tMwu8cG59uLJ+sd9b7LaGDviSKdb5ykpCdDiZM7IZdUI8yhKlleYnqStk
kAO8j3Zu5CxpDELXjeQHtt53vzPAJpUhIfpX6pt3+w7E7PVMHEO6GFDjqWJhJJUoTvsaxSZHmD/6
dqG0CgyteFbJvuFy7tmimvH6qZOpxX7O+fTY94Q/eLVjfclbHB6NQ6fwgwue7Q3rBVcSJB1bkrEd
cX7Byk3JEOjLxC8xCu77VAxB/vGuerZoaCMTfMPbem0PQyN4t985SR4D4gSOl8lq07gkey4miXl+
Oerp3lKnj15fZwvmXxdcL7e6mVDkn215lowGtOwwNpvI0J+JwsqeJrYgOigi6CP6QjETpOSDN/PZ
SuGiyF44cWgrJQVayNmPx7ijYaqzihyV8VtIS8Z3y/4b+LLpgx/tFxcSOkFCPIiCnd082wviOdEq
yOqRP/NYAOmMZj/PGbikevank+p1bmzhWGCgayPJPtfzjOo4qwmHAA/gUhr8uKmc8jRw19v7/dp/
J3znWsgoeLkzRQXqci5xIGMHeqgBEr0yuCOtSguHBujYDVcpqP30Ilzs6NYo2/C0SI5aHsO/LvKd
SS7hbjBzK79CcJmPm99/rPdf9uoZwq8BvQj/m3X2ZRfd4FRpm9AyXjjWhWqTedLp0427/tWfX8pg
5XBE5lX97svGk0oMZxzFvlYPD3Y/Pgyyf1D56z+/DCUk7y7IyYTUn91RmqRmhe46gqqZMgXW8nxD
ro3puV2T/ze+PPx+WAYMViqL6O3bAkqR7QwZPrSxlTMwhiU8YTOYUOLyV7+/q/eP/JpNvVoKcQyg
QTu7FA2WPGt0VJTUOume7jPP9zT0y0Fm7DHMO6IrgU/l6++veq4jYWWwU7NvwmJi5z5/M+EJVEJi
qyOfHc5F481Z8zSKvr92SY8/MdIenxayBQ+5w3gHkbP8oF79xeokrQdw0Oqf58Vx9ltyWB6dWjHW
9/9Q6Tc26Nfnco3d8KUl+UC/v9v3V+NWEc5gUICObp6fPaTMqx4jjuLVzfygSIVGuNU9/Ad7wfsL
MfqDSoZjB0Mmhpi360ZLkdcN8Uyjc5l+PAkM0v5bTwKG1tWwTlHsqPr5t9dV5ZSs/ku/tpYhSPiN
HuuJ7LJ4/as//eoQOuH5YITHm/1dCTN2nRMZGhxoIsou1mdbqsnFf+fZZiGsWjfkcuzYP/KrfqpK
cyE4C9fMTR3SZo70W79JwyyOadx9+/39vCscVqgTdSC1N6clTkNvfyEI5Kh2O9odKaEie1OMQ/Dx
3fziIjY2NwvbKji8dxfpbDmTHumEXm4UxR3Y8/aVJ8rc/vGtOOtZGukJWxQ5fG9vRY4lQrp2gpQ4
GNEt75fiWHf9RyfL90t6zaWESEIFxEZhrn//p1+G+jbBA9qFoBkt3QhM7o3oGjOlfHZhyX+k/v7l
5VbEF2dll6H92eVCALyhPdMq1ctxfsjRoxzqmYZBbtnT5vff368uhaiYSpIjLTn2Zw8rQUuzxmhA
8RqZhVOQQ2A4QrdeDmWdOB9Zjt4tCZoAK4eNA7qKU+v8xIefh9wpy1XIISPvT6ETtFFjFt/vb+nd
VagaTcQRbAysB3Ia3v5YCoyXweQyXrIut5aOK5Qu54+/OK7Cl7YKIHkd8856e5W+SgfFakB0Rhyd
x32/mh84K0v7E7WkWX8QdvuuCOdqiDrYhCj4KR3PntipN1rHiuqQeUaWPBpGiZZBNepPszYwf0+t
6AP+7K++w5UKhqyTfe9dmaGmZOUxYne9Hy1lAq+GYHKddP/HvxT3BTuG1aCS1Xy2+MCeqCVWstCL
cyWcj6qcOA464VTPkfenV4KXRv+J+ozuDUzHt7/W3C3Ie9e8Ol3WPZ76Se9KL3Wk23xwobOgB0oX
lsRamYE2RG3Df7+9UhuNY4EEdt322LsHN5uukpDsOYk64bJqjRDW2FiV15XL8BNNv5HjuJtT9B6N
mjreEmephYOVWtUrsNYf1Vn2l+gdWnrZnUw2mj33wGEH8SyIysJpHuftydbk8hi75GfsaD/ODxZJ
EdWxDnsGUXaNnotBrpncMuKm79dFgsN/nFl1dMhaJg175pdPdTga6YUMRfSlFd0Ub/X1lPUwYSc6
0VMnbJ7hTQn6Ty3ah3GpnOjUdjI0cf6rxk0d6c4CRkfEl+6kYUp2zChMN2ZpWPSV8Wd+X4YJ/g57
+agHUWNN+yWaS+fUJa32nOKRYmxl97R///h3p+3AkZwO2tqHOXtu2txp8c+sAXQRNWybKQWDpw/X
8fun0/nxLmW6SLsVye7b3zzk64BAxOvBdEraSUR6hacCFvWJuKXwpM3Vcviz28JdzEELkRX419X0
enbBshlzWkRCQUaSta+Tiw0pL4aP5MfnmwBXYSOly0mHjJ71eRuZwE6kq8g/PBDtlOIJZdaCdfnu
9/dy/gbiKhDXXDqAK0TqXRUe5onek8IXMrvvyyO2wKjCnBhyApDoeD84aPziljih8YBS+lMIn5cL
WVoRaV32itePCulfktdCxODyX5vAH2kX70vJf86xCm8ADP8ZpmH3vVx5Me35v2r9NP+m5Pz/AbzR
V/vE/5vQcAcG6OWNpHH95/8laTT1vwxeNaw1zpvs1atz/h9Jo/iLscma3kuRvwrhf5I02n8ZdDNX
kDd0lBXy9W9JI2pH/hZKV5zfNthpy/0TlwhLg0/2ZmxFwWzxEdathFKTCcDbZ7ztRTOlnaL7iaHI
yF8MdHVdHKrGd7I6Rrgy5AemPrGRunzRZNGqvtmm/dZwgPRtc6Gxqhmc4iINrax0SHZz5LSR5dQz
IpToBvwy4gMcx0xRdd+OK+crcTVFuJ2ajO3F6/vOUS7cXiFZzo/FkIiDoYbhAy39zA0m1M1jvup5
qgaVhxXbMVsDOYME6XW1ViebWevq4ivhG7wjPdTHMVwTrXO7ojhp0jb7u8TuJjP1nLmbOpwUlpWT
ANOB+3k1ZDMOBMzWbrape6Ob9jK3+/YTiE0cqDKNhRHUTaMTxMFAbxKvhtYPtA30rp+yq96dGvXG
YbD5d0qFoyFGnxkQTl4/QZd5rHPZFwermGp9N5OWRsxGGoJ/yN2BIA9f6R2kKp7EcP+MnmW+z1Or
va57yA4oCH1MXtHeLrT4a6tYj2VonLpo8Ab66Zd63u1mVfXSyfjeJ/FtnY+ILHFUYyjvEYoWNemE
c+cyfkjLKwVj+sMCN4OObdtcrpCQjSiRlEhXueRjPYWZyXeaVPVVm5kXhPQco657mcYTPcMt6S/H
TFpBVhMLBw9mPiTI+Tw4cvYnqxOXLig5+pyE+q3WdnNvl+hDWgvZQlY9zkt9VfEN61eKLOuLsWmv
lzk2h2AmO82zx/h2xHW/RfSeGh4RlBfT1J5IsxXb1jYJ+KFhsYEvlH1ezHI60SQ1T8zML9UO2ygL
g4PEPs4EES8F8+Y+erTi2Ng3sZLdAv5Hawo/2IsoAqKxaXZyAjM6OTAM6Tw/dEpT+UNqp57UY/p0
lUJHm8inPE2BIc3oS7MJZuWeHr96aUfFHZ3qQG/kY5V1UcA8CXJJ04vEh4JXkZuwVPHD0OjlhWU1
rqfNtROjpoqPqvsdSmgUFBg8iaikl+ZnY3M5KjXCT5tKF17zGF6gZDhFhZWKTQlP7r6MXCXaVCqK
3EAbofC6LASc49U+Ec2nxFwaz7bDYjs00ykBPO8RqJx7MEpOg6GCLu9cuKyuXzZxuRfW/GkgBsqu
ki4Yl67YMUV+AHS0lZFClhYo4ZtVRMArQwNlGFushUT8MBo1B5FVdKVrOZMhRCmN+2i+iPN+OYaF
RdBRz38BD6YkLC3rpqfnpBzUWjsZjJ49l9TiyQdK8jehvaiS6+TvZsrMyse8/82u+qzyUQq8QFoy
LruxmoK15LxIyBE82haONWsVOZjZtEdPXOfI9+vWd7KFLJs5NCtvqYiKA5+Mt0YaJLhi87ZSJbxq
e9P1dVQtAXfl3uhJZA4bWvtWuTXb6SXT8m+joRUoZKR2AjuZF3uzVOZLhKfaLs0RnPpzzJ9mnG4H
I/y7zajgQb6wI72LdosVJz7DbcGIqTukejduyA0lsVk3aBIHJIbtZuQHPGxFT0okym5oD4uLWMdD
/zj0l5SiqbyWtfKqKT2E3urVIv2xJSRXYUo4l919Ow1OgDP8PrNRqawoMIBOdJnK3HfYay9VEV5g
4P482wXxzdKoSb6yHK9xykOqoTlPHFVSUYeF8bUljcVTx8LBB964V6Q9npKSrTBL3JwpeancmFZ8
0STVKSla87hCV/sqN6/zIeUfcpSeHQ2Rtzp0Jsp0fs0IBAR9cO21SKG9WIQNE4RZf29GGb42sf2c
u8rGGNzBgwApvUWtnO08hU/hMBMOpiqHqZPLg16gTFZDtz6kg3HCLGNkflxSUPttJbOXMlSK66gY
kWsKRL6NCVCjSG/gaJzmLGoQsqKj3Q62om0VwF4BcyKHCU7jrKFZJIy5AtOVaIIqG49aulwhPDc2
PE/8LWtSnzQ8+r7ptrFyq0W1OHKoz9lqgA9UaXlnd2HgLCr/owXjITLfVTAKOTFwhFbdGWYlTtAj
kMeGXRtYFuE3+6pmy8DRhNSj9tlzRLC0vDDIg2cqOtt3IaAvEY6fbVHalzMuq6Lel069nYZ6LQfb
ywXo2pxCi3Wt/rOkgeDZbn8omkuxHCa39Mi1us7qmbfpiA3HEKz9sn6MGrU7RuGEC54uyCbWqyPS
rcnvk6/sdL2XxpG4gqJhfjImM/pmDN/zihhcvJq6p7RtdpOwOUCvuHW70RPatOvC7JKTBjb0qr5O
GIR5OZznZ9FyFneLyzw2PlnOS9WJ4TJSU8S3zb5ZwFfW7ZVa9u1emSX+tLLOt0wKy7/dqL+u8ESM
sXaFGO9iTvPbTD9A0kNFRQhzeKFFnT8ZBXVAGcTqeKUk/WU0a71faMrDPAuU4wrQRmacUdEcpB59
Z/MdowMp9oWvw7emc5VvGdtdOsprpd32q2C7zbcUB0+Du9CLIeLJM/BPuVXmrv2FnSmTPAnGOvta
sU+W1b1u/O1g7hti02sIEq9KJublNbXBVp1GX22uIKH5E46rqojuaZTxmBEdhXY6VSK/JVReiZO9
1Z0a5U4qzVMNbJq2PrM8tmSiqpfvjgXdvELMZStBP5FMnI570nJP1sLm87y0iHDZUdDpewPhaLZD
8qx5xSN7Qz3p55KSp3H29YKcrh95DbAZJ2mQtdUuSoaLVp/2nVbvLPtr3ohrB9h2LMtNVjvo1VqW
UUV98UUol9Iw4YbUqkZJ0GMkda9kv+6KT0TUBJbU6I5tdPNbo+rsU3pyAy6d7yu6mNAF+81ibZoQ
p6LSbhylvnSxUXphNA5gfzu3vF3aEjGdCepC38Y69cfkXldAdNpM7nvrpm5j5jlE9WZenOpXqL4Q
Go8QDNC5VLcp6LkM94Tt+KNAt2wBxglWss8e5e1hMXYCvuA0GDuaAYFWsVoQg1Z4FC+IIckCO5x2
iLGuxwnihlVrYcePXfEajpb2dqkV/SDMsbhA9JHso5m61EFZXrftVZl2PPtF95l8a+OAxhRVpGWD
lwEnkjS3+ph8ks21HaflfpDknPf1cq077VFrhqPebRrDmQPdLtXBg+TKFllmnwQB6Y+T4Q57+lmO
j5sEPewK5ivNV3vOblx3OkT8EW803WCU8g5ZtunPQvT7oZgJXpy1rcyaYwM3yRur+dJR47vayNVA
8L7j+SMrfVd2KTG95gjHb6wwjyIfL8b4Av46qxtrCDIPi7InZV7vO3r8EuvWwbbTpzKKKQ9H4y6c
402coDSvE2+224Mp8nudKxdN0niKhXBVdx7NpA9crJneop/M7rbW1xVPP6fqjS2WG593MYLHxEeI
fKklKrq9iC/Gy8r0ENtKyhvDJxBznyTlvF0i0vsojudE+O7IYk0moO9qgDOn81YdN4LoIA7ltlLU
zwZByqjIMV1Xd9IsTyk4QU+xjYdWbZ7WP2U1+aM6ZXdEYz+7Iruyh+6ToqmvnTI8jG6deg0lgeeG
g0/KkElHyFWulxGr3xxu6zzdyqm+UnPtQjHkhZ1ovOtVZNuTfqeZ7cOEV8go/25zHi8bcy3wlKOa
W6wA61lrpy8u6mOnsa+iXt1YS2GQlOBuFT3aFUn1MJXhyezFvi+RVqa9SxRwU4hN1KnGw2hjN7Es
JdwIR8z82Zo9F9Ccgp3VFwRFHfTE3NiI+VWlj2s6r9YcyAjvZYoXRywEXvdhgg9m2qH+ee7IAjzG
+lTvw0YLKip64BmbfE42fVcjRc9vo/DCLYwvdByPGWulm6KNxBDl4Znlw6IDzRt3i0/oIoLopMiq
BtY37UXPcSqNvyyORRJ8Mbf7olJfdOh9k554JVYQh90xDXHj4kFYxx6deVHaZYC17cVulXs3tEmh
H3ZWSZ66zBEdWtPfIjsCKnc9s8LEStY9eAz3/7B3Jstxa1mW/ZWwnNSk8Ax9M6gJAIe3dHf2FCcw
khLR9z2+vhao14iUQkrlKLOsLGTUC4kUHO7AxT3n7L32SY/70c2sjOH9vI8t0Q5mTdtBGor3+sju
WtXKDUZAViGFnTIco0SG6ofXaxDXQHpWspx5BlLOXVgMnmFMV5ERbTGXMtzMD35N9cBOhVVmVTXF
Y5roK4y07sCoXDaQDS4kKi09QBDchfOpEEvbUB8YtK+U9jUohFU355cRuaJR2dlFUbP5a92R90jN
TyJugiwn5U5jZ+wP7KoC8XKW9Q1m4I3K0y0JTFtIWlfMYmae9YWgC3dNezLy8brSwosmoFgJngb2
k+44WV6g6xdJ2LtxO9wVvVI5mAd6ewYKe0Nvn+cDObeS0wTHuEHM5EfCq66MK9msMyzGMyLLYNrr
0qilbgq1SKR4qdKXJLBU/AqGxjZPTAoqHL9uJqohxYzvjS5h2GKqI3txDLP+SxpGeJrR6I/zVViQ
3QWptrTUtaH4VD1zNolfjCaWX6ShDa7qMFc5cXJkn8Kyzh4tsclUR0nb7LX2c5b1isCviyxTrOla
nVJDgfs9TdVFOFjxVmkXfiq0rDxxAExVyIzfGKsm6N1TTw0noAOUGmJSdaVGS+q39RNENVit8hu3
1fADhogJUDcahG9sVwll4sAzC+RrahY4Khu1FnfKGxNW7Dqdp/UbKxZXgiA6tMgByRoLU1Ys/NEz
9FoENPsGnZVD6ai/cWgXIm0nh+Kj8oap7d6QtZD/UJOOwjSBsh3zVVizSXaVUG0xK2Z0rO3ojYI7
CgLW8DKrfTB6IIz2uIZSdlc9DkFXQMp1G7xRdVn28S9E4H3d7o27OywIXjXr9NLJ3vC8stI1upcs
1N7ZHMbW9as4OvLChptA6MrDIAsK6ppqNq4zw+CiiRYWcDyWyQ10Ku0WauzwKmgS0OBZrAnqksI8
iRxRErMBvNZSWQyjyONVS7UYJpeasoGTCxX+0EyPewYXgKDbCXo8ja7BgmE4ak+5SaFc61c+CK4b
M56BcTEyxMYuldogHOIGf7vTjkg+vYZ0Z8gg4pwlK2UmwdjV9EgbbIOO6UlVy5S7v+uMk1kRFwfP
s+j27CxN2Zklg8iSZORh6ajmlC7r+KARLxtJ8bXUMkViS2BpMzv+AudEg4HiKUoy4Y4AhClYEwcd
idfDoEXLqqeKnxgzSrgBcNBO7iDML0WExh2bQhahmpfEXHCmxTz1VZbwW73S/1wj9H8arxZ53s+6
ofeAvf9lP+XJu47o8jNfO6KK9gc5OYz9KEy46t/oOH+bvFE8iBrzLJNZ4pv9+y8YuPwHo9xF1Eqv
FDTXknj3Fwxc+kPhe0XkLsv0YJG//wYMHGXCx4YoEzvaq8z3EUGjbV36+t/OxBm4l2GEt0Gykl3v
q3etondnwsNUtyuTYKNXMxnBgPVsDY/i3pzHMyjvwsszkSQmQtZrmysSpKyoHzoR1poomDxfE2U+
F7o6wmGLK0xKo6yuUR25SitO+17sRC/KdCKhgI7YTTtGKxnmIWVsUqy6HK6EpZMnAVxzX09p6yoy
yeeeErbCcZiNO6GzTGLII8Frez1+9YFQnORWyu8TonzORacIl/Ks1+duiMSdoQ/ZQeuRPdpFPi0d
UIyE91IWNo9G6YYU2vMK4Fxjdhf+SG6B3u5iq/9SLUV92BlXgSgIbiTNnxWZgYOe9ZmtDBP9rfpR
jh7kLrqmT3uA0bOV04wdPLvMcJs80f1E7DSetSJ/8vXqEQL/c12zO5e7VWpYeyzBh8IYPcijZyPQ
z1C6zzhJW1tT5s3gSzcUtq6gl2vdXw3GOTfj67Aur3OjJig5N45ykK1YIoA+SCu82PskHc+D+RDD
G1Vgp9R1ujZHrOzNeOiHimZNV9rgth+rVievSc4uiWa/tib6zIYWP7ZjdYWr6h771SFMjD3ol09J
Md8PTbr1JVqwRYPIWV4FneEhJL+cAkIkdB8HaYDDxig+NXhNRoWLRPBPoHsgnrAzHsRPSnoIqi8A
OKDVxgd851fggon8zoK9UVjeiGHUMQN5j16HVxKZF6GUveLXVDBTQXe0jnTCN1VDtl/FEc3CnTFK
bgIzBnGoOSBJ3DY+WZHN3P7UBdqqqv2nLMk/58bsCu2lIMenOExW08zWMMHRttHkc4cPkkDwef7U
51vc8nckeC9mnNrtJ0pbUX4qC3mTsGyDP3JmtV5bVrrmkZqzO28fhFTwamH2mqC41fybQqEWSa9q
yWeDP647OV4LghOH0TkSAtJY1XWN0dka5CMRI0ekjEdiuryquJubez/vtmpdP85EZpaZtlHLZMWO
+mLq552RqY9RHZxDH2CjmJ4mAI5gmjlSpdduBdAkUNKtkDw2vbTDSrDRSqjr4kT6FVcnMlu7N9eV
LF8wWgmO5igBdQkfNfmJK2gPT92TevFTIoOtuZJCPqcKL4dfwQQYXnmIX4rJcJ33dPnMcB0kFWWD
sjXyB7Crsk2Dd6+awsos24MyWLvYKG+jTnOblmgU46JRNJqXnVdLV6g27qXY8NThwmSfoe0ZU2Ir
Nqa1NY0H5tr7WsfKHO/EIPWUpFmpaAaMXFnLUbtqmuDRSjFGa7l/OUGrN5abLzStG6nfVN2VWn3J
JtVVYg/IhJtrsUcoF3F99A/MrV5Xnik2B6WIPb20LgrdGu1kQ1C8M8QjGT4hFQb+2wJYZ0ohrGQn
TagfUoMce9m/NXJh1ZTlQUgymgmCdQnvdC/olz1ICiOX14UVbOUhWA3zOs/q1ZT3m0ZrVlr4OKna
mRzBxg2AqbDnuPOr/ogi6R5t2otkIhkuo2E1LyF4fbuiQtP0IuKcg3XblOwXyo0a7Bj4q/2ylVbt
TpYDfKwjXU/VuiXr5KxYtZPCUKC1FWGvjdrG1qXUG6XnyZzWoz67gWV4c72uuHxrUV9h/r6TxSBg
VfBfQyINwQGSfVAkezj/W5zrho33fl/m+eeSaSsLus88hfIOyj+g+97Tw+GaBujgpshjVqivIycp
U+vezMuGlb98tPywPoDXLy9qQrmdxhD3qERPijAfUIFQDg1CvJ+E3jx1PncrzMxwrUaAELr+BGz7
oFvMvQB+x3u8j5fLzskuJImLw9hk/Khd6kZrt5L8Kcnn61ZLn7qiPzYYvvYVNkxA5Lm40RKpP7Sl
rDmLJ+So8uS50rJGPg+TIh1l8QElg9b4qYu3wx1iAuKi2zDQI7dsgpRrt5LWZmR4jXVBkttTyh7Q
TspsptWDECJoNoxgLtuMblQ8FSgv51VC6ZwmWbvP10JCXybOk207AlY3AloTTe1rruwPeysVrQ1U
Tex5VUEOTXTPmp862XQt47jHz7VOxWIvx+ZDFfa3hUpqeVgbt3VUUcTxYSUgH2jJdIcsP0eZluKv
9ylCNKknSGfc9XLxmfbUy9wpN+zT93k8VI4fYEnOxRM0AiowSXwoyQZ6KmsGW6gG7Tbi7hh3OYJB
vGNUablTsOd3wq4MaI8xhGlzbpChq+/rjjJNzOoRmoK+EsX4npZjuxWUONia0ngRz0/0UR+Gie8C
Gl/H6ywzKRKS2c1j4bOYyKusR8QlzGsrrwY3CZTJQ8gToB1Pj5jC2XhQbOpL/dzPD2KnvAoTHvdZ
AsHSxgnJSUrg2/qIh6kb1QMz30OS+jfS7D8mg784mY99bj0M6kAWk3zWNJ5Qavs5HLeVfBUUkCXC
ZfjHQ+lmqNR8HYui4CpaL9KtFUy0eWK0HgoYY2GJP5wQDMmOk44yfxwUlu/0GjLoyCOfTnqPRqfu
52qtNlrlkcsxOymsUIdgYN8rUqm7aMHHrcapvcsrVXFRxEOHjkOFitsIDoRkX0Q6z2/GquWD5qc8
4NWq/6KSEOWZOVfD2EF6oNYwge1H7c5ow8+5jtzJSuYDYlDaiHNEFSRl/RZyWHIIGz05ZvokriNV
aj2zJo1QbFoTrzfI7q7eyFnN0FniXTYNdksz0wrdHBkJqM160PN1CmPbEbuHcvxUReohwFnvZJZ/
VgycPkog7theaKxT5g2A4VOT1tuRZUQRh00NSqIY29rGG3EMkmeInLpN1d6tZG06mkN1DY4KL79A
o5rUl0uG4MFKKbMbMcl3kxS7ZujXTg/E2yuV/Loaw8OcxxILW5sy3qvLHapgcw9CGyhcC1P5WCIC
umjNMT1DL2D1XKxOWKAs1Stg+FwibOFdU3alqF2awWRuh7B8gMYceEq0wTIlXM1o2G7R606zrVhl
LPJMg4wWUP6txpRPfKjabA3BrFmHlXLPSMxY9Y3w+r+zgoAnoVfQzCsGrud2O6FxAxXd0twVum0l
0McLmKyM5XQh1/Jz1GSu3MufOzaaakmdGf3JTvz/5dZ/0PL/Wbl1/fT8XnuyfPvXSouZ4R9EHxvI
1XkKLnhd6S/xydtfUWiJJC4tZsE3icmftZZkLKkgMsWPzo/oxIb8XWstf4WTSBQRJRsU6mSI/Uat
JS2K1X8s02BTdaTAoDtxfKGPQlr/vtSSYp5iyCAAgLeWsJ4SY6NU+ZLYM7zKS2U/3Ohl0DixMrw0
gbS1aDZvhblkwpyZbjHXB8Rh8gUSTC8VFPVCaz+9vZO/dVH9tDr/Vqr0n439+u+ob9J55/+9vunT
l+zLuwgaCGx/XWOa+oemkC+D1+QDsk2V/oDERz9J/FP4xM/8dYX9U71L0NvQRS1S47dUCPl3Lqiv
5oh/rihUqvxikM1FRWNhSSF9f0WVbT9qkYYmosDZJ6yVmBLxTAJvyKYmaC3aZGkKYDy2g6oRooOs
BZm2Rpwxn4zZSIOtzqhmEXnKQrWWFZKn7Cie29KF0UAz1CC9C2R9T57vApW6T+ilfjKLZEYV4CfF
vakIDLs6lLJSSWuuEIzB6YKiNenZK0uvyq9NFWpWXWt5hZAkmSb+kZBohFtJDxDPBGkVKqUTkXMj
vCZpp2Y1XbdQAsgqjiEpBzYBCDLjVCGSG2q8gKQdZ1AAxh9MP2Y8UzV5eGjFThgu0iHKQ3dORZkW
eTrF2VJIm81ZEyNd3QYTcpncnuYaUUc5gep6MlvRpPYMdSVAo0vpGSLKFRJ4l0aiyc4EEiuU1/EA
gPQQdm2LysMXI5pq4BW0J7/QTPGGvaw2ik4CowrRQ6RFAhKiuI4LoGqKWfWP09iM9S3ar1FyynrM
aEDCmc8QuYRYotDWFBB7HGPSlekIPUcOLwk6tR7HLBvLLe2IPrwYI/Qm6RJ3rcQ1Gxdh8jUv4BTi
JTT5DVqP83ZB2GdvPHs/oLj2alomMq3MYjC5MniglnWQUe9LscrjzzeMAiudzbJD5fgqgh0hiQzU
TyergKPKMLwVvtLgsPS2sOECJcsNxrZaOyrtIf2KjyveWHIwO6CEaVgFGZtkADGyDRSXOnpF3iXI
1zxe8/UcGXXITNVKbn2xbJ9yQ48ZBS24Oitv2fCKC8muSrsy3pKHUGcXRjiI7HQW4h1g/VrZBCQ4
l7t8yKRg04Ty5DvFrCZgc6z0csBq4baqVV2WHfmSDH4o71hPdemS/U27beV+WFXwdG7lcrAeWjEr
n5mXn+S6NO7FIAbQqieKelkodfYimwGKNVXpVLzkYlc/MDyM6tMYq+lDKY7idRUwzcmZd36aAzm4
CALZyAHl0cBwiB4taiR7uTdEwrVS9rONHCndT1FKs0udtPYRRGF5mYaD+iirNSoTmaa6j5ZtIXal
s+KZA0P3VmD7lQ1ytE9yUfCWbr4C8WLrw9ZYst3owo/UadzNr7QnihUNd6rvWbzp05a5dSfrB+AM
/BOqXF8FZn7VNwDH5FQdXxly1/tpKuQVpGDV4eZIsB6KXXLdZA0hKNaokeUhytUy907iTF+leSLq
dGtSeFIJxr5kV2kRHawokizFNeuhNb3e8pvkmIrSGK8UvQyzB66DePiM8cuynKwhTujY91lKZje5
nPonQrInPt5pRMyHlEFj8x/OIDxyMkGF4zz6DagvdKjGyWJzrKNkHOgiFnMSviaKjoBA8PXyqtd7
6wyqpn42paQ1FjG8EeJGbeWWfykqbi2BxEKGvELPi6hR2z/AcsvzVS32kriSk3Yu3YJoFPncDG0I
TyaW6KuQ3So/DFJf41aWFGoRIHlYB5M6TgwvVMldfMqaMKl30DmKeCOUIIdWmHoY62ZzGCjQ0Kwh
7O8VvTJHmid9ITtKF8ThoSpNuvz+WDdzS6J9padfjCGX47NaVmXptUpR1+Jmxto3X7PnJIHOqio5
3dc5Gv3cbegUB4iQeoQy3zzhfsAa+ZGgGjHskokE1hL59vsHCeNVwsqNzkcYQkqYkxuxWLhlWbcv
/4XjEIOBVROjNhiF98fRBmlJfifiDPtw9VyGw/Qs1WHv/PwoH32oixZdw++CEp0gTflj9OuMETPV
cTwsgxNlA4U5ovZO8yuqJfBsZdJcTD43xc8P+hEPoSxHXayMeFBhw7y187/tpKdDbpl8Qos5JZcp
WUby3TIRQYBqzPEKm1m0ZgOK9rKorIqRXAlEuhRV4+7nr2Np2H+7J1hehkHCHXkeJkuj/uEtxo9i
4IZFphjkAT2nODjwqKUjb0719udH+v6ikWn1cMZQKN5YFO8/TJN1MyoktEdtkFs3ADElb24m6Rec
4+/PB2XIEkGGnBjP5keOQA7Lv0d1QwvA4n5oLLlxwyD3Dyicy9++Cxj2gDMhbgL67nfJGfOkxYGm
576t1T7OzUn6HA5y4P38XfvB+aA+pwwxVOLVAOy+f9dSihG6BDG4ZsFn8xOoSwypb7ZnOUnb6ffP
iKgCrkXZQHKPLef9wRij631AQLLNhuFBEPsF8ZhEv7gOfnRG7EOJQIRHwiTpwxmVWqVAbxwse1bi
IrSZRLfJPulzlLt50YBg/fkb+IPLTsefRZAKjgGmpx/KKH1C08tNSHdOb0gfrEk+8oX5V7b55UV/
exthAJPwCTOBUxdTy0fLkWEN1qDmqmWHGu3ZpqdVrXfc3DX5srsiFz///KR+cDjKAoZ9b0ZRUjHe
f1BGa4KNa3TIcLEQ3Y90j/ZCasn7urOKozJN6i+ciN8vkSRy0MvVFuYItcyHNzGYaYCCyWd2Y6GU
SdvgCd4NE6JeOk46ihK5z35xxO+vEo5Idc0Dn2VO+RjlEkSBwsyeI1ZyUXizUdFU432gQQ398Odv
5g9Pblk0FN2Ec6V9uOo1NW/6FKwhGZYjGpVkGDwss90N+cWFF0hxdGs0g/KrRJwfnSAXP3cBkBqs
JR8W3lpPA1YQgqkIWurXAh6SlUymhteUdJR+foLf3wKYrVjd+boYLrUPfjj6yzm05gkII6PXfUSE
FfvMpv+Fr/PjNbk8SUBwmbrIb9wJHzYFOXliyBJAkdZpHz4v+Mq1hSdm1U5pf8qY9Hk/P6sfHs9Q
QSwBclgW4Pf3QEyO3GTGDIQtIwbEq9bJuovU6aFnWSGMwAiyX7yN318n7A2YzcP/4sGNJej9AaNu
FnqDyBtbGkgJkHOdrbccGsmNCtNhV8NhTpxJr5Dm//xEf3hcVhVxOU9VMT6caDv2Uk1EAY+AIVNv
0nKSHPKti8u81toX8pb7a6FAoPjzg35/zchQwSCQYUdnW/BxX6BGFgTYBloAzX/GaE0qKs8ylFT3
54f5/i5ghEcPCqshoCH0C+/fU3rl/RtSguEtIk7CFT+zBhXr2MLc/184Eh8JDRcOZr7x679RLvSx
WDMokCy7EKWGSSY9Y1udG3WjIa76FRfm+2uTvTGNECyHANZoBb4/rVEP6k7SCVmAgLeW0xmKNGFX
Q6DQLFbKXwTGfP9RLb1IdglEYmI/Nj6sJLFR1P4MKY7eSi864ugzjdAK6xfv39uC9O0jbvHT0RJd
mGaLzdn4cPkDzRzTMDeYFvjz4LudPjCb7Sa5m1xdKHILgb/JexpD43tgdFcjkhIxodhLImfpTdwe
miP7oUpMZpCLxi8upB++CcuWgoapBrz6w6vTqDT9RuGsjVKvHFI9RW/S/fEXb8L3tyI+fAMFDHsj
rkv9w0pqloMfEiFo2iGu4kMxT8U5EJXElcymvJ6MtnqIyPX7TVs+j91lz0xSj06IA+f3/mIaBMPv
emhqYDuZ0RNJmrmNlYa/WN3et5sNNkb0wQ0e8hp3mEzz+/1RjBSflzA2S0p9Xr9oEelVdpQmdKIi
7POVW2M+E45hFWfqAWYJyY0/vz+/u2UkXgFsI6IteEYZHy8vA71/1uolx0cgeOiCmbaFWktIgvIJ
QcHcwln/+RG/W3s4HrcoNmc20RidP9ykEIDLKGSZtysIyfmt6hc+NOGiC9TtDM/G+sXz8bsrVFrC
OcDwMB3guIsL9tuCTy5xf6pESdtSixve8hFHFiTF/uJj/O4KXY7CisomHlDlW+j5t0dJ8RSaZaho
0MGTxlPyQlpriQqhvJAlB5FS+bmCrf+Lz+77YlZiPWBWio9U4/AfgyvzufXBb6DuTSzMRCDQHyJd
usst42iGzY2W9c8q6h/V6G/CAkHRzz/Hj+RTLl2oquAk8eiSZKJ8vEHadm4HaUo1JKhavRJUQCZh
EHdQeLXxrFe00YyqjS+rphvWYMKbTedoDHc///xlfPh82T9KwEUXqiX1/LIRev/5xlKR55YC4jY2
cgxXLUQneuG/Isn96Cjgq1gI0PVhT/6wGACTneYywsCqAcxwoiosMWUl0i/e0qV++GatX0gtZEMv
OwC2qADrPiwGUS4PLERD7VgYYrC6QhF+wo4S1SszV/xh02IbKoiZIrjKm4CWlx4ISbP6BULzww26
vApwgMvGh005FeNyrX/zyNbkoDTDmXhb1APCFc+PHoeboo+yJ6AzaH+vLuVoPOGY3QFXWBIxP5YB
Oo2yIB/11mkX5HjCB4B5MImhKOvGYMbuz6+Wt93i+7dYZfTDPYPSU2HJ+/DAGlEk1JFU9o6omELB
qtBbOYG9dWMM6x5DYbsjKsCS3Uaq9emmsnhBK0TDpoBJNSWNS62tOQYBzXxEf6pFXzJctUeW4hpy
IN30epGFi0TOKBOG6QOWlymUOiJwGBs9Tqlci6s4kUrL030JdrTdsn8u0LyIavz0dqa/NSf8f1Pr
yxz4mw/9u0ynY/Gv7Cn/X82/0qecteRL3kbttP38f/7j7ef+1vtKoka/ij3F27CZh9Dfel8ATawj
kAXZc4A8+3tCqEh/UIMQe0KspLk0alhq/tH70ogAyQhymruXDfzvjAyNt6f+N1epzGaAyorikUck
l6v6odGQ9kMnyBreScyH2zg6VLVyDMriuShlzLdyytKAclHRbzvf3NGi3Blzd1GSTaEme0nhaT6L
4iejJFBP0Bs7VMYvAVOLKQsOKupDtGdEynsSuXWt/Cj40uTAiw7snkQCJ+7bpz6SnUq0mwQP99w0
h1zDwRqYBkb16gmNsCxv4msrPuHwqkt3UO2p9HxzpUNT31mlWzdrzdxV5vkE9Q4ZGYYUJwwPY2h3
60pdEduAJs9vHVnCQ2gLrUd2hN0YGH0YY+DHRKKxElWsXWcrucT3FRVXfryPCGQEN+27yzA0oUOx
lpMjniFL3abX6XXsxm568oPX6lYRrxDsiTboCL4qCU/l+ZB6qafdCz5BbHb2iASvvKaDkiX2jSA5
YuFUuCejL6F0lV9j3L2p0mMh3DF8IL5ktpHTBATqwdQms6m8qGJS/Mz1TBCWMJK5FS1qQaDms7tN
xwP54xu9u4T7T8pQ1cGZkOw0TwnNKmxp3bh5Kztj6HQP04vwKDxOL+Lb7+Lb78vX8Kl9/fo1fJJf
2lf55a//9a/xE7PhtfrSv6ovGmsS2h3I6fp07BvPnzxrXSUHGYiAauFhxK2ldIqt7NKS5Ej8Op5I
A1AuPiEPnQ03o5x+SJ9U8hHQKSY3BGBfjeI2afHurm3JKbbhvAJrMcANrqFTnQiHkjRvCN2e8V1x
qongm0/oexT5kn/LkNZ8XVgyxcmsNwYjlpmZHTwDvuSaFwor4PmfRsdEalYTrDA5867ip/k9uR4d
ArE6y7Yee0c92fWK7zOfCnWFw9R4XGf1Ji4Z+50Q0NokOykieeGOYTj6SEC1O505zxCrD96Z1oVX
MNjqzXQOn30Ufc05w8Gf70Z5k+99xS03YYcXsUFmlV4FwkvQnDL9IG/TzgvW/HgR3o3j1ag8avnu
rIteLDxwqQYqi7xqOJiEiSXiAcJc0JwKbxQCNwgNO1v8tP02SdypcCJ1X6OVVsZz2G2Ufi3OaLvc
SljlnDAqeQPC08UYkuiB/Mopg7XmXyj+RXnAHjV6WNjag3n5qNGctSRXDR2LxMddGALQ4f52Jvmm
Ec4NiYfZ0tiv3Vg8Mw8cXsOb6Hjheq6Z7sxXrxrdAi3+04VgayRssEsk/MaZZw9EB6j6XnWao7gK
yeOdV5ZywC6Z3ginPlzxL8qEZwWrZlqNmPkXDIV8SLJXP7o3Q9lOppUqHAZHhcqBg7BhOq6KyIEx
gquCZmtyhgUQ3MSb8FV0jVnYWOE+haYiRc+4urBq72qE5u0hx5RQJgeLCtZnfsprs9pVeRaf2M9G
DEPv0KFWV1n1msBdBXabpePKYDtyNbNjgLDlEpldmiwwJ0SwcSNu8s9A9SAyEPrZk5yEKau1HESY
/H/z8wkxAy+NTzS2xy0eY4XZjyMZj4kPdNX4Yg3CfRtDkNmk5XZS9kRkUaARWnETSveqqXGm61z0
kvwuF+/EdFX2e1R0T3JM7znE3SzAvt0N6V5ZcALmilrdzr0uPYvTDToAtfT64NBdGPcD66FkF5fZ
JTZDfpFUIbz9R37qLpqLtz/mz77+jcjyihc8t+dlQcOF9PWX1jjNl+KC9JZm2LIwzvv5fsKAG5B5
JC6TO9fEIWib50o9okmUpmcueyVCMflMvCTz6aM2kQwq3xPfHqhu1HFPVbrdwkFBx2enIpAMNMrC
lVELThBsA5CcKq/CyLdN3NqgbGGrIUCedj4m63Jba7fZyh9WJA8m9I/jucNH6usPwHmAAtsMgnlX
c3pomGEXr2nAe/NMZDFHdnGmzpaMmLno7dpaFxj9O5vJtlU+pIPupW6O6cwoMcXb1pN+iJ87MnOT
xlEx8RHnFtwVPB4JKLTyDTtGw4Ds5s3HEn8DSeSzM8oPea26BJ9gHROY7I6riLCzDO2CKc+rKZHP
LW7vDK2FUD3RrFrlO42bNmrvVW1clSp+/VbzZAMPSuF76VC+BlrqlDFLLH2VuCuA8SCalW99KXnm
wf6J4BqLsmgEUhY5aH/cuhPPxDat/I4AJ5Wotpk8GObyQe8EloK6THI6Vdo2ub4S0nK/+Iq1yXQV
IXWzol4Nw+sQHMwG78ywhkOd2JEYerF1FpQuW4VIvW3G2646RZeRlqsrAf7CGM307S3QW1KDQ9w6
ZeO1hEgWxNMqkdWVmFcuuw+mCGWQ2UM/ewKtXGF8RLN8TGLpgIPzZKTjHWmxn+Uc3al6CvP/wi71
p2q2/4bKNJVIETZk/16bti7Yev7runv+DEO2jl7ab3ehf/703/tQhpjLIFx5a2z/uQclcpQZDH19
mgk0Z7/dgyp/MJyBXwRWEe8Z0/l/9qDyHzSq6CFhxqfs+Q0NJDXl+0KU/SerGXYHvN+QQ4lie18C
gl4i1RtGr1P5JH5Vma4CiYprlppu25uphyP/MBvSPW6kc62yBUdRPBXGBS1ZdVW0zV7L9E1WgEKc
s5Mg6LuiV480M/bmkNxFiMHFcL4FUjjyGDR2KQ2Cvm42EvF3Vi4/T2Kwq1XxqlATIucSMo/VTPuc
MQIjCxNjl/Sqm4urqsmGdZqi7y/i+NlIEv1L2ffNIpiSpdsRKOBa06r8SN6EtutNo8VTIinbMVxy
21K9u2uTSrNJjxwfxcnH+wwtwRFQr12SR/2cNE9BAjsyqEFBoTqHzxGNQIxInp7qJtsF1tB7uWaE
J0UiMEmNG4QCJc3iZU6Hs0UhhbhebKngoq4DUSteCPkhfi1oJZckVvXYxp2GHl3JO7d+s7WGFTb2
JDdxdOTGfZWxDE546JxY5VGWmSmYIa1GpCKW55pIPiWG6eLHVbI2uvq6lFn2er0JX7TUX9UF30NJ
u0uyJri0snLbVjhuMpZV5gqOXyRrq89WaTFtB6L/fDHcTfAojGTfDMnejHFcKaSqZnhb2m1Borgv
5lT/hW1q8zGKSCyc2GzFfng3BT3fUBxDlceNVZPlmpbNsxYYXi53Zz76T2M5k3AUOJL5gCbQm63K
jlRiUTFrsRcSDAxD1pK44ug5iCbOSUXdE1v6QQqFHvhJdybvJf9UAiNjz9gbGGlIXitfGmXW3Fhj
iyqpZbOV5Dy5UxZRUZr7x6xMtkQQ1d6Yi4+jqki3C78BZ7q4Gf04PlXJhSIUO82Pv6j9Hh6Ix83m
GTHCD0EmKwBu53WPkogL+KVOmvTM3kbbNF20i3vNSXxeYlb1ggsDJXGUfvISCbYDFKfPXAeCMxsQ
I3hZiScTILPP0vSU+gaCOZmyp6m0w1jL2VZRJ7RdIiAUo2qYSLbBSZ3n3A6SENyANTzQ9Tac328L
/E9bcCWmLATUsAj9+zX3psuf/7Vtlpq/+Xa5/ednv664mvYHnVrwl4v6ZmntU8R/XXX5G9rEb60o
el6Ym1ha/9QGy/ofS2se1ZXBtIw28j+V//JXcMSJh2ZQICF30H9n5V2ald/U/ZDcdabvy/OAyRLz
/g8NQEnOuD20TnUNEbhSpxKJW4QPsZI8Z12Iw7GQRi+tfqHdkT40/N6OigJLfdOGYH/+cFT+INKB
bGiuVELnahHF0zJId/EUZbtejY5TXfxf9s6st24k29J/5aLeaXAeHu4F7iF5Bs2zZL0Qli1xniI4
N/q/90fZlSnJWTay0Q/d6KoE6sW2eHRIRsTee61vcWC0jV1WFhexRRwJSUKoHkVym7HKBuwjYEKq
7Adv/N8trH/oa2v3Fw9znT/jjnv7HL/+i++PsMLs5BMyIYjRa4TDq7v8xzPMH2FK53zCc70ONd5a
KBQXVTwdcsYT7MLrBJ9DzI/+leJ9MhDqoMkBzfXqy/hbTzFvypvHGBcGaQ/4MZiLckrB/73++ZsO
MkNab0YIrF7raHvb8yoOom2GH1k/rvVjeFk0aJr4ZAZXE03kL5w1ZSiz7XLEoVnce+iFk5PCO+qr
Xd0cxbYMGSjGL3VQSt+6EduxDloNVOKFM53hxOgL3EHnZeJP2nFnXwz9qTfuYgpX46T1TE7oB5s8
aTfz83kDPy6LbhPxGcgNm327q0lmGPBN2U3Q4R3TsiML/176qGif7ep8Uk+9ZS/b80I/ryjw1Jxi
0AYcd7caiWqORrO5n+OTIr4epk3Cf+25bI/wtvxmMPAh8uXHN0qqE7ccTjijnvff6KjC0HaTUr2W
qfVgDXEaTLHpHBuL8+hM/SaHr1i3yna8V6bOOnWMGXzLiJn8zVN48X0h+o+qLy9Qx3byP//xqkT7
c31aPwZ6OIYTHksgC9THaWFVSbcxpLlc54l+p/Wae2XFanpcG8dWmj2Mbv0FTuJtqU5Uwq5ASdno
vmUU83WdKUC+tNtff573yyUfh9kljxdIaxREqv1RpVfXrh7PhjteCxrr254BzVYu5kNnzLsys49Y
YJUDCkwtfL3sv9elf6AqfnMHfm6tp1+/iC9xT5H3Z1v99d/8WJlcfeUHMzNnC0OBQfnyz91VcbFp
uej01hgMygoe4z+2V836xHidxjp0bdYNJkF/LEya+slRSY9lGSEUglv8twqb9xsdk1LWRaojhsFc
H1XRh8mWg+/EM4tWbgWghw3nMOvaMZdua0RV/ptN9f1A+PVSbHtsqTyVLvXUhwoKXHxjZanHauXU
BxK3L7Mm3yWufmOK6LhzlP2b+/AXb+bPl3vV1yB6MVXmwB/HWnmjuvOYWmKL/PHGpBdvkPO8AU5T
bKq5OF0y8p9/fcWfv0uuyB1elwEivNz1z9+s8dRrFvIorpjAa4NFSU7v0IZRgSDm1xf6MAxZv0pH
1dmcVs22xf9/mL1aTS1IuJrFllhbuTdEnoep1mGVGJp4Pqo1RJ+WI7sbCz8teODhkMzjNT/pcTCb
h3K2d1VtS7hd47pe2+JcNaMmtPXoUFktjLy+/F2AxIe5/PqYESqDrIPbwTyI0MX3301Gwa0VHrCE
TOlOAVCezKWEH+LNJ6Uz0cVSh2Cgvqac1apwGeXvorheRXhv1unvH4DJFi8bo3GQ7+8/wBQnvV7D
Qt1mGn4Iv5qgCOBZ17ce0KaUjPFNAhrB0xR6blQrpXOiR97RFFtfVHU8rmPW705dvuq19rtU1vVX
//DJSKrByGlxxua1/vAKYuDioOmU5TbCy9CHS2QzeIoNSx66vlKhdVItlkaDLWDUrdEMysY0Ln79
QH2XmLz9ECxESKFZUywcDjoz7vdfT7Y4tZmmXrotxz5+UbLZelzAe9JmLx3cnDrZtbj7l/yCvPHy
sxKJG2IHlgAMbFxtGNIP4dAsfG+0aa74Z80RB2B1i07W3BqILfqoj/yeTZruKMANr6lv6qU+zFac
P0wRYQ+Ge2PKiHlIbI9myogF69OuUDJHD7M5SwnU9pSlP9HrVjPDyBzUJ7vpnOEKloj25FZFdlZF
YE2hOiveZ9HSp5T8757gV/VpXuqxOZOLYMBTGc6Cz2Vup4usSpnDNB4zItlk3m7oRTlzfRAYWq1W
NGzK6swBmSM2SS2HZ8K2adSOdh+1viNF/kUqXXQn8mqm0jZz+H7TBFWjKyh9q1bZqalTT/eyx7u2
myN1to8sfD87MOf5AaaZsTIz7OrMldBAh1xpnksudmMQgslsyHWLk6TVJKMAlXHXPGXtJtdcQnhk
V9/PMZTwJqc+A9g307Ip5pb3OR2Wod5hCS9ODOF0L4k+znskcd49zLcIfMWklA942IiHWLzxVHM6
/EtawZinS1E2KQ3Y76oxANR04HtzX1ge7L2kk1j/zXreVwV0oK1Mh4HxSdlbxKR7LSjcFgzGDi/O
0O/kiBgxhBMwMMt07BNvkVgTs0KXT2iclPO4t5r5kDQAFMIspq4MXaAbZijAfyw+IYFJt+W75EBb
kr3eHZWtKg5eTPuNIYqbD3bQj107H1oiqvMDxxsRRGmXWH6dwMBIVhrw0DZ4rmSbl9B30nSO9/pM
zyEYjNw4hltRL34lbE1sTKO7NWMrU+EbQp1mkpv18N+boT3KaXnb4bB0c3y6yFjJAjJpAJrleXYJ
ix1maD+Xyk1cQ8nfiLbDWNdWIB77fFDSJ2txwQNNdmEv29Jp9HpLwrZ1CZcuSg5u3I9ntUyLF+HM
5rNLvG7Mp9UY00VOul/gDJy2lttBei+yFzEMTUjf+yKaxwmCX3xLAQSLsHS+LR7ETMO2bp2qzFfV
fb9PDWZnZLesmA5XmOdRQ/OoKpgXpgvM35H88KDuI/ty9obkoC2zHloIpQLTBMq+4BL04bhlx4mj
M/jqTWvnGoNA0Uw7P9OzIkwWr76VbVx/ibKKgzVDYN2YC2ZDNtXDHDmM+5wnNXZhbU/0Bgsbv+Oi
EThAoLYC8BIUArk3Y7PBJst3PeNdHKYj12gYCZuttleSpA+KVIhDBoWLseCKkoaCUiuxESp6f870
/0TTKYJKDyxjVk4H5LRauCTdsl8091pxkCfqUgKpUcptDX37nKkCI2stTsJJdtph7J3yQOnQnBZT
Wm2NUcKT1b3+QcdEAJdfv9DH7AVKt37QUgArVqRYN4qqNYds8dLjKcufWmwIp2plLC9TpqW3Jevm
g3DK5CBWgsLQVZdxUtgbwylZyUuBRkpLSWyGBIy/2enEEdYuezdmPfguxi+8uCavWEXi4OVE6HET
NBhFQCCXBdMWbPN2nJ7rEwIr2dQIoS2Q1riKaWRuBUVQIBrtaoQHz+zGHb0b3WnNoAKoW+Uaehor
jgueqlKcFUJJrkjB8gnj+Wwy8OBoVFfHtpU7xElni3Xf0rM7w6GcH6cAw0La0+3RkHTYcZFekldf
02Odx5NmjKdtVRfpWVWml2OKe3JjL5wgGQwJlFnwgM6GYu5fAJUYRxMhOzs0XC5YlKm57wWZPxs9
XrKd3WhFIOLiUIKM9i0PnEjcyG9kTDpwcUV7ruWiqQKzVpVdWyf9SxfzXW/ou9OUXGZR7J2RY8Wm
mQQptObdmoAZqu60nJiT7V1WpTcfaTZKpMozSc7LHOMuYbHYkZOt7wgX0E80IIi0GquvOV3/85GQ
5F2NA/zMlMvViiPfr3x10a9SQd2YFiITPBPtCeHem5h22WO5NPNDYXTVEVB678kW3fRYFC7DY+hk
JfSYGm5+V5Vsnin7itsUqCxKw7poa06FWZZ2N/WcL1utj8ZzlyRWv3WMLBzaVmMEGdOLTjwL3atK
Va5H9bCPSczcdpOsQ7DpNAvglgusm7tc9gu4IjHLM7Zk8+uU4rW0ctGeqIBBQjfF5GxPtFrbJFl2
aVrmWIXbJ8xOR0O9fMkbOlwVZma/4VegqR09SZan0C2rK4+28k4tjAujJxgjScSXsh+zXdzqqg+T
WR6waIcatNuLJbHP8UZeV3LSj9tG/wrKFDiZvrRhUmVWoEb5hI8FUqoyK347NKDyMiCPpdI+wckS
5yKavEOkFgHAlyMzdb6m2hztqrwfQztl38YdWfl8nY8lvviLZa5Gv2k65Rl5x1VcATj2ls5Hqscc
WmNvU0b0K3bbaAdmUsk29RLvshcFM8jUnXq/YJQQ4Ps3jY1X52KjNixUhWn322zuQUx7gKn0tgfP
nEjmwpaczkjM8LbJxLO+ifWV76949tnC25X4g84rs5/wcd+mStcWgecON82YQ69ypYHD2e3JoPD6
iwiSXRMmuSmCArrXuYjTZQO+HslOnQ6PnlDS80oTee8PdZ2mxwuC2ZNxTvBt54vN7DIyCxWrta7e
8SakB6DTQmwKpWqfc8vlEfISq3tYg/UuNWWcdmkTxU5QEwoDv67Ptcjn8Y2qNQ3cUjZo7jo3mCe3
5SyRGpzpUsY6DX4S12Fgrnm58ElFaEsfKqx+Tkp4fUEkeo+fuxT1XWQrkxo01qS3+2WClLSZsZ3f
1PAYBqasY1b7srGzO3z4tG4TV8gX2RPHgUhnQmto5G5ab4Qlm5uiXTjrJaJ4rMllCKylYBVqFA0u
OvP6tF1q8yg3YocgjjKb5M4uhXXqusC4IHwVcRh7+Dak3RknpUjcfROb3ZU3ly5vIfvzPW1ZxB1m
V11PfR0apTkdN4lpkgqgdhVLlhp9nvMJGEEJ+kpmxbhnQtOcpnNnPuXJesLcWLLyHudmdF+Ksp12
POXLJYjgaF/FBrHUDcObnT5Bs5W899p2IFGB7h309h6x0wJZuy+WOHTnfL7I9NgerlLMrUnQp2rJ
FmhbQex0qCmkzAZ/6gHD+7ZXxuGqsgUCrLPIABbPT3LHzaad2lTTgzaW3qna9lbiBVHXqQY+6IRD
LcyIpLwtGFUzYlOH56Z352tmidILuqIRB1drPSuwJsZ5BKaoKuSfiTWcY1INJqAqkotBrItB7fUz
WLIpYheea0LSJMzKqxZYb7ybAWecde00V35bTkWY6WMVQo6WD0qiew+Snw2ZQrXLwO6K4VKjRjhK
66S7qtJF2RXgMU+csZX30hUclhy5wAVX1WG6a+YZfZloEZRulHiZLIR3Xl0fTIOMIs6di7H4ZTQN
9l2RWhzExGKd4txTC59wIjt0vdWiz62FIz5nWnQ2wMQmuRDSZfPMCi+6ZZMaWunujIbk0BtVFklx
R85YdpiHhBOBN3mAJ4rJ6u7gCMQXpeMCvnAIAr9qdYGpypyzbj+2BiNIta74IgRt1JgkxCUjn2Ez
pXqyG3SFPVA0aUYem2cdx5Xkt6QUb68XbZSfs64rp0AbU+dF9/Jxn8/9vlVnqpBJlbdTyYbjeNly
36VNutdHYop8u+iWne5CC8EaWx/sUUZhM6HgShREURwektNczESGMOnBRA0pbfUR+OC+2296VHb9
JkJXzCvTqzdL4vSXrzXk32oB/v+YOobFZ81+xfXk0oV2TZT3b4rvnxqG/+MqvA6v7sLgf/7HPQje
Z4Es4mMw2V/+yD/kEQAUVIOpGzZRHmu6aH9IJNZQPrqFJnoam5C5P7qJhvEJjQWFAc42+ol0I//o
Jhq0J02GvYB9aB6/qif+jkxivfybZsZffvC3PTDR9YYgEUPzY7IcWditfQzSM0xpYuzTLjU36Tgk
u9oaTq1CuczM4Q79T9CDjZIWZzTVSKinGHMQlUGOVL5x8DT1njzLW1k8uu4U+YNCOA49LM6Qeqzz
vtj3hoAWmBZZDaANEYQrZvNchUQXZunyUhApaSpJtZ0BdJ8oRYTKapp9tSivQNODOoDsc9l3MxDS
oTYPHElJP+rQE81jFYyel+Aj9VIq/6EW7ZXQ0VwkE2GraZ9OuxnMzqZwNDKUCMmqJyck2uBUlq65
9Qa4vlnSXLCrzj4FHYKkVNzUpvElEevJ2b5SE9g0lip8gygqn798VsOLW+r0rvPSS4h+J7hMTpNU
3wkL2m/JIQ8isAt+zjLGwM2axbd0skKE4+1MtddDct9OYdW9gKUBpRuDpTMn/aTsl5N5UYEYmzg1
ysHtN6OqPsuk+CIj+yxOJomUGVqwYSo5GBJhbaduRHEg3QNQvz7UHCY6FZs8xzxUgTI/NpqYKLnK
u86j4lB74DE50O/Krp6ehWxfsG5LYuJiGhP5fOg45UvOQWQcfWmi6RDlIIn0ALpIholrg6qGeC3n
nM7SSz8LnE8NqXT2emjWHdGc2wvm576g15FlJKEYiYrITsadPOizOm+oasyzSiDExawgdiZf4aYH
MB9G6rSvpeZcj9qTU80ZIS4yPZrT5DqJdQ6TblUSitcJsmW5x329ZPdky9+WibMjU5lvuQdh3NIo
vCAPrT7pxDheLCu0alBG5Wip5GcpE29XNjxxTvF1qIx2C+6EWD49Ck1rcI6QhmQoWabqWGozKaoq
wM1hupXdSo/MMWH5eoNgWCe/AKpfoxd7zynP80zeYIUIEfGjYmU8J17A7GzBpYJY63atxy8oe8Pv
q4SmW7pJ4uZQ01kT8yPUw03et2hcbV/CFuwqbScwRw4lcayx7lfq5wENjZdNoSXKUIniNdxnE6F7
azOLl8O7mNxi54gLNZl240qUBkFylveci21c9gahI9Yp8Vth5BLJoSjauUM814byLVQd4VfDsBO3
f39f+Zeujf8LtXAsu/96jP3fxdOX6n0KJX//+9Kua59UkOsoJuCZr7MLGsHfl3bN+8QUA7AHaA9S
dfDq/7G0E1zJWk/orw6RA7/726Xd+4RQjVVfZbqNN4M/+htL+/vhBtKQ1U6/mkNAf0BO+dggbvs2
bUFekW6RJQNGHnC5G2fIlLAmaaj63YDD+OlyqEpg4SC6A++Ok/DDvLy1yozyN0/8TtTmw+J16ZNK
0EFLJkJfn7qK2Xfb0a1wm9elPj6ht4beXsQ6WPRstg3imwo8lMCds3NaKnERxonsvcCD1HVp9rRX
gqSzU5hGhlceUxaUtV9WzXgYerWiNPKA8m4m7CgPeRTDcDGBlzGmsHUx+3Gk1ZwH9ay8sxLBGsJA
wbjMbVFfeCMGQ2kQAYFiKXXQWHcFPVUFzeuDiJr4MCKeZtKwuKVLMZKNIM3SprE2qqh0j65rpD96
huK0/jw7yZ3EA40Tg8EJjM6qBKVsWcqqCVc6owwQ8yj0SUj/O4tFUd8TQ18e0+leS2FHZPvMmM3B
L8Ci9bygHKd9dYCYx8S/bS+GAXdWqHWzNjxnTt7aYUcl+BjXnnWeRMlqjWEfeHBlD2RsEIVOfmGh
j9jHl6q9U+EhpXtFlsOaghLPl05OVR5Us94QpNwo7Wfd9KL71JuKOmD2SZinValy3MTqwhYEh3V8
NFWylykzNfden4fJ2MwEzz2V5ZyO29qc2S77VkosKKoL5X+KPe1yVOLS2JudJS0U9Fp/mY2GraCd
7ssOUlXqovx3mA3sxsnuiSgbhXvMU9tAhhazdwNPJFkjFFmWOR83oBNsxbEfkwnIAgQ43fyilJKI
1TXqMg7tfE4EiUtzezGP3fCUiZHcz54OA8t12lOWlKYc2g0hyfqtqVrgXvNlAinWtkuyIwtjVv16
HOfbriH8kt/fhG3LaHQ4H6IEOLgcStwiUVJTiClwryvyeKadgf3tmQq8rkITeBgKah6ZE1eQzOLr
wrW/QX3LtM1czOpNFUMXDNRECBTbzYDUX1OFRPtcDP2DOa5blT4nOhUIW4keFrkzPrLZTy0aE9uQ
MMQFmqq4JURsY+KftzYRNJzyUM7SLA42caF0NRxdeXIz+GSBriiyW586DnYUMwl3NolIfcndWRqb
iXMTyYSJ0l4bwmJxMMTEoUsj2K6AWAaZgoaT7l7ohtSrDX1KIHhtm3f5prF0kdNrN4hFbZWUOYba
rHjHXsvpihIoMb54fdYgyHYL3mY+xo1lTCOOojTBIoX+lwYO6ZAN4GcqKMV3yqLTtro39jeIkUmR
Z+kCNgcfkygqC34VeMbJPSsnktJpaVvtNyiIPbj0SOsJP2+9eg6Fk3ZfGqZm5GepMbB1UgSLx3Hu
kIPpfROtY4fUiUNziY3n0bDK7jRriOraTo2Q9W5JtNQ6YmSFTwJx/BjqUyWqrUUrgiSf1anRD6Vq
nHazhCJTkybJMVIkPZQ0uVDNmcwOHhdbEWRIZLRdOoiXd04q1ZumGKoreh1o/VX4JheWR7pvuLSu
jnY9p+Uc/B/cfr++yYD+r//XNJTrVP1f79SbZ1H23768lXWs/+CHqsM22VsdlGPGn6Ky73u1wh8B
yUUgjrCCuvBVxP5DNEmxhSVbhXjNvgYRbNU0/dMuqX/SUaA5qHYshvrrAPZvbNavpLi341wDjyTj
NWz3FKY44T+Mc9u+RL8F5Xo7MSVLrHzXrId+iF0mMbz6GEzWFeStYMiJtHXzfTl0Oz4UCc4D3UPt
lB1hV2OTaOc7eA++JlsG5p6fYJcqO4jy0g2oF44axiOe8c3sHj3i9aa237tJfN/k4rYHJQkmcBsn
2V4TKkux7xBEjfA5YNsFw6oQDdDtki65j00ZTCRDLKixE8qBKMVusyorUavlh8zw9oIkFERmo+8x
zKMBBKRer7IbaBUPkTdcLUmyA1sZ5l7HLGPHlG/TlVSN/ByNaKM3D8FfqEo4nb2pb7HBfvhiPygv
kFwNdhlJsUU9fsQyxTz4wuzXjr21/fWV1hPOr27hhxNQA+8vmRpuoadfKPrnQfsN1+pVCvb+Au4q
/dE4aL6yiz5coEXzQNoSAb1ufJqqGRPD6yVHtQ2t3dzk6k2sQ9Uk2cFt87MmOTbqcpvrdoBUHMAS
Qv4SLDrFepEcScUK7OG+N2SgancTD07CmUnCB43591lX++vPYmx74sGBtDuiMoxLZSbBtc4goVOA
zDU7WI3kUW56Mya5EW+Xku+rmuxaxnO4Feg2ftd9sybFz/Vf3MqP0j3uJV8Agh3eEQ7O+M3fax7o
oDhRMw5iK+yYT5zupq9ZrPpef4/rap8zke2Q3iNPIekLsa+J0TXaRny8X9/onx+p9x/jg/6jRJ1l
z8RfY15aYYHeZmbL0tbOgKX/5pl6f6pen973l1rVg28USjUDfi+JJ5YFYwkIayJTl1xV9Xe/0U/6
pO/XoWQBQoGsSGXhfHsdL2EC3eV8s1K/SRqLGW20KYhwJcRwpyT3gnwfDTo+IR1qf7UoZ3U9hHK5
1701tobvmhNbHYVR9BQN8jelxUe1zcePtjaw3nwFpuwnDDG92KKs8pPJCXJUrPk6zmiZIch2N9hK
qAzx1f/OTf7zG/mwIHvKNEMs5ibDTg2sut7UOlbpZtgWkfzNc/3zwrHe5D8v9WGJqqw0bdAYCE7w
FXN3JlXlb3AYv7vCh5Uj6WHfeYIrjPOjcG5k/5ul6a/fCM9FtAWOjiLn/T2yAVE0GRKbba+dd/PX
3uHpoJfkRV9/fVP+8nV4JfvRv2XP/fA6pE6HuUZynbbARjnsmv5OXa5/fY3X9u+HhZz7sUalWRoS
daxP738biR5YJZBSbEuOuTIbtyh2GAe7B31Rgy5Xg8qNNi6kj74ct6l9LC3MqjElJOPqCR9i3DAj
sNLzdCStTIA0wJF4O3Q96TmpwPmT8lfddEQ+MuyVwjopp9ssV/dmUW0TDaVbkpwr5PKWfR7SzWNw
9C3uxq2Kv51i5qxzvqrtN8Xk3zvNkdKoRxrBJC6pNiAxrQ5HMwzvJVSMb5JEeky14kD9tcnMPGgX
7zBUfH6Htxsjt6IQZ88AJV6i7VhmLOErC3zyExhbiHQCsdy1inZkDNm+UPt9N+6aRg1rWZAs9awe
pVr9lArnxaIpbFvLNbmoV52z6/SzMZ0u+8J5IbA1SJQRzRLdvUy9TgDyully3PHFycRhUipwhtMK
xjRvlio5TwQnjxeioFU1PgqoB4pJWPFooaLHJM0MPI/P9NYjcdvDi5qf5RJPd/ut5wix7J3Lrv2a
L7uIvXH9FUYM+/TlNrNy1ddfKvtrvDz25r3IPTanL1ZaXkQTEIC5D8zJC/JxCZZGBPWYhZ3nhfNk
b0eZnVIiHveTvhuT27FttxDdj2xvp0PyUpkPq0t2ms3jFlkHY8w8VNJvbVpuJzXbOWZyxe0JXPZM
iFG0wBkY1tYJFd43t8ch70bX4xQzBVMd+rlafoLg77Q2TZvh1HhmDON104773pG7qb2mBN1483EJ
lbZpiaTVRx/p5PHaRaEJzGlrr5bWZly3h5S7DYjAqS3foEbsqX0miBRW96SUWUCN2JkK/J9vE38p
LYmmqoigfSIqIrTjMUw97dB25sGJjwHTb3AHHrLsi2FkHM7ULd95FXMO7U5N9fuJoCBXVOn3Tgx/
P2+IIEFB0xhhWZdBN3g35XAurTHgHOLBTmfQGnb9k56EIoMLoJ/VJEerF6pJKHJLmJlMrupy2IJJ
DaamJNlzeMhik93PJAOGtywn95maS8TVVs+YnPUe6zHJY0S9MuTckhx4JhzzS65mj6m5nFOin9XL
eIXI7aTkKLsGY0XxEUAqxovU/P3XHr9GWYm71aUcObdDy9klwYFeP3Xz8wi1QEUYZ07ZXuAytrvZ
V4S81heSSsEhFIjZkouenpbMvjHlX+t21FNamPLx8WpycNqZo8330Ow0iCUMCc4mMts0Agf0mYyd
Ocg0JaS+PGkKIsP07rjEBp+A55ji6rHhpxHKFbpkp+sKn4BAngwnf3de55LvYQzdrN7Y9rBNlSSY
s7vConZoyQdHSaXj9s6bRyyDF1FvhIlNes04I95p/K7LGCpej3pNyx3RheowlIk2s6WHUmG+zmFS
l74dF5eitA7j2PvpbBzyGMs5JXFB9rqlRneGKfZ2ZgeItjFEzhua27SCQrOdTgBAnhdKxBFN3VgN
Dbdm4bEs5cGDH0qi/X6pbV8Ui7/+hggXrwkPZAD7ONCVzqprkqdybg6aJFmvSVTpIUFB4grlMkWK
NcnohGhtP4vH3aScKDaclwz54PKY6XlgcBcsluuOQNnBGn3esa6ptxoX0gCfm+V4MCPy7aE3GlF/
QHXDKzxszd4jggfuQO2FrnrBQTMwWpJcbVqSNJjmkihA3B/xeELaQshMcRcRXpiI+B7sJqFc3Ump
v6iTt5HqReL1xBomYGvQVsQn5KVeIs87M1oy8Uj67afDMJySMRQYsxeuORCzXm0FWURqdah0+l1F
zqSbi2fTmZJldwQA+5mWkFE2nGsYMJc83/cER0QWYZZKcUjltYh/h2T9KUOGtraDbQHptwX5kmby
+01QmReJ4q8WtEDqI9QP7F0sBnrj1663UcH3kCGJpCYLJsgOSp8HdKND003gMaunE2cl4Q4XSnKX
j85vfAI/HQg/fLIP2zN6wargQIZPgLQaQ0TnajRv9Iz0PnlXcC89WW67rgh+fSz46ejx4aofjh5G
n3VotRqxVabc98y7rs92pl787rC7nvXe1XjrZXBcsDDrru1p6y//5rSbOFJjdJDzyzHptHt7T/+Y
RbK76FUREnwS1JMXauN4vh4AskSGsw5kY+mPh9Z9iLkVhRE2egtRk/Fof6wTlGhZyWuNnozk8vJc
0U2/NbEt2ybRANYMoAGqi/oNoRBvjX0Y7bvuqktvOo0eoRf7OU1fQwuHvUFJSNvLJ02LcPWNWue4
lh+aKDRMTiexDPvGBGQybufE2klwPsLoLkDSb13jOc3Jl1TkxfrO2dpwRz7MgyJzREPxRSG9sPDK
02hAyhGPd4mtoQkZL2WjP47l7DvJtR0vJZFvEwKR5ZqQCtJU+301R3fzaD/gVb9aKE1UXewUnW4w
1VjjZC8T6vK+RzBWtmsEYSBLDhpsJAYckzkx/F8/H68Wjl/cudcS682dYwmMxKxi17bLM5U1MRHX
prJd2zju4p4MfMfLXX/U02tk7Y2835yM14f+/dUZOL02o3DfYm9bH983V5cEQFjC5Op1zTC03zaH
5IwMv5MOjOrrL/pv2cjN3Dz/5z++EprCm3z1HKf1u3AmXvh/3Xz87+obiRnvmo/8/e+9R+2T41IA
IeUATmpR6VHB/hgTovJA5sGUDhwfnckVP/mj87iOCXGzMll0QOayHPDjfnQe+SMT1Or6g5iz0ZP8
W2NCby1k/3xynNWk7awdd5yzuJOIQHj/5OgeWcAQ/LJNFNXoyobMuTCnesJmtFA8qEAMJcOqQ9Q5
7u3gFN0+6lvlNmqbk9ZQoWoVCmQZwmD5OxmZ5cyXEQ6bw5TeTYJxVmqZbgiS1QVyBgUjm4avpSoe
l7jAQKTMlxH98Z1jlEU49V6CH6XOD8jwex8CMJrw2BSPQksf28n93IxM5yuMmvMU3ap2Ymyrbk52
USuO0QGjT52q28bW+jOY888RI7i2ZtlAgxaoxVjet/NAWdrOzpGu193O0Ls51ErNCTNFInXWpu6r
qahXfJTydMhJb61HQZwuWouKiE/gsrN+Hi8ujhsN2FtF299HssLkb7QHfDU12Xxjd9wJTdnOcY8p
ysVN0I1obZva+EYCPJwgaJCb3Cp3qEeHm6xoroy4+Rblyr05RAi2cca+KAToulOa3ES5MPeMgPZe
jdAAhkjrc5ZajhbS7b/X7/9+p3/zTq8dxl+81P2Kvnn3Uq//4Mdb7XzSbJUpPUAF1ySn7Z8vtYdF
HZws2EMcYqRUrBb1f77U3id6lIwLVIx1P5zt/3yp7U/w4aGIYgfmnXRU4++ME/DovT9I4DbEt46q
TMMgxgBD+8gkzWJ082SoZ77qDdGR7EvfKzCUj85DBOkNj1d75AE5BHlmNOo+nUziY6ZHJ81QMevU
dIyhkxvPmvuZ+jLJbxEGh0rL0w5+aUxuZp0jQMJGH0EU9EoDNkpq2b6Xo28pdNLG0xs5U8VpZncY
iPIVjPzsOiGMlTkxyKgDUu6Nnj900qpPDI/E8v5o1t3/xd55LDmOdE32ifAZtNiSALVIMnVuYFmV
ldAiIAPx9P/hzD9jNouxeYHZdnd1dzIJRFy/7seZIjBk2rIrQptVaZMUYe53EFTag3Qh9mFzONeU
3ji9fxOwfWr7XSNzNQQLfZ4eIVV4hqWuruk892GssPfGXIZmiRvcQ+/ozrOGw1dpYVXgXSuXT2nM
A4adYisM2Iwa19YaCbmPP2jo3oFOTFcyH6MMZGOXfDU1juj5YLRfw8AdI/M/XDqt0NRH63Ok0hhj
US3fJ200Q4Bc1s4LCJf0gNR6tz+Az3oVFLfX/fw6FvZfBZ8WnF3x2tD8CycrC4pg4zNJlD3Ax7xu
1polj0Gh7bwJepARbEa7SA6zyd46yKH1zHdLxnTL1vLN4zrX+y9ecPUELcWa46/HyljzGr/iL7bW
tVGN24JNksq99CZyd9Ol+g5G2laY1UmXX+mUB7eSQPRb0/rixdCy8azHzdswmCt2ml9V0ET67L8b
QwtW7eEWaA8DU2zTPXMJpXeLqZ/pqFxV6ZCE7gMtEHfNrqT9ywv+KF87F706DqWcwhYyZq/mg2Pa
D8yatWe7vpp8kb11Y78Wc1VhKOOyi050r9XyPNu5+KPEOP/z2/eY48iRyzfnVUg46Qnz/lOHFFIK
/MqoRXG3wjDIjksmYVXhbahanBUrighPJCI5yewXzw76NznWr0tZ9CtJ9eAua5Z8I3KK9wYddtwI
+ZqK+XVgWaFXU/RdvwKwiGbjnKnyZrrt0Y01vMScjw9LWJoHl/ghzVdJCF1nV+XOjZDiW9PwkTKK
FsXBLk1IpIQAAlJETbV/FPO5ybl19zH9dFZFQ2xq76TWAKsjvmJWrz7rd8f7yZNq3TTHApcZ19dm
ZcFsdo6OOW44zOg4h9oW9C9mGjxn5V+VHJMlfzWB9aTN2bUKKnInm0XPl6r+BP3Nxa9pEdeSzXYE
cZoaIClo5jYxzoxM6jBUj7M2/DHiRyuiYP2f3mKTv27Bh6Puft31tCWTHl20fl2L7FUs+lOHCW9J
/Iuu7I1iHDLcNWOtgeOS7ARYLGa1U0BcQgTti3CTW0sgSZZ7L57MsHKMHVVw7johzMAEJwgxUDOy
ai2JVUX7lZmXHR0/fyJVdLbE+Etm6qvqxjRSS/7RJMrbpqkeicm6BCY8v1HLSA7lzvLXUCL5UG3r
3+YSw3cZ10OITQi/pWW8pPY0HVD1+iukGsrjRU2QwjJ4tDBAoGX506oOuiezd547q7kX/nxGPN/m
ZV7/Fmpx3kpvBocK7H0lzBhrQ8E/r634hdHEci+SbOP06SHR+92UaucRvbh72OO9/ouTG/Gtwpjn
mH+MstuV8XDsFu05HmB7ePkn8gS6Rk2zsz/BzsY6BVxzIVk0Uolua8hRj52H+I7hZSRN7a2bCaqH
9TsLCKe5Kz9G+0gaal2240Rr5pBEk5ukP3M804HjGATXFL6aZSehX+pk+9aW19U4apX+NdO5eaIi
LV6ntd9EUOEG6tz1YNvXfE2F70Ho6B0thCSC3xHhKrExFMYDu11LfFSmD1+y06nf0HrOCaX/ZSC1
1rShEeLAQhS5jhcJ8U7W7SP3AK7H8UdXHbQu8O8i+2l7CChx6a0LQgULD1m+m3g4qAas3VDzrpl+
sNlCjsF2sP42HaBtHg1IZ5Y4Llw8q2T6cvMqDWM/3pWJdSh6EJd8DcndUxb1je8E12UdWRk+Yiic
xYza97D7SPvR57mSMTXhnpFu9eUDCuba9LRPlN3QExVRz8outo7CUlJ6jbda/PluQCdgEXsyfZS7
Kr+njvuMoIKnUy9pYWwr/+K12RcZDZC6o4R6WIZ4svBlPWfmCTMUTlVwmwdTR3P2b76dfFZZFiaE
peLMD8f+ZNvPKM18wXSk7OQLNFtogpbThmKbEC3D5nwNXMTAZk+wuE8+4kF8aT0PNfk/7KYPP89I
DnriehtUZZh6XVhoyUXgG/Aa7ezI8jPz5N4Vr1XZffhEOFa8BY/Eh9ge0Jwe1dhDSZVhnGvdcpMS
9btQGgyUlP1UOnWPWgWC9f08nbS5uJn8t/f2A7heJYnatZLEh4dSPG+9NFhnSXopbX/VTPyWl+DH
BoRAGi30fTDFuTOAEi3L7Tg9wppiP0JrTVquGeCq1k4zTfugRprDLr6Qsyw+G60hy17/sYFMSjpU
V3MVhxVDfcU3WFPuphma6XmsjU1a+D+mLNzQTOyfwQ3eBwNv7ZwMB5snf5X0poIy2rmbxTS0Y6w9
NpkOX5Wg9tf6Q6osP6ULaGCRCkEbKp89lx9Gssi9FD3Pouk/yrnRNit+GH16EZJW0SCAA69lG8ML
otzrPhyrAs8c3wyhjI0Y2g2MvACRHltdq8psa/OqIgy7MTjhkR/Xg7KOLUTgWG5HK183Y7vOH6A/
d9p7lf1oj6c9V2VKosJxM1FNVPjGsWngruZ7iOCEcmZT3wqPT0fALq6LA42qO8xkD7fYkYZwbgfN
aGV7DjETeQeuUeltVRWErsyuDQHeUdf+TVZH1N5Dtc9uRiUILle3RRuvpivvWtqAJoqrT8suiB27
z4UYPnX9t6qs7dj8Got1mPujkXwnzrgm2rSf9XEttXnniRI4MQxGHhuda119Ttvz5H/F5kGf3gye
6Bi6L3Udc3twFkLwdUTGZlfkuwCgXc2Cf0Hp14I3C3nLn7/7yscXLTdQtDP+4CQT2jehk3ro77rD
gOWs60buZiPluKi+8scFb9Br870rndCMCaFbPtY2bJq+XEjtsEzhqn2EO0K2gMSuNj7ns++ie9MJ
Gue/us+jRNg2sedTBjJw5XXTJSeYDcdIlktYu5V+wa8HENb+27EeCiRReVT6HRWbGx2TIii9XVsy
CJttFgqnxore3NzC5Pom/9St2M1qZCMD4tXwzYOZufsyAdOkK7lx3ObVz/to8MXd6Ol/52uQmrcx
+/X0IlRsDoNGP1BZe7BU/YSPIgtV5aerDjCA5Y1vIjG4fwxRnMUoel0c1Q6rzSx4s6dun3F1umhl
1uLUj8l7Frw4bQeiL7N2ESVTJV02Zey7yJpKfhe53/ibQR9XVX+wnPNYsZ1xSuvXjdVrM/MjGJa9
BuHh3YPcincuQ/K6zM2nhkGeVcDNabs/rq/DW5T8TlzZHLNcu0Ne+ZLLEClDozP3sUsu9nPz4zQi
jB0Ghwpf/6HUZ+YAmMFO/jyq19oGmtvxgRJstQr2jcq02H35Z73sD0bXvQ02SZZgeXfS+a3wzHOZ
GUfOifXMwJ03+hEZIyQBdqYtbmdqJnRZ5FTZC3ON+2LmnS2xN3kVMEh7k6a5yYvYbKOWNaZwdQLU
0MKVu6xEZ6yrZnzJe7ULNIp90FAXPnIadpEeHx5+VZ+m2vTDfkDsd6fh1a8kd91RT6M5V1tS1AvV
007Y5sN3j3UQsrz+l6trB8eL9z+FOvolqVjPTPTbbbPe6tfTaNh1qCWs1yDqGh0sSpNsmyaOOGWy
XWIuW9K01g6BytmXeRJmQ/yMvILqKrV6PfVd+9qpjjdu2lSzd9UWWVylyuXKNWBM2xMm4cBpYf3q
NnfpbUyOBv+aH7p1sPHG8oGQ5MNIa+1d+k2M74lRb7JMaPWD3CyxtVed1e680Xlh8XXx8WryhX+g
KtoG622nzQbLJPfRiaZ2jc/Y10xj5Hup9k5bEvkJVtVfmhs85TqbKeoEWJ+bxXXJkZXNuej3JakM
kBtgWvH9IbQ0hyKI715nYUhp2ktKjokQX/3UTTGgCcjauROV3WCGrs2SUmQFS8eq/jbcPH/K8qT/
MRzV73wCqqxXjfWccXUTFgHGGbDm1m+0/oRjuV4D8uRmkGVrwe6aDmQOsi7RVj6L1oMz2S8sZtLQ
cv2GALa+c+o69KT5PZm9BeNgFLsMY3c4i0eXZe9WGPM7a8/9Z9uyKZ/bNl8v5EVXfaB8fkmbtu4M
AvvXQRT7zOtuvQ4KmetfmtHMV0w/Hiio2VZkoDs4deIBly1PtXKv3ii4a/KwmCPNBxW3x8HQmP6a
zF2ruU6vslb9trGZcYeBX1usanfdOoAKFoq9IeUvFTNR/9V2FBV3xt1qzd3Se6dGiGiwoMvxzT4W
VHDb/ifWoN0ceL91lodFXfzrJmeV9fE3rKydWf31g7dkNt4so3/uSvvFkVV6iJf0L47ub6frv5qq
//S08Z5Z/PSabYLD68qoU+53m/Ao6Fm0YFPalXLY92YbWrgPs+ynYog/pm6ThX5sgFOaLJc9kOOC
nWWTi6qpAFhY+ajeO91JNg39oZgkS1SF9qJpGq5udTNbme6s8qs1WC0n+tSsMocdq4fH3oHNG7pj
f1Zln168HNwfbA+cdxRLJljpdf2t5wiBRg7NnpEwG/+kkjIWr1bgKjJXhv6QkzEeDk2SvJd1+gzh
4hI7/aVlWemUXKZa9TOB1qCR2VynnRGvRJGGYuC4fpgsi2WOFl9Hwcy3TOX3EgfSUGDFXrzlG033
4HXxdPL85DfjmmMk+bEU01OtTz/B4JIrslmNKo+khao/fOVtkE1Jy3kUKog6qjv/owPJscKDNazq
NoA77CVrzwxJon1l+fCUpfHOUZAxHgeJ6Yqo9KGKEFBkWE3CElQ8lPBt1zt8840DQJWjjulFL8dX
APoadRLeNpbeZvKNsDDmMMsICGbW2uEqyfZ/oVl12XWDXHkJ+tBome+KtS50DeQNo2fMble0fu/T
0eUq5X3T8LGr/P4w0rjtD+1+JDXN3Z3wbzAWLFuD8pRwRV2m2HiyWusy+NV6sLQ3lP5p3WgtoSkn
9/VVyrV1l/TtePKaJeUqykq2XNhzpfkwvHMjGk+BMP8ig68GTYXEf7lppz1a2pQ4lwmwC7bvVhr7
1Fqyy+w9LiealYLKV60vb96clEk4O+58y+lzfagZz5bAB5Tr1vIxtOZhbsFKSxKeq2FK6/WY93+E
60SB/MmlHRbV8JJm8jJl1r+mZkvnN7O4JFarscyzu+U1id0ZHntSITQR5eaKMRKsGzmAuwQAsGh2
SNr6XcT1kf/tYZ3r/XO98BtUPCTRQJJ/JS15nZohmmqAlBOfoOW215LfvAb8ZG6A0uvZpqjcZqsP
fh2yk3RDe3h85qoM/VmsE1pH0zJ9i52GfTiyzDg7DmHHGDOSonvcYES28uWjLf090rm9ASeA4b2d
7YPbN6zBi+w0LnKJPAxIVNGbhBHlQVkcynSBSuIXefEiOgw5LBV0vCdpEWpt4csQKQjbivwLXDpy
wL0+5eOy8R4qRe3ZTCK7ecC+NE0bg1LsjR4nhYgyYCxQMhP3wku+ePdNhL2cWYD39ee44BpNZu4v
g1sR3GTPPVKQfBnhR7wuVbZ8a6We/BY1Yud4EZW2y0Tyl/VBtk1ainrHwiFDkzJsIYpQU9KRVnAP
U/lGHSU52ngNWwmDzug8j5TG64NE1Hfd7QT8QNq/Vob2USxaVDnZTTbwbXIFiSBhIAuEOqdj+65Z
+r7SuvvMQ7yaRHrv6VdeJbHzOwDUfdxRLHfGynFK86Nm6OEDxGM7/dboyhff+muB3ibrEQX2eA/q
aQkrYZ29cf4xZ8EpKpr91EFuIISxM1V8z2kkEKax1SXS1DLxV6eBr375+FzSMrt3lX6uvECy8p3Y
/Asrey/jzz6XJxN+Q3UXbr1rMJ3FsZtcEaZcJ0HnLLdtLnHdeML4Uv1C8UPu1BEBUNxMJfQWec7i
P631vIw2XFTnknXWx9JGJJpMZDkkPUnzgT/llwyum+JU0oZUC7Wa4KboJ64i6gPN44ClYWcYKCDE
9g5ew+lXGswChnieYo35LXM+Nax9q7pwC9br1D1yVPiFf8/IdOWD+7VAEeDcDiK3M7GMDBU2slwc
c+elh8nh8C4bOGKpoYzqJDuWDbsaF7EnQwDqdUwiOg4hLntmRRyXBOA+YepZ6IUAprCwXvffQXd3
Kyf24WnYFZM0iA+NUFI9fPbatUeUxjHvtxR2cfAsDoFlnDlun4cs0nkdqRj4k57I+aO2jV/NS34f
T5U7tbCLBYQc/WMoeQFDibm3NT8vCGRC0V29Rwc99J6zd1N9pTkZFUnbKXgv+O7IWL+NVfNVEIla
T1McmW25DwZex/Pw3DxeFdoL1JOwUc4athrWsuE8TfZW6I+Xc7Ct5V+iRF99kIYq/nARJcYJn6n/
L2fC0RA/i7EKK5Wu3UXfut54KOSwSauoHqlweE7lP7P6Lv0Pqn5XcfrDK/sYdJCMQNe4xWefvaJo
6FW2bZHawYyHaAqXvnQ2EKOOmWFc7ECjWIOGE6fuj1Xy2zacKkZ1hkzD6k/f+lgL42UBCfeALDkW
FzZnbei0drS5v8Hb7LnFhiGXD9BODmb6lZrWvi6rvTY9lQYKcuGOu66ydxkuO+G4T0797FvfJV09
ZLWiqTHvVclA39nadjSnAaRPce2z4hgzs624MEQGBmJpdWGtUKiFNt5cNf+p7OSnMTgFZd8+lb4Z
5iK5ERU/PCyIogYS4ysWE1VaY7k23x9VNK54F9OlZgsSz2+GlW3a5FeySxBw38z3er7OA5bb6q1Z
JB8uzSKuqp6UNuoH+sX3mrwXE6sIejq3rhwIl/kAe6aT3jUIwgmwtY9MDfusnV9K86ucl0cd633q
7W2+4HyTaWjEx8T5hMSzq9spZ+fivY4OJUXcn092kW0zUR6b4RoHY/NiZCl6k7YTubcyWCZXgEy8
+DnL4yN4Z7IpGvvXZZPTz6MKnKzmA6nlQwp6EqC5FRVXBWl/+6UeFf0mZnV2sygZvkbzsCD2DnuN
eL/XwRef8/WkH9jxGN2JOco2jlV7VjofHeJkeij8fZ+pvZYcam7HaR4VXBSzqK5xCl1Lt9o4+pfG
EZ6f2gZ2pLfLuT+k8sWe8vOcRaW+cIBgZGNZRgoNF0voU2ha8pV5jIW21uwy9RNbMiShfStBjAv5
7ttETs1+NZX9GX25mR+ys6I6ghFytjZ6nTyZAek+g8iMtUuBk3dUfRVssBra0nKbaxLKWuZPIT2L
e084V8FlKX7n9b+KvTrSxdEBdlieXS6f2q4ZkIo2VmasmvafrN+s/p04e2Zy/rXeXVT8o0ZzjjPk
ENbI5eRuNEUnRaW9dQZO14xFx1TRUPSgAKrt0lo7Iqlrn5qFprt0Jt/bhAj7/GnlN9WHC66vR/CI
bOSprrd+Nq6RhweLF0vGO8rc2IHCTmv8MZT/nHo1Xs3q6ZGGZlHB+sOnrTDwjpqpCXw5eGgpnzlT
oR4A8/Tel2W2okaNu4Lxi+tTVDRqDwN/xaaANsOcHC5kHkFHd17pXuRbsbdbWGjAVYhBkvomL7yR
fU3K4VMaK6H71d5eesaz8tQaSLbleOrV0Oxqrb0Oafw9u82XpTHeDuM7PgXxnk9lfcCrwaXQKNrz
EnSfhfxQugKc3fd/IaidukoRXS3QevBFwoXy03DQ/U2lXalUWD0k8mBZtp2n8Tp2V+1yxWMJOO9L
L+9ZT0ud1kajaLJX29avi2efFhHjF8bjay7ZamFr+xB9XwpWEUL1TlTlWVRh/a5a/snlG2RPFbwt
xpvIL5YZr7ikr5QmooZv6WKVIEnBL01PRv93trR91nR70/8mjH3P0WHN7CkmQOp7XeSpZZs4Q8RV
YS4oSSv3yxil8Yc5H2uIwo136SqLG/ig1ia2RaAXyFC9GJ5VmWNtHKzPAFdvGXz6U3tqXQtCKHs2
8WBWCp8XSrXPS3XWF+unTv7YyMfhiFIZmGRZU6iJG+HVFxQDCzWqlevCnk6Tzv9kD9S8np1d5fTF
tY674tMFr7opFvOJJ2yIcjYlsAO3PppEoH0yafNQeeyB+vGzUDWBN0WVmnVLKoLDupv9i3sgySUO
4SlRh0zSKV8kO9HTDBLIegdEoyUfxfcZSilHgoa4uHi7ycMYX9v0pred9qfRAvCbbHI1Gk/KIvCP
fjZML5Oyv12d57wO5B1f5kYG3e84iP2SE5ZbimRg8YXmHyBQEr5iKyLlLQhy/XtwNHfXq9E/uB1D
JQQ04XwvrNpXgW1IxCJEloTU2t4LljPgCAHPA891HSdQS/xU3DQnvquR+QOO1GtgJtSx+egcaYzb
PKEtZZdXhnWrjE0cWCkX7OucUom8aPO8qjLrO0hVhpCaLAyd0r4K3koUdyzzriEEzrtLz+J3RsOA
r1Cgjjl1L1vivxpoz9FwIqJPxcZDfA9tCu1aT74nkt+GmG0Z2d37PPtAIZ1vyiY2BaRnaCHmGyly
hjBIpOWMt5i+vUns2RFvEl9gxU33ramfhkC/eCkYy1xzCdtIecgVjA1MQSdZdHpYKk3fAoQbnjx3
ORpNMsG4qGn1qgun3Oitt4DNyMvy3cSHmEcmOsm2720zDXUz90YGJcvEuewmL1kxtrCU+xT5skj5
74YQa7ezW0Y9TcsHzXLciD2OdRxtfqaevQMqLVH/eB37GZGCuMVjp9d3qgrqe2OwIsX7513bxBRb
q86HqHAz89Xr23MxV1bEsImRypu7ldEy3UwtYJeqQaxQqT48C3SXCE3feJpLPQXvsbjDzlIl2+pR
gs5auWa23MQk2JJDFzc29POkO4AU/qqyDHAu7d/RJ3kNTte0gnWZNNbnXHnid3rIvIlpQNyb0ZrK
QnS/KqMvLEjU+I9ncOI4scYrGQwvsooOfaXKWQcDAzhX/Dm8DAulMBTf8a9gH2ODhzMCGbHM/Jna
hX6ztDSfOtd7mwJEMruNdznmjU061tYnS3dW0007wplRWmSDRFj19WyEeqvTYamy4IOGGK665TBD
CTL/pbWwh13tzs5J9LP13SWsvRMcD/+4x5ImXQSXex3ITzpTxBcPxBYCEgMQetOR24eqd7Nu1ydX
Q3ZqYmBy5sC7UTqHWnT/hslor06QMjuykOTUhSHZckCh9miTze1u1vcpZaW84+fxYpSL8zHVAU58
o++DXzqTqIG0dW3amo82HsIZTpTlzRKmzDTbNtVQfuNU9EC82GgxCcNK+9fZXvE8DnF7n2rZs0JR
DfYv9TXEdbXRK1X+C/Im68IeqYhl7NTSGVxldX7rx8RbgU6meJsVEr/kgPlu8guuB5W5DsRsfhr1
aF6FHpufA6PNvsVRdjZnRZto55iXihGCe07LvarhgDEJpENwpCgKZ3w60xKolyR9ea6N5pTnAQLh
nPrbVgCJsf2agqSgY6USFy3Ucf0MLEBjlyht/6d16Ftip613oYu/BU5rHfyB5mNsc6V5oG3g+8VE
qTc6t4QDGjVXKc7Taz9p8t2bYDiZnek+gdbpNy6peOTK1nGPHYn/i19YXji1A14Yi8HCCjQ0CSlm
wVDhTn/KOXG6baZpTC5xqa87q6v1Q9f7nJ9mYtwNQKMrrmgekYaAhS4z2AIDVWvQ5gr4D4k19GdM
IeADm2ZJnkYk4IhRc3oqXMnPN/gae2nDmzfBOKRnx2AfnFhFhkBFmgbBf9iCMnSSNYGedz+OFRG0
KpM7uyr9r6kY6MAD76pEyCmm3c0C44/naT96XEmEhiX+qboHsgLjekgCnYAIdqoakSIOLkGCbtIB
Aw6H3PP5tWTO3uidJxmD3A9ZY8LuaQuq0T3XYFhsPOPdLmPrCYmHRtPebUvj4hbFqFELEtM4jd5P
SkobSXf5ucEzazYn1A0U8NyZQs92Qt9sQEctuX/zoM9vZTznR73Lp6iZMQ0lnuvt/KYb7jG83VvL
lCFMr7rkXCexfczxb9Z2y7yKReKf2yZ7kkG7bFMMk0b9aLDwLFa5sUInbjFjZ1ObfMyFR7Pl7LzP
TS2uIB3lk2lC9Zty04r4sUw+6zjeISMNR1HExsfjVbhxAiYps62X11knVcrbTbsnhelslw4XOwZT
vkV2p+9p/F1esMqju8gK6zilWGGGQnHTO3O8oVW1Gst3KCUrX58CN0zn/BGl0WynDcuhek3ZJcT+
DMq+rOZjXCzDwZ/JlbaCyIf0Df+fnZEuyCGCbZqWvS/PEGsVwcyzMrjs/+RzupyR5P40Iztz6kW2
gZrYJQ8FgkwpFVDyJmCIynsu+UNR2fu0I+/nSpOv8GxtF5jrqg/8vec1aP4+NJlGFwfBtH1ra3s8
s7a0NwbkxrO19EukDSXPWN7VEEsD9y7j2j2b/gxreXIklXWieCNzhubUBqY9YlSQ48ViTwJGJAOr
nfO3nuQgs0360GMHM72DTLeuC79bwDOOZkUslLxdmcq3LPfLm+MG42myvfgdaIeO5lZ8GEgNUGB7
I1RSNruOqHkwEQMwIChS7j6o18AZPwKTBtF2fsijzVKOb/5sUTLbiMSVK+FCJEGaHtpdJ2CzOLIw
zyC72f0njb7h+sMmqVzYudA2ESlWpNdHXnPLmVg9dslHWczWpRcuHW+F+kLrQaJpZvknji2dDKTE
fQH6HRHdNCLZdmpaDezSQZvTkweGscIerOkx++KqwZhRe1nkzSXsYjMdODS4iNRF324W6nAr9LwS
gzBDjIq/zKQAgq5PLrahoJUxmb6g+DZqfnWxibXAqmhLXBXZw4Eh5EyKI8F1Mogq/lcnhn9aEP4E
7ppQWcDzRV6GwDK9NaUF+oEvaLELzNn7UxUB5kzWkldsHOBu287bluB62fMYpnbRzZSfuyl28TB2
6DCJdPc6/ZcCYTdhgF6GmGbrhek860WJ2ynO7gPWRq6Y/tREeWtmu4H7BwBPXH1lSXOhwFu3kEud
+LUkvuFNYd8/2HkIg/JqFuOAcISP7eLppfHUzTUgbzPOsXyOkFhsr8/fW2YEXF8iM8OWls7fuRLZ
1S6Vu27cCXUaPEKPdhHIA/5Xdjop/z46fR1KdU6+34qnAmrTn156fHQAnBmPaKv/WYZG/RZlSS23
0pci8hIyoZyIjx2sTL7wYDiEYYwJgLlRHsxpyhrsMU5KOrHGhJ0Yw3EeEcrndDB2iiz555Ao6o4D
aPiGhQU7gJR1Rslqomom35Sm8rNkfuBJbDQ0wwGbB3UIEjAhdNEzXP6JykNF36tpapTm0vyxHnW8
f6qRXbQsCBcUXuGOLdNFEaEV+Fir2e+uEJF2wMjh8nIk7V2/Ng4UHlJpPEsA8j3c7CxflqtsMPR0
mXeP2VBuJHTpz9SH94TnVQ3HURsb+m/dCDS4+hKxbEHmBBi08oalqyeHN73nSwXTVO+Q6QbvSLUL
FsX5ZrkJomGPHUFfQIuL3NoONYB2qcdsqLPCC147OMe7xi2psqwMEWnN2N8s7XEwyKnkFPIq3qSD
Ivnc+TUGJrX4F1Vju+KZ0U6pZdh/uoQPM7VMuo+TRLBorxHzwEAaqxgG+03lACOsydUBOrVuXq+l
xyuicHLjnZfJn5G94p7FMGlgBAYqY7VlU2cyP8dLzjMSJznPwuyo+dsNluAGB6OMWX6kx8B5iquU
Rssu6H+EtDmd4pMgC4yiDQl24ArQxWrjGY/TXGmw9VArbUz6gTw6E77Dbljpho2ptjraNdHnoQsc
xslYSR5630o6NkGoDVxQnL9sJexPTo54i1uxhDfUeM7fQGjx21jV6a5EzmB/zpJeggjSNS72xCS9
1rDtsCwJNei2ANHsp9vK6HZgx950RMBx7SsjeQK/7nvacYxr9L1uZn3cdGoPGBilJkGLyVh7mkv7
OcLl0Ap1iv3xTWv4O1bKf81Ey3eWf//D9P7/wwH/j3CASU7n/x4OWP0rk2ys/g/cEH/gf4YD3P9g
5Ce+55r/3WT734Efiu1sGyzggwVLzyJW//+dDXCM/wAZopbMAW/i+65HTud/ZQOC/9jwTtjK/hd7
Z7IbOZJm61dp3D0LpJE0Ixd345Nccs1TSLEhFBES58loxunp+/NIZKMygVuN6l0Dd1OLqIyQy91p
w/nP+Y77BzQw+HeyAX9Niqnf0YM4DGLyhaEka/C3vI8bFHNFG25IDoXNHCMdl1H7zVbBKRm1OQj8
AP/0vtz/ESX658a18/v2zwmjP34iZCMM3QQcgr9HEfI2JVNP3xP7IeA1r8SOibrsFM8MWp8ocniI
OtuxMfjfYhv+dH39SH/Mj6XuIZ45/kHb8DPjjAyxbiv74a2lwGI/YGzdB0N0+69fKx/P314seBm4
Evh9ZQjNEIvhX+NQdmG4iuQr2FMnhD7K2jljA9TJctwHGz7ThlMnkCQTGfGsuXk+lHl5oTM9cQta
X5a2kWANG6aBfpJvsVax3sGn5hovhtvKz97DHMctnqhlO/i9/535xIMOfGZOEE7pqxFXa3SX5pHZ
96V/GCbWMm2Uvx9tOr40SDU7qoe42yRQpt2YtZlR4Y9ZmNuZExr3nrOR1fFYD7yGAjs0uXRA+hcs
WVuKHPqLNWaYrcWcXgMeVDuXc/NWq5ZihMjuxrVCexoy+K+NhBmVsTA/9GY8N4GkErARq1JM4czR
ni/P/aroVLbuPnbMrcIVdEhqDk5YsBf/k1BT+TngPzjY1Jl3RjANCa2zd7lpoUDmT2DE8ZXWzbfM
BPGlitTbGnRPIR7zlj17O8wVoyNO3hcYpOgH7tf1mkxcfFlMyas3Y74gbs0xcuYNcmMWQLCmTGB0
3h3cth+wrDlX8di/pEvtPq4jRLd6HZu954xkEaZK/GAcWlwki3/B5xcf+7a1d6nbZ1supuFNziG9
zopfYKrq+ypO8mtwiNajl8LPKGNA3CjrrLxgxHWBHQDksend8DKMEYg2TpwEp2gBoZhzYnvqBb7z
FgIVTQ7o7dw7NrlI8IGjX/EEBi95WTNjKePLeBUfOM8BRbbAdhZ0ReJwTb33qHJAMtF7a9Zm1wwY
//JMt5RCMz8ayxb1tzvfiEpGl1llMZ6AZ9wCKfkqZJb+Qp77GBZTMdyr6BLJZWaOnazbh5UYwq5O
YSHjsOL6GHm0UmKd2qZeAAZ3zNIDEcWfjVrzDxE5r1NW+Xc+s61raHnDhegc/5Th8qSgqXrr5eA+
lQtaJ+gNdJo0TCBV+Glwoy0HXfHbJBEW2bRtVMdQK+luY8yQBPvYVrl5Z1QopWennCovnZzDkLN4
hGs0nBTdybuM2utnk6uCNyeEeKhxP3V9W9wmCZbaEmL7D0U6A+s5/HvXQkwK5uy+DStc7CF1OgX1
M6hmRfrSu/MjfkqABD7tZtospFSSY55hxeqknnbaM0SH4CHt8ZIcta7nfcTN6LEKcJmGFiCLaIL2
1nHj9X0Ranq3axI8VMvZuKUzJilk/5MLgZNywx10aIDtaMn8sQ6X6QZ9NQDrnkV4Z1QCgIIc18Z3
7A/o9XfSw8bYVXrvmqzlMrHc5JN6CdDQA38IruNmAnTcRpYKoPNAgsiDeRjrxN8ywjj4OgouXImX
dZpU3xPZFsN+yIN8V9q5/zXOSNqpDuR7kgyvNbROJicNlvO8A1oQdvjB0onAT9DYj1XU3a1XRsFR
afmt8EXxwpVteBh8m1CE5KU3LEH0t4yDty/TqNkPXkgMwVA3oFuUemJn0ffFaQo8ito+dH3HiCBv
KKAuynGr2gyKpgwXJNoST17eeDSldB+ofDjRitZ8oaV5m3xR6V0YAJaiVsRi1jTtW99l35caaklt
zaNZXO8iA0J+qsMRgrTj3sHwfHZE8G0O3deQsbPkqt6lN2XVZ0faO4TcAg3xHgffna/CSniXhEuG
XcUC+enNDb5fHuBj5yUYTDiuIRI0XR1juShS7xJJlW/iaPOTYnK07BTuiqOvOp7roaZhmOGIf3T9
BmUADrhgFFLmIdfevrujCsvN2AX6joLTzr4rMqI53BIb4C2kPwnkT2JcemXamXdWN19BZ2FkGMQR
lzBOca1S78KoBItbXv0itip2eR+1p6Cb2uMMlxPpSyXqB5VJ7cF3cpqz4jgTm7lCO6qNr68Qz7xt
U0mzS9qUEg6/6B4SXZXczqrlmM6Bc5lybfY3qRU/V8rRwU1HNnkelPUYcmWjt2sXeBxJP2dXZh2a
h7SwHqMAfelFMe18XJX9DUjV5eC47bqz2SwOqfS5atahCnd1jAhM6Vd83+qEw+9QV1e2mOgui0NM
vXgw/Bg/8Qj79KYkO/XVt8F4r9FU4oPXcALnqQGA5HCJB4CH/TdgvoK9zzLlIdcVX9sk+5oQxF5b
DU3AYY//MKNqT8IG3MB75NSTyLKyu+2s7C44kKPPtR7BiLUe67uuSIIfzoLjNvGn9TgH45Pom+Qq
W0AopLQc7qmFoCsptp9ZnVa3w0wDnFSTdx5oXJHsKff0W5v7gfnJYQjrb5qrOcpDi6HXidvsuOT0
AqYVM5NmjoqbynVTJqmjZJkAWo9vK3YfWkcwOZjp6NqUEUX0PqVofIbO/B5SSlWF8GZsFR/iur/L
hjW/LSeccWOZXEfsQIQiobV1c4guXo1skrYoyl2lKxhCqu4OjslxjEXjOtwmcfloaFMhySGSa8fE
/jefcwdhhKa5C2mVOS6WAdxYasJQhhqbvXHcjKGwiq77yvcuy8BLvqwi2hKxY5ycAVemF3Sa8VHx
lQ+Rf0kStD31UJBf84EvKUu2M08Z4bil11du0Y3zI9dTzPlR6iK2+UF0XMxsQVX7WbWtmgE9bM2K
HdbY+Sbo0WeF/EJ7D3DotSvIn3q+Xyh3Obt7BsX4Nb3RmYebqxLxbpBYvwAdkVv9LYp2IRE9V4a3
kw4Z3Vune1vzOTnST9Meh2BKTtmc6Ot0nItvqZOvh4EE5LZk+zvpcQZ328fAmqJeF1fYFjpiJ3ly
mko5fDrzWXCd6rTdi7qdbqZ0kRc+iOnHAOufmWy2a5r0aRq85nJEoAOV54qL2D+bEQkLoruH7s5H
Wz5GLD97m1J8BXSzOLWe498RS5DbyPjBdSDxPDbxYi7WUN0z1mHMM7c4BaLyMwz65BA6yIkqa5ib
Ywux5OA2qakYYWowjaTV2531p2U7jX1zHIvcu/XmCu9PmF9nAZPERqvniYkr2SOm38EofjXt1F4N
OA9lWPuvHTrCQzquZ0WwRZrUv3Rq8APhSU7GqdyU507pJCseFNOUfd6N9oGRFIhhf42iW3bS4nW0
bJ6Dn7asjn1/MupshpzoKIgL+Zn4jMqGWYvXPE/jbxTsJdRMLfGWRCl+v65o5H0mmul+IvaRwwTA
jLJKFZPJmCw6XV50pzBGWKDE6A0/LIdHClh2kHrgjvqVvvWoX9ynTlWwdrf3iVc/BwMZRuE1LjOG
AgSpDa+Es+RPDD1u+oryKBDHeypu6WXEsgmWSm7ID1WXhYe5qdWSzLM7HsJOYWDCJ1arPN6Hip1s
zIqvTtsVadb/VVr5USfmeWm7h5W72A2mm58Myz9IQ2TP7bmpwksFI5b6ueOQfVXn2VsVzEYipZNJ
iL1yhzyXb6m34TRZ8+WbAGwfyn6cLoucVkvsj922qkKKBBN4T/WywMcqBOiXfu7u1np90m0TAXU1
BRz2mWRMylgvD+75JM9KqL7pKrd7RKjHNVuzgwa26zZBm/xyZJ5vOgqTtiPHzSXCWFou4GbwARTb
ng0Mtxw2anR7XL7N0D3LoMyuS4KxFyHuGDpE6LHrx0tcE/VNFeKnSmke26y2bzY+iToOo5G4d/OK
koggCw6TGXHcr4b2EYYwRTdFB0S48HGau1/Y8XCmLwasma/I7xTjZqZ7bjtJH5ulcW+9OKAjhGEp
4iBl4p0zHCmYm++COmfsUBl6B6P11BDVwCPq6Ox6YQ7TTAEXrkGH27JyiKUpDwMPa2QrA6YkTnDd
ab++z/Kq3ngGBwRdFuYKcdLiGiuhtxs4NFuqka7LeY5wW7ff1qr54fbrBDqKC87GRzjdEMUaf6Ql
CjhNAtWTMCnVjPi9+KICbMFJpSOL9aKlOhExbkfJ0tkniI2FJFpqj7aPj7F1jksDQ2KjXMvQrC6m
jq8eV8w1MV9p6YZ7D2MFUm8LqXc1DOMFZI2dHtz3fvia0hl7c00/KYn1+X2axvhupvDpJ/IRSDLd
MibkhLSJB/LJHrrtYS7b+iIPg8ehhnuNCvmgy/gHw52nymTpVdCeVeGVa6RZ1FOOZ/ooGGq9zY3M
L3qu5JQhvZg4alHqyOtW/XLrnlc6FRN7yQpybXGs7L6uA+zZIFNQnTnqt9dx7V1GC02YhVCMNkT7
i4q8+qlMzwH6JnQvgrS8Qw6TO3aWFXcStLOptrS95Lyy3sZXvKZ3ubxWS4ps6LV3XNbFo1bzebbf
rJt6Xh7DFqdGBKvyvYWyxBqRSqZV4MZcyPq4ms5XzRmInokZ0OuV+xKvbzy4wEAwWfDAdvhcdiI3
NQ8ev8Ce0pYrwIT1gS/QXmZFeRHPHIHd+XoSVXEYuIdvVfIYA0i/mZqELSvGeCGFfGlVdQxSuhqX
RK7X+crNdXVj3N6siyulOU9+mzmvnLkZvgCcvSSpnvxUhAK2pDvsFTTl3dqVAzxDe6VK7GgdvVlb
Fbc+bLg12jnh1F0VEq1/G/id+0INLAGeynVuVvSNS4biw0Hp9lz5Umefq790P1dfFwddEBv8/xJi
A4N/+e8kRDBM/0JCbAeqRf7jo/n1H8dPvX6mLZedv+BGQPv8iRuhG8SLPR8kEOSQcz/In7wRmucV
1eJ0hPlwSCAD8Xf+5I2E/xCwDIXriwCW2+/uqT81RaRI6QtFoBddTnhR9O9oinh2/iqbCU/5YcQ/
iLQZBgJ00V9lM3gKpIbGoPiteAHNmwM2hoTp+I3nrizyqEYMXjjj0QMapoq8iF6tJD2WnkMWs5mK
Q+HG+HuDwU4f8E69lyGjroSY9tqQ06y1LvbzSnvf3oxcdEjIG2i5oaj66JKE8mR3YkQQ2pFIwtgy
SwSX29CdG2AQw+J+YUCZ0NBHmcx7O1aALWXpVK8Op0gOG5IypG0Tno1gCVLslRKGVTXHCPgaO0H+
TadZea1jGzNPr6LwaZoyaiwS6jo5g6wzQAcS91jwQzXxB5hnjl4+wsbrm5ihHolxfWPiGnsl+E59
ika8eSAvKrlPldWnPKjiJ7eO4UssCXEjdACui0003k42wfGOr68nIzKiKNB7UDPjt3g9ANHCa2yS
EqBLqk9VzbSKqSr9BNu8nMJk464LVY0tRcUd6ZSifyRtZ74GWIrJqQp433d96WB+is91uDt/qnQE
S2GIKRYOaFe8LnWZj7Rousne612Ok4mkuZSbcZx/nwJXjRuCFvEdBWC0jvdmCjFxjlV64xSD/O7o
Opo2FnzGz7Z01U8H8txCAK/k8BfSMoLCkqtjmhTMevyoRhIYqyR7UZiv9GZSDZzn0S3LW+ogze0g
BhfAQjTCcVFZwrcsi8w0brCwiGtZdgxltQUCmDe5eBXacS/LosPQ7y0wFmqA15rE1kpH1Vo2Vm68
OshfMJ2y6fFcdC+FqtMfDfEdLFdJq6JND4PkG33MbAF12tXOnt7n3z/adVm/ybZhhXLd8H4d85qb
caekQC9l+nbAYCKSk5QWFAb3C5xVUSK9E3M9vE6dzpEEuqLIkDdQ4Z6wEPLSemXFBmhGcVlxXi8u
oQ2jBxX1dKvkWv7IZxdxV0qm1PWYetcr4iUR7VBCtox1SrsVBZTeBvUX2aLSnl9zlLWYjqWRVcYT
xtDSNA7rv1EGjOraTd+H9OzCXucBlkzQ1NA012jInpxY+FCN8yX6mRej8y1C/OcUb/E2i5ZMlZ3d
gANBIcaM/ZmH7kDp13LRZIpaylqhreyoCpbIFknhr/ippfca9ozfNuU4mOdI0AO/1cGyzDu9NIqy
szpDVMdy2Ra70OUwRLmJk7bU8syzv1041/0i+Ea4M6aZ474s4+ZbPlfiZ5zU+hMtnNLdAv7CZbWU
KG3T9IZReHqrACg++hPhrIsRnx5JYdI/00U7lmS/BOyGx2SEYo2Z2htoZw1nvEOzt+AG96tIx4RO
XYMP0Uuah0kuDJundHW3ysiN9s9xnMGsP7NBkdCzbq6J4nm4D3FfN2CFQgq1smTkxm7cILgyQ1fB
OQAx8ovMV/Bu4pSSTbFQXML3eYJoHvg63s1VnQQUOZjlRRceV+4iKrN1J9n2g0O0WOTQwfGaH9VS
e5wmuQZtMnd2x/0cWK7ueMqiYc+4sIlOIS24r9pyDAVRdj7EJ1yUXmtfgjCTSUm8mGo9SfANjZTT
6flyXWDB/8k+4TSAznuqzkIXhowT4wzc8hDQqCJkUWV7h2vqt6HlJsbQngICzn+UsG26ac5xknH4
CDHV+ng5nLmg6Aj7pqlv61Q3ZD+jQmwWULIPc4xxiuKdQT4K1VNqN5dnv8a6esVORv4542JWgXci
Xtdwl+NxKq8U78a8VV1SOERe28zfNO6KxhZ1uPCoPIhD1vRUOsdBzXoCOce3C95HKl69OCZUmyng
icfGT6Mnpyo1pjpcU+HBiVz3li9WHW+lNkhifQ6OZ6eGIddbL029LzQaUcFcqYmar9Aaqiu9rI7z
glzOf56xYcVb5fTG2yuhTHTCVJB2u6nzYClbNu3v8aTo7Tm3hmI1VYq+bMc64taV5frYtnymu9gh
JA9wRM4/bNNU36QNWnts20SdksCriGXmg/1psny6Gx0jz95/BYOHQzz21QaPjJPVdBtS11fuEptl
/w05/rxv/zHSu/z1f/+PYl8PaDjxpe/GXFCU+BuPNMCMzUqOpSI2xXBfO2l2yb6tYLIAlxFFE+6Q
m5rTQljkf3Bm/H/WyP3v7rHhTfwXp8LP6gPS1V8Gy/yFPwbLPu2fUgB/9FmKfZ/20j+PgcL/ByA6
DmCBVEr5+H//6xgYSv4vwY5EkQ0nyH8eLTN1Ftw1IsWj5XFyk/G/cwwEWPfXrwu0SikZn4YxP4kR
c/y3r8uI+6jMExGyD7jcrBaeVjDfbP0QjsN8/BSeLb/XxKQp945M9gj1sPjqO5dbHMYFYp+ckkqX
bq85B06l/eUjVyWmpzSL8w9i07Hc9Er05EaKEVcVKncZbWIT+U+rdZ2QgIgX4AVEUFm91sIJMuO4
7DPn7AnNR8BFmHpE/51BmiUe1qWUV9ZYPIpN7FMtuu8xaLPNOi3GyaA3BEQtmaz+ltBec1sWLpDw
tezbZ9rKpvecp+Ytm8byGRSDTR7IuoPQ7/B300zlWv/kYHDJIcLlZMV4MWG4CUfb3YkJdOAORJV8
dwPcHZtaMNvCRDzxJthQZReB5ei29SuaLsh5uzi/et6QiyLx5UNlBqyKcS2JVNbeXNBybYOc6Z1X
+9crfM/uKCHkDPsWP8xbiNdSoRbW6gf2o+6psqlkoKwtXDcFZfJnLFfnQbGtoFd4pvrWDgWRBgB4
+IDnjNywwpn4JVMvvA01hGyURAWEJm1cPZ4Y1nIST4LazXathpSygY/VtUcbKHTTMVko6ZtXxdGp
8M00X9b0f97UbIEOW6or+rswcZpvI9Ncol+2DykSq5iCkE0gSiaAmH0g74grQ9tRwdC0dyUMqsz/
KjJVpO9t4vdUpDIsvgcLFI+X3flVb9cxo96g0EMU4ZCpan8T6Dp3cQHl5bclMVOyL8u+cQhlzbiW
ByNC4JojSkfaFhTNWYg5y4ZO7w6/pGnFayNlRsTOUu3NsCHSwWbgSAYsv+lMgeKUxtOuiIHnbRNX
TbiwKL17IS1cJFRU1Mx4NAdiuZnpHCWtzrt4l3qZ/30tF9z0k0NSg+ScjLZ69ppbdnJaAZjXvOFZ
c3GWecpC3if4fI41Krc7jnPN92lF+WOMZlHtDq5P0T3jsnAhBFnNF1FZVONlWa08IX41+NkRxy/l
AMlQGLyTa0kKA64sNDAWhKpE52yS944SduxqgC8uft/lLq0sNX3vxK6ehbsE1yhu2sHC3LXv5+Pt
W1mrisjgRJJ5ChyirOngfehmKNLt2OXevbsK1A7DJlUdYpNY9lEZojYQXsGqe75LvOWRrCnnxWpl
Nv7Uk+dLonAkIdQh3BwahzDAEC8StReh48VNUUB3iRhreFGF6E+O15bn1ljcfmSlevM4qZprmSwp
FuSYKTAy5to0H4mTYV3GRFs+elMb5ruhnZvzqNgPf61J19ybpidiPueRRwNcjwdaOsnY7Vd8EUSn
x4jMke9z6kNUchfg9F2VRfyYuX+K0mL97gj0ROxu4UhjPKb44BCUpmoPySJLeTErzqVD3C9fqEQs
ZUbV5sEwCmEY5Pvc6YrMqY5l1hDfNuHDqEPzgOA5jFt8GPjVTSh8uEitp58FdeS44l3QvCwl8/xK
b2Brt9UQ2GlLuSbfL2/0ONOj/K4/cnDUp5D2WVYf7hk4QbDp3aQ6WfgobDdzf8LJ8oAT3X9MZ4pt
L8MgtPdGMyIDfCJcLp3teZhXjJzyVugRtBz5Yf6V+0qdiiQFZhdkkVtfrJj+53PJR3ZkfwBRNIs6
93Z1NjTvIYWUIPcki0gbSrn3VyX41fqhRqqeh+ppMMTbtmTeQn05gr452+TbJeL6lANGWUYnxmbd
zU54JAsPOZtQ923mlFm+p8ZYiX2GZw85oXQ40QtK1H9iCC2dKw2KhmP92Ac/AneuPjEDR+MFyeGK
b0ibFa/TMk/2gCjL2jLgvuJsF0VAn0itELalMLCfAMv4kbvNG6FOJm4IjQGai0B2NU2b73tMnZ/M
twa5HZO2/RK6Yn+Iuaq6G0laDZhPAaXxUFNapHE3yGpg3LvA3Rh7t70iVUfGn9JK/tk+86yitYUR
3CaTpQGBQ3FDv4nCgY2At78+LSuGmh3dpj7NHrIqvB03XvozGZ4Q2rGyd3Ftw/7YA9o0LPl5PpAW
8BvxFSWueMFV37yUjh24pHux/slKya5HjoHflXF5ebskgRx2qax4apbIEv9MV+Ueql7HBbkoh+QS
sXO+Oq1SK40ukupqwimVMaxySedc9NU6/+Qmx8o/lCwaRarpX5hNE4sTs/r2MGDCJ77JvYlfqbQY
TDvtUpdaRnwvrhwMWYjCady8p1lXNjvRCsiuLNrK3Q+RYmDZiIVUJAZlKl780Mn3a4QtetMkE2l1
aeLgNoqrLjgMSznfJFEB1AY/TvReNQy+eK1O+klGL452vdC00+ogfB1MX6WHyuFJh1njQPwpuLZd
N9iL/V2WQ0vdrMgjBn6KHe5w08w+BQDDQBzAT31AgCjRzxNtz2yJ8OaxQ1W8AbtukmzSzdyI685n
qn03LE5xawJPVLvSz8RnNy/WwThaTc+kOgExNtnkf9mBQwcBezIFTT6S8JJMHWFOp3BpTARUbzOn
+kxdZGop94DCGKqWSW09JgqoRZ0f4L4qWDst3OnK3MsxTd85Sq5HBli12qIT9Zp4KSo/ETNLIGiW
mX5HOaz0ZVh14bc4hwucL2jvLnA8AQrLIc5QW17jldWNvpadimHbCwvekqAe+cbcy2NKhyBDjfs+
8lCIvCaPHjC22GudJlO/0WqMwN7hHgP5xkGAp73z2nu/dJZxayUFTNtkrDzW/WWkQBizNIcwjo+g
msYhi3wKz0A1sO618twavxDEI6qNhmTA5I77rDXVzyqNYRImA7/Jti0axk8OPrVXlRRWIBykYHAS
kpjMYHvMSsw3HaL3rsv/Ro0ilCq4KustB4NxvWPuc56HAfopD3PLEOMycv2MDtU5NY+eDRH2ltZW
XLWDGu5urfN7K7r0hWNoB/RpppiWIO8MLyBYQ51u8zaIGeXWbv+Z6zw+RWWV/6KYkE9SMhder0bG
KvYin/n2HzEeoMNhFKzO4ZmQW3bLkeXeeGQLdrM25lnkcXRPwC6gMAjPDpjCmbg55p6VggfeX04H
fRAoosapc6ZcNMsE26Tz0W/sAqg5i6SJrgos1ZB6gsB/rlVnfyYIWhm5M+h4277u5wdfIyDvfW9I
OZYyXEtJ6A+5uLW15/E5mJGCZcQhwCeMiceBP/Jx3LSHqbOwxmQZcxLFcgNqqGmVflFexNwOzs8A
tg7rBGhHPypeGNNgw8vXck3AONf4X69y6QjJoS9YKPhCSpkPRY4WQWTMw4+xGYeVpCbdtdVjH414
t4N0EFeibKbxbg38nPHbOTm1oUK9uh6KwINCocf8K2w4xV+M46h+JrFK202tFTQyOLAQxEY3WhGE
ogWjeJz79N1rUa1HYr1IZl3isXBF9FM0G5Su6DHCHPO0OE6a7sepaJ4rDVNy25QqerBZzdgay9mm
ajvWl3I+B1Bntvy+WdeIZQP8GUP/qfxOyRTCX7TWw6eJBDaVshvjK7xYLkYj7bJSY5MJJUahQBZH
MZjuoSEaEx68eppfmohCgV3YFxwz+caF4Pl6THmrHCPcUnXYwdtzGhuBAWUwvaUFQBQgWyrsD0um
iVKXGCsqOrLOg2xsjSnpfS6du5HISrzn3ZzXQ8cb4kBqMXjE3Mk/n+njAYWwN0VRXxKQH260ycb8
YJYYbLbWfBJHD1RoeGy5bmSoeVl3DkgTF9z4Is/hIwxx6xzrcqzjUy6J6tLVaPOPQKuw3wd5Qzhm
asoMJQk39JslSgO7jGXw6EFF6k4F/Dq5Nb83Im90yoONc8bKNey7lNojHIFXalhWHnYOgc62zRLv
Y1AFP2bkq/TaE2m1u2whMbFbXBtf9qpbyO/HEB/3k414DVMxFnej56LRygzrB65ZQHIbk+IrM2u9
cJGguEXsbDRX0UelFTVIS0CHH1Nb2ts2dozNihITsSXGXRZeK2snKte6iM5Kr3O0A4y19idMe5SE
itEHu+SMYXrBpSYn1G7maMb2lS/teSOIUCP9oH+Ye3ipxxGfJ1CXeOaknvP0EAEO/BVMq8z4ajIn
6R97T44AAmWJNJqGsXhEdPOcrWTvnaiCTcvp6HKj7vY8xM2pUZXdrSY1J8Vz0p7ZuCHrfx2Gx1Kf
oyrtZOrn83c+gRSuSzYMRAk0RRZwc9mNATg7NkOPksgCxztJe3wIRzs0NNxVc9a/cODN3uYpGH7B
eYzO6zwNL1ghbeJfdCFejRvjFVlGp0win5wuH2k1W42kciwf0+e6k2RNyD91H1hnnBdnCeRTiAxy
u2pSuBsYHHyxYkfCfJGMVecNUTjbbEPTJT/UAiH54FYjp0NVuWCYVedmxWHxZ67AnV+YRxwhxQzI
mczmRvWOecf551zHZHE/sEXAm2wpbHC2thx94EZB+1bnrCkSBywtWWlQSl73BPGnAh3T8ycVfi9Q
dOVnOaS08JZjhortNKm7dyksyq68gvRxSqAm21rszZ+5WATBubZm2kHOr1K7blwXWDKmCLjLFe5C
89dQqq8UYiPktJrx1WYaiAn9D7S2/21t0P6/nq3aKv34W3nD+W/8IaOJ6B/SRSPj7vNb9WL6+WdC
g8bnUKFdeSKgRwel7b9ktCD4h/AkiqgbkLNnJsg/9+c0FRkNKgB/i75WBDZqm/6NMuhI/K28QTDF
5TnyeI0kRQL397T1n9p8gilPGP3xMExpymqER2wXOmGwIse3Ll74bB63XZmoiKlLID/LCvbmtmT/
9Xa5SxJPRj0lSmMXlrc6yCksxT9ZkC9ba8qCC6K3b17gnDl8uh24XQEGGrYRfwx/ew7Pzb9i1vFl
R078cfWbON7FeRpgHgVMBYQl89jnnFA5G28WrGrcJdgfG1Gl6A1x6v3C+pd+FHU4vxbZklybZOXH
Ytsq8Wp0nXIvVVgp9IwEPRBDly3BC7Cz9tmBEcY3Jpznrtc74dd3WWjeHCJc8xTdOCEGI57XuB52
qG6HZLTbkBZLQTEd5SlAFOZjQvewGDyIwTPG58If9xirXfDlzHcdFfrmfo5d/0coXnXchmQIMkKn
EbmqON9y5dsjlB4Ht/vowV0nDgbVqDh1ffzilvPDEoHbd8A7rB5/06qJmkaqDBqg9zO86BmJcWh7
pCMM+X2qNMipyGVK6Z+Btky2k8zZdgwflPXfUtUelqa+NFHceQenZ4OJMJ7mPPaOJCffe87nsi60
asz1a54WMB/1Qy7bH2nvKmLzEBkIq16enYoSb1UHMCgqn4O1P0Aeziqu3g/DSltjVV2G3fhAVHnL
2/um5WuBFNY672nkH4qhvUKl2VXsRqWRNyCAeZPmzRq3pBj8KX2L+oQCuAGGCk5NcD6PJHdeRsEi
nWcXKZspzZ2EqLlO7yJL6RQTOsiwMI9KzoRrSW9Gd+VytidrK06ULFzWS3AfJPE+oZg0CrjCW+QL
MbHQykfpVicOhtsiZ+KmYpx9Pteq2qm3PUemXE3X/sDxyAO9Gx7W4tWtqgO73R5xk99avNi0Ow0m
uEjjyn80znfZqpuWTu6Lsv+powk3kASahzeBTy1Xw/2Q6v2sw8dibr5soM/j0NdAVYif0Nqjhay8
U+0xtt41HcUODCEL7sBzIS+D/+TuTJbjRrJt+0MX19A5HJgGEMFgT5GiJGoCE9WgbxyO/uvfQuWg
xCAvaVXDNylLS6UKAcDhzTl7r10Fktw157ycbzIavY7NlhA7uzEAUIvv48lAD11jsJHlXUAX+zGd
OJvMBG+WcXn0ivEoqtVCzdXubXCxXpypp05dD9ByOGPEgpjL7gslyaNtcP5c4uG2alIClhY4n+7n
shrBgfqcC7MReyOkU0icRHiax9E1W/qWCo9nNbFfZ4WPIJMerIwYBQXweMAXE3cpEkrgA/SrzwWa
UZQK1+jvI8ufiTTN/JvJpRmfZNeUDI5mW17Qa0fH1nt3sp3PgUlHjQkGzoMktDNZrEylw2AqbmC5
nqM7O86e+DMjq/fJeB0ZIbZRYU2u+xAhpu1NxAegOb5zVurvGmVTdTFztMFLy9ZzSR8Kb90wGu0n
hNGXVNXpyecTUSUGpuSu/O11KsTAHdKB3vUAtwMKC0A8iqeF4/yuo1TKygnd1TOx7yKsH5b4mDo8
UY6FFrW2pssOU9Ge1QnHkmEDGLm3E+DVPgXrjLVyLvF4ZdWwGzSVRKmKh9zyHqqe8RfbjwLIAalM
5Elw6z45olZ1zIUmIlJVW6U0uwRLcccx7gZi/DXyrStzmPc4L6JakVnjBeeolEMNPdUGu5EW1Lcm
Z4S2wsTAIZ4P98/clhGUi53n9zDDLQrqQ2iByyZ5c9epNUOcmcLKmy7deLm1tbrwalBGpDZ0lonp
KIlwx5BXlZ9TyeH1FN6xo8AG7oeeid9DKC/NfeHgxnZMSg1+I57XDmVg6nNLAfV1z+sAZ6M7z7ML
aVjXpqUu6FBXoQToy77xa+tAtSri5GBrTbHLuSJt9zsVtgjx6jkbx1C564OZ9Nepm4Sc/ghjB1vk
TBfL2DCcahW6gziUrgfppvtkggxfgemKRVQRq9p8XDznVlNamrW/9wXckKJH804dVqcTe2nv3AEa
PqWrZm8qQ95AFurAP4sNedHL4VPjqqttOprjNBKFss9n97cRB+G4IRcd+WsGl2jie5HZHUeL8YC6
CE4MRkOp0GfkHIDJHWFXWs0X7iqPg59f5c5CQA0krYEytenMNxNwitGuAGXHy3dbU8FdU7K7dHY3
sd9LKMYCMbvP2m+VauefMgUT0jz4nThMQQZfwrxWvYHTKa448gZWRWlFzg3Kan9uwNpnk2Lak+hb
aCg0cfOrn72ePlPffrU7OQC66bBS01N2gk9OmU8WXAPN0kK6G8LswOm+zGtQfmX/ChQxHoW424qg
SG/Rln1v0grB4FKJZ+xlVgWeDDAGhj1dXwknx6Wiik3rSqlC3MZxTkefUnzw06mmhdUN1ejjElQj
oHOK/+CDylQ/s9Ud/BCWD7y8PO4IlU1VEuBv8fKU+Lc2mODz9Pm0n2cTR6ArNzJmO2Nyn9zYpHg9
cOujiXR5V7Z811dEhlS/pWVPP6XTmekNr7jpnou84NtJJ12fKXPCjVFIox3OUt8t1SZjjH3SBRJg
n/VS9DB0ezfuoLgvzrfe67lH9kX4SFQs4ATPLgK0zCvqOZLTWDVXZTXk2XlhYno8b3oSRq+tuiI7
QKwFquCBdlmEnUc3HEUN392R0jkRkNeDbT1SVdxEObmfEe0z97A/LabYJdy4UvHNqnty4Spc4O5+
pggVU8HliBTZOWATKhcr5PWBmn2AmNmCzbR5RoIIegsOyCoNHI8i4kR6RmKxoYh4VIoysdbOMXeU
Li9cqzWfRrcxS0pvVZZfSBxpzHpZNqojnj/ch7OnrS1RWOvQaCg5RYXwW4psOrHgtrNitPt+8nFg
VpzGblWf5jRnTDYiR8QmCHXY5nmA2wCtOEd/zaAPkJg1q8uZAgQ5O30HJ2JoidaE3QAxnHqv5vss
rRWUoUd/MxQTWOErY/AMckGGuCdXqazz9ECQqfwWEJexHtNxcbKom/xYH5QqR+vcNmvgX9gkyWM2
glqA9/SFUV04y+oEF3A76umqSmgtobkb6rNk0P5wN9PrulmaRZvh0nboE0qVJc3RmyYTzKklCebr
KF3g57NiCKucvWPrDGQQ6qk6AIaBwG3mgDjMk2yv+GGIYpWHf9fA3bTcSq+p0M2MtkX+EMqTc5MO
DJzjscLgJJPWd/cOeBlxoNAUoGrvCvw50yzqH0FXjlexAs+xswOUu1iIPJAeppO7FMTa0SLMSZcc
4Od+vGxbPLMhgCa+Tm322Rz2XaXEOUo92iRotiWgGm9GTtYbhfu9q3OX0ORkNOGImAtaorKeK5BP
o3c5zK2BCNsovKtJizKPzDiNB1IFkGHtDDrxpEaMs0ujnUwxtjEDSpZQZC1d54DNL/+mcuo2UkRZ
A5j0J1uGU9r5gN+QITY7lIL6+zLIETplG0/AX6iXQxfMiUbmOJtDSYndhY3OSHQwGicnhY/p8YzL
nWzwme6Tcm1+VVqNzwOqIVD6A71X1tFYXGXB0P7WKnFQumCnX+jBjDE57YmCA2k/qID/c6tKPWC4
eYrvVDjDAp24JPsaK6gTdQ67Jewj01fXrRLkAv0crZbOm0jnk/0s2saknxFPVAvbycouxiLRl+XI
zo+2blzTWm8I5IE9I4xPnNHX7DAmTfIk5JcEjEmYVu7wCyPiUt74ozs/FuD7HVJmSvZW1HmCny58
NZctcL/cLotB1zVFkfclZ4qOAdxJ1miDVjyZ8E7tPcjWhdJMag1Cq0kgCK/Nqf3po+miu6m6xjmr
YlGSc2PG6EYppEIrU7MmYoe64rfFNOhusl3yAqpHlveTBDfnj8BO/8vFDtFHhpqd7/bkCNzHrsTl
3SxbjQi/BvXizLTcCqCpb/1JppamhdOOgFkDIQimxiIFqaeloMdWQShKfGvRyPtGA/gEv1bon7Pe
BJVyGnh9vSLTYkeiBi/J8WwWJvzp/R7Oa5aGOMXofJblvdMpVRH+XcYYvcGxqRD+UsxokgHLr1ry
YgihJzdlpOt5IwCg6LigIkNHUNRN4oXKL4gYbiW+GA+o8xxNTqM+pXFm9NgX8/Q732zwa9XrRHl0
9TYvEfaVLVcrHbud401jDkMvne9LgHGfNv7pDxkI3BXBWrOErWvHtms2acDtocWoi6bsOgwndUoZ
ranamSJTk9P3oBqDq5cQjtXdr1jOEWXo1X6m4VQ89/wveoJYIoMr6Q+k0E9F5ob/uar+/0+F1Jam
+X8rpM47JFL1r78VUttf+Ke0Y4j/3fJ0t+TNrW/oBy5lmn/idmGfI6L3US2hn6dS4wT/Lu4I8b/k
7woyOF1L8lflv4s7aKRc26QD7G3aKf7+f5S3u+Wm/1tQh6BCejS7bRKBqCV4cvsJfwc1s45rrSGY
0fG2nzzSRg5BS0pivlY4p2pZRX89mbvX8A3rJe7jn+vxy8kd9rfQUbkJ9/8qJRX0lxi7XE/XBVAe
Iwaf1dqJfRjpxx16PtmzgNP4Dn1/F6WpJ77lgrGcU+5EUFMvFwh37gF8FhdZCQCBbEvMriUV3n9K
kAj1kt/NGz+U53v6XIRp8coEhS9LiJO8+SAgt64mETfMZPddNVN6kTqK6LBFqYv3H8nrNyARpnlc
TWI0cuyTK1mDxpKg0RqPQarYs83YcHNf7sfcb77LGUfy+9d7/QYk4XYMHHAvPkGsJ2+cCkFWsS0G
+VNMJI/nK37UokbflRbL9TDRFM0cw//gvb9xk/gEuJpFIR+FyIkQD3F7pUuXlmbtSCM0yqrdgZ0i
NALhydFpjD/v36O9DaOXw5qx5XAhD8VoYJroEv8eZr3uEqfMCk53a80iSIl8fKQdwvrdmLX+llNZ
TYkKs4wHRyKPJZu18x4UXopf0mzKgHNwS3swWTqr3nu0TSSivYEgGO5hnaM4d73PoEmcn+lUm99B
uKNBbhFjPeSQVNXx/Zt569kxQBx4onRyXHMbqn99Ml1G/VKkrQpn2oJXdUc6bIUTkg1n0UBWt739
+9d7PfR9Kr12sA2QzaRz8omKHAeBmZIJJswMVRPS33OsY+a+U1r9s2T8n1/Z9hpeviZfmhjWiTXA
8uw5J68psEr6nRWs4GnJad4GQX70/aT+4CrWS+IPkw5TrMWc6WJ4d5k8T0afEL6BXZvLmB4at3wL
lrHy2H+eRwdkBNhTYHDxHNWpWInYIYx7aJEY9XbsfcDzefXtQRZnaLl8fKiYhXPyaGFZdlTl8OoZ
YwzkeGSAtnUtoDLCKdTZDHcnCazz99/n9kG/eMhc1LFtmguOg2JabCLZv8aPnLpRZZ3RQFwgwM/h
66dhZuDCo/2201TMz0aTihJha9l/8eBtQbNXCEn71/RP7tdaqk0Yw/2mrkOKq0XlA7sJ7lmjsq/o
mZFoFdj2TU66xeVAaz3CCokEIrbnD+aftx48Y4w+CQ/dstxthPz1DKwhJqqyyduwqDJOnhgEAJkT
IKLhZ6KYNC5W0+8++G5fP3fX9zhTMt2adE585+U1vRqZRq00AUZoWc6WkVSAFR/XRZ0nlFI454V+
Q5JXOib1B2/8jQG/ud5YzQXvnu7QyYDvKT8pPGG44z2Zk4fdtZf9QJ6oQ0rIl7kn12wpOOFxZEv3
mddx9hnYdg+dnZy9P/ZezSU+PyTYtivsdNj8nPyQGeMIREt/QyB2GFhp44coKglSQ1Sze/9Sr+YS
LgUmC+gS7SoUftvr+OsVl5Ma7V5IEjJqvzgqdvR74ZjLB5Pj66swivicCLiWbL9OFeWLlaYuJ/I6
VKbZwcuosnuAvd4Hw/X1Y/OYsZirIKKyNTzdlfXWNNMi0uB3OFhg4q+Ks9RFBmwS2PfBDb3+MlhT
ROC4oJfBs8qTLyPO1ZgODpfCiG4O+6l1jUOPEhbSvzeGwUrfD4q3Lq7ff1uvPw4WNBT5aMwEc6F/
suvJyAXXtQ2JXEtkE4uA3TSTi3w1WtNypXsg5mDg6Nr0H82GOEAZCC/mQwwJJtttdj+mlMI+GSir
8HpHlUReaUPqCyCOoFJ9ZQ93WWYimCosnZ01A0JhSvZzcu4B8P82ek1wCSmWY72Jyiq/cRd/JKJn
3ST1YKrbMbRhFFwYeeIttHOIn9ipoF5+OxRLvqkBRTKE+SS9TnWVEPNd2K4G1Y2ZiN587uy7xaq/
8P31BPQKP50pJOKQp3grxHVddOjnZY30nGp38imPA9wtGgE5Oex+SrkcaWLMtIlb734eVgg/ejR/
KH8BQ9BaELGJIuswMGSLDu77VTCGnL5e1r3NIR8OlzmTdD+7vfoSZHXfge8qUDNYTTYeFOsJ3tSO
Qzdh7bESR5AMxs84m8UXduwtqhDbUt/KdtV3xaBJnlIyk5Q+TRe4JoVRFEmJiREKtN0VirLyqWlI
HIPraqrnGIvno9sFcqVBmAScnJHA7yoZUzCdBzEP0TTFJth/ZW9R1EZ5p+wULne6QLzZTQ31zhDw
K4XUKsbduEuokTCne92WHIQ5maxRAHlUv1WOutNqU9WAUJrSa1lL+7GrYPTvDDQey65BL58RrO4Q
RL0sk65CJNS0eO1NNruiAsRPVyZ+dhzG1pBRJgrwZ25ORZpTthweJ+TKAUEtKeEdQ5+5T3qiIYPI
xyRaatHtKPaLHrvvlWlRzaIKqDm+zChZU6hA8YEiGrXuDIFpGq6pAgtEsYUnYVNNg51BwRCHw+oi
JXX6HhxFT6475FyZlHu7hfASoVbN6EuyW/1CDWkkFiZHEhV5IIIo6kyNwz+7Zv01AMwGUizoDFSo
AaE1DHBsEg65NhMSp8K5Qv08IC4z8/lrR/0lgDIQEPDrLOb0RMWQUYQAd/4hUcsQXVz36i5FFOxt
SqEW7P7gr0l6cF213iz40QguIBfLj3L0JWfE5lHQg+tL92SkSTBEZDdsWazr4h3AL1ESbrFn4ujM
tHVnAybI9gVWC4RwMfV8uKrZBIKsLP6MKzDs0LHG8mvpienOW80BJ8FIT4F2XJHc2GVNt21hXE+H
JG7wKAuUtbdtZTuP5sRWfr/4dnueVk4FGk4TvFCNUzAeAm+e8mjqpfc81WN943d+hgu3ra3Ny6MZ
uEk3aL1bRJ39kqSdrkTYpiAgyKFfH1DzU40nlBcWpA9uVyGtMkA8a59EvyFZt7DRhQostH6fICvq
7yZVLp9tV9+3gujtZcLjh5R8A8rjrtv3oPuDaJVr1+xF4ZDwEgiSodPet+qIdgWAuhnrIZW3NMPu
bI81X3xKZefKE6h9sO/Ug44Mlxpn2FcljVTERUZPhB2MItoJxpTsa6MUBGf37fKcO2Jydp2hsrve
2Lqs/aAncgt0RcHag0TyzTbgMO3ygqDIqG7saS9LpUhIHlXwa7AGfmycZsbnmlbEp2riGHE2tiS+
h1NbHVvTJAmVb9s985YagDCz1PiEETv4qlc+KNgzWWPthoWyF4iKYCToGt7Z7wBjFk6QwZwu1WzB
mU39BUVrSoYII3CyKSBoGN0PWT+MmwCgaQyGq62virIXCxUCs6Qp7XXeZsllZvBmSNphp9PmEYkJ
sLIcqekv0a/9955zcXM2jVr059i648hKTLR/PYV03KVyoZ2WF81w79VZ3YYJZqbhQP0OIljpU3cO
pwkT7HmqVXwLKpImFwaCgERZmWLU9sQ2VVvg3jGAxg7qWZLhv9pT539uF7rXZ2Kxh+/BKlV5jipZ
FXuLTDbUkY2NKaWoRLfHmUV/kBhjdd0vHUwX0lKL3ymZ5td8le13GhfNTw/H1BQJjGUDsz8Qcdh+
1Xg5j9CLL6kHpbemr7DZmLRq7R3TM64TYXSQGI3W/j7AEECTq4P2Nu8V3JexThZY+hSzrq3BJxUt
5ShP3pQntBNuRnT/D69zqu+nvhBWhDgUZQ5QecwEGpXiL4wZtOY6xk0EDkw+apIUvq+pJGo+Nay5
QEgwDeZFQyWMnnyfBiDgQcp84xxYxKwmq7iFCJXSH4cc1hzjMUPYl5kLfB7+LZ1ZFXTzFYakqaKl
HoufIwQ4+jALH8MOTnUMnY4+nh9O/paECl8tked+Ba6FBc0A24Z/xThXIzFlu0nNCBiU1ThNmOIx
QLe5pSTn3qTNPaWyDKm4pJG8G+WaktWKbcs4s92muFUFzddIdRl2DtJX4seFGowO5xomJLVqp/zK
AtYzC08CTjjlEGBmbbw+0/TTKeku3vJQDSbRaXNFOxUADTkFh9Vr6FerxnTxufVl0PGnXrNJiQvl
IJFBzQi2TWbndG6x4MiqkM++jAuH9QB796bLZ4q30g7VIu/WvkKwbkO7K7dboD7SfVGuatIowwRR
7MhWpfMZIIJ/MpIREXKvm/UbHFjscY5b0qBwF+n8qca4omOKJ8KglrIytQ5GWT8h6CU4GxCRj3U7
SVO4ALL9PlqDqpgcF/eeOOAean3m5Ffss+By2rjef0olzd9k2juRNNlM7Uw9xn8wtTRyBzSiLQ5e
tzZ3HadqOnrYk0Q0VTDmMn9wfjnrRG5cvQKLHRb6wylebjoCTndXFoZ9bTRzTjKIWz5Jz5jv/Ayj
Oe2kuCeoF8PcngmmOFQ5QTMFcvpDgQabgCp84QH2/ylUcNGo4DfG8Ltps/VJiNT9bDRE1tuSPh71
Ut2l+1oO+mnSdLAxzVRDBP5SeNeuA9n8mK9i+jphJG9xTTrmdTNLewmt3B++EhC4/piHQJPZqtbi
cwxtiXnVZrkJJyKE6VSVvbpSQubfXBFTuQhUrQ+2Ilpw19cI9klkYs+LWBTxZ2QWtPG6lviMkEwB
e4387b8BMxcsf8DoV2yQLIccjnxUFXUNwAgPa0N/NFLVsn5VjUdEhZ7FcpPTAgErUMycWgeGUEDh
FY/K/exOgMKxFcnPamqZmW1y+9AYy1QgBQLBqYNDDjVyjqiPxT8G2+l+6UkXnz0kii3sgsEm/ypv
9CNdZIo80FDENwat/AwJob1gnUskQjo5GxHitYookrJTQeSamSd3qmwySHSTTyPEtGkJH2JwGvE+
R9ZHwiAhoOmFieTwXGkTW6qRGw6gNagU3yA5sCB6+PTIWSRmTrKi2OmVnZqba0kU9jPFgnbYWSY+
CPgqVf6s/FkTSdItDvspT9Djz4gNuHQXTFsEQJTBvTkoLzi62gaqgEtMP/QxfxEkRDo9WqvIj4M5
Lni43Lx6Whph33P6CX61xOB8tmQPgx/knTmDDACLEvHS4JCA7oqf4nKkDcZCAAfEKQ07ISV+qj/p
rDGzqJQVOmcUEc6tSjWZpCTG58QlTOju4Cgm02OG1HjzyC7s2fp8IKPPZiNAdIcIjLsuT9iuebB/
z2FBMCWh9i5+uYXJ5o+mYPtpsWJb8p7s8aLt2k1VPpDxgz1AZAGWwXzbslVTrBDrIAJHn9iuJL7A
7GR3INtf+KZSjiGWDWM6zgDx79qEtjk0K+8IKUSfzYVv711WEgiroC2ODeUI3swwjHcI0dipxyOJ
AzsceC6QOVsvtwadMXAvNsWZT66wkPnHazqh6h9X6zfyUXosJB3JXevbAD3oxFJBn6sY4GTmksQe
ialJiRAjzWAPOTCbtwRT2g5yUMNT18nFCc3R3LTjTKa/EWQCeHExgcFDIb0p8mWVGXiWrcw7EBaR
yigh7wxGYlEv2LixdzCWuhhHMJshZKRxwTE5gIYDPBXndBeWXSqvc6WBZksa88wDHrCVTprEDsHD
nvHOrVs5jgQT8xOa2AVVeKYaB/LJQDOjXPrFjSal+muJyGAI8ROxjBZ63BUO6z07dP5rpK4Cl3Zs
OONvBOAOnkqIIzU7480YMHdrd8Qw1JVR2kH/xqMpLZMG9jh/zpHDXaHeLZwduofiHDEL0vWRQ/O5
qgkN4gNs3fsB98VFQH8EU7SpOC3wadKY7NX8PbZRH9qUuNRhVewHaSS09kELWHwc5liq963hzp+2
liPJM14hPy+eZ9C4bGi9UviCUry3aKsQ91wx54QG+wIE/zksTnepmdnWzLXuElJef/dWzxafwDFA
4U5V/QkIT/pZpIk/3+R6bZ+IZh42EQwd1TNus8dxpZq2+jToyvk2ICiSaDtT19j5gQWzPesClJd4
yfly8K8MxT5lzYWNieBIRbFu16+679z50u4wMh1IEnbI4KpFGaKQYCYuIWwc127hZDcz7D1cBtKN
95o9L9qnDLUwRkyYh8G8og42kJV9MRY7GCNevnULEQdRlRjRqZSDzteoNbW4QNdN8iEQgZQbr4mY
C3TSWFHaeBO7Sp8JeTdZTf0ZtJGHyLqfi58Kh/f1nNf9Vd82yHqV6rwVr1lbPk2ymz9NSWz8zn2F
9WHB41xcOGOBQm2qRhsKEzvX6zXZ5pQpRrO1Z58E1FADWUZ8p1r/zFZSPwWyLvWR+KyMSE09/0L5
4Cxn/oIlN9K+kREy0lqUFwjXI1VxcExeWFODxWd35ISz8ssejpI1kZJCcsWljYxYcmxWJlwu8Pkq
5DclCH/9Ae4TRUQDYXEg/GMKRbRhw+wWP1a+YhEtxlBdYWTnaacYfG5sd3T/5N3i/sYC1hGAKOV4
ZPPGaW5G1fbFXqV4tMnm3RQeFQa9Nq1z8lvqNQh5cSUGR1WnqEdhFO48fMd/VKFzBB1IS5KnpRYu
pWgbTX406s68oE4h/F3XJJhbBqti6zgX+XLeqBkLSqI9TFBjjrgubDKdl2esrKQl91OBKiVd6b0j
DuuMy9nNeu4qSXPmnmzkzIx4K1vZwrU/ezvNiSNvkummcMgPmvu+v9LZYgAkr4zvaAOoA7pzA/4l
xdzkXCRKYcMOWDn70JjaTl0U5I4nB06MLbb3Ppbb97/YYds3SRkiiUr8GxeO5wN8UrnsR39qKTkg
BUPQ5xP9jKGYI3PjpKDFCTNOwtIqN0oMqayPop/cb5qPGGZCr9zfhFet9wrCfYJ4ivQBTlMJJm0w
FUgSG6SN1GIUJxDgVItxWTAJ86+Lxn8EElgFZ5nrgnZ3cE5vEd6DxhRocbFwwmIHQ9EZfeDiRcYT
H9P03MG1B5rJTZGM9vXgPEsvp4VhN66uUe7LLUUMqeSFBqbVMvvCtsfiV0pa2vFsIv3BThUc5ET5
bafznOZOGXgVADOPIOgOaeENjTAEi8j8FnGm+lV/iaXublWGpo0YtRY161J62OgrRbUmrCu7+5Xh
f4Z6wGYvh+NoDp8wJBpp5CVF8Y3uDyfTbAJlfN7xMbPGNLZJKWRoC3WR5pqtJBAIzpc7AapcsTus
EP7wp35/i/1dPGcWLZtd2y9YrM16yL/ilK8DmvL40iKvigEmJMmCmKoDrVGcWRT9/tBB869WtvbY
z4KsemaJm6+0VYEr2MqT8OzNCTBarfJYRHS/xD4xBYpst2+qYAN1xah2PDe+U13JzibBQKUuqKXk
SESJ+UJNzoEyRMwNHBIs8QQPa6SmAEqr1f0GPcrY3s8jkNiHmXurD9NguMjRJJqZHnBUpBx/cMME
//EEqdsen1l/B8S00k6vsWIk4rxqclmfY0pCFElDoRH7NNkGZe6VCaTNfP72PwClLbPuDV4uFcW7
dlTr/eQn/c3/QJ5bVq+aaPmWeD8ik0X72JXUSA7vV65fFcwlhWPH8bbSMS5Fb6vd/9VnwPyn43Xa
hEKF4VIsGOorw3AGlFyyuFGVET8QQ6U/aG5YbxStfYCKwqSjDf1IntTLXVWhk6tyFQZuTwaIbxJ5
N+Vld9a5Kt9DgonPLVshc6UsHGU1vPMOVsV/2pbg1ulcQu5xXFoG3klHyxC+bogdbPEmEH2dqQHi
PW3Om1LM9e37T/lVn2W7lE+DwKJYT7vlpHFkD51nkEPS0sB3/EvEYQ2wgqH9oFH25lUCFDCO3NQX
zvau/3qXWqTaUpJNPtiWdV/2jfFQA/H4QOHx+irsQQOOEgTObNqLkxEDqiUHU8L2BrdvdlY7sd2y
68mL/7hrJGmBbU8M5o1n++Kk21qn5DASKwbkhv+ICBFupElwaVWb4Pj91/PGR8BuxcGQZpJLw629
fHBLEVPwUFv72vSSi3XVUwjuIb+0ZEVZde2D/SA7+UE7+VXPaCNJUae26CXTenNP7g/VNyQW1gEK
3ZzfhpG9+ZQr76wT9bPCFB1pOq04Ikinev9u/yV5OG0ZIYaQnmOz7CNXeHm7phFvFUW+Pge3ETG2
wDuJR+3a/rzP2fJzGJNHY7YpkcG3xVTWDZcNDRoTDgz61BVj1gePwnrrWWCptvgMhSRy/qSJJXRF
66bjWWCfbe8L4mkie6Smhk/69zBO41VlODrUaw7g1OjH89ElHyJwNeHW6XaAG8H71ob8g3m3vVwQ
zNLliUvqByhAP5gwXw1/n89r+7ikjaLN3rRxf39kkE7N2O+HJpT2PH8uuWK0OGZxfP8dvXUVnyYm
KgMRmLQVX15FxISWeS2EJ7ey/Ws8/t+g/rWf/ouLSGu7C0RbtjyZAMeBDwvdMwcYp3CPk6XKu3Ft
/I+G2zacXgw3npiPbsnz8XBKFCsv7wX5cTdW6H5pjg7ujbO5C0dmmCu22MZO0wnYwUwxD56GlzOY
dh6umIuARojcjtI8r8krt7NLX8/GI65C/8f7D8F661EjELXtDexm2vLkhQK2JTGIs1DYVuKPmSXq
aWjVvTetzaWDavai1ECzVjFQBZGTHK593yXpCB7ojZfgXWncmaqplU9f3/9d22VPn1oQILlAKYXg
xzzRucDDXVxK7U1YtVZ1SJqMotZoJQBlveJiVePvpCTr2FqCX+9f94235W5DYtNrUub0TyYHDiA+
+CoGBbh5Sv4x2YoqpuQ6mdVHM/zrbQAjAq8v6j3S2VwaaC9HBsXd0VgV1nhVVPRWweVHFVDUfVXS
RO6XwtyscgGpOLW8EcGKhyVYjQ++5xM78CanAqonkHVsMsJtN/TyR5SExw5sTutwdO04RIFp72Fh
kC9k6o5TLb5Ka5mDC0o684/W6O3vTjD/6XrPQvJDxUjZRnpb+LrGmaPkHfpTzHd2pbyHFIDnLiHk
3oomayK+AMAriSvdxlGDKPSRGPWNAYPJzSbhzgeN6Zy+OGqpi9laGPSV5Q6/BSln9zFb573oRX2/
ytj4atFfuZ4dzjbvD5ntNZ0MVQH78F9LCaPmVJ+Dz6VvTYopYcWVnzGamGcmIth7hDvmvVqCjz6N
N75Y/OEeQhKBhhAx2Ms3VtN4tfEWV3CYlHWPrm24XWrX+eCu3vgQJM/TYVsAxNs6nRfQdGS5FdCJ
rXmxD2btKGasJLv1i9b6YHtobTPtyRNkPXF4eagHEVWfjMG5x34uhg7pfm+lBKdWJWeQZbiEwkH7
qk/o102mRUHf5FvJ7Pasm6ovVhZfsVWJL+1RfTD5vH7C0mLKYXfwr52Xe7IytKVKigGreOgaVn4G
iGKlv1klH3x6r8cNKh2EK2wimQYQCL18jwGMrtLhGyK8Z86+1h1HubELpmONZPemqSmavD9OX79R
rocRmYnGQYRun0ypLkEu6Lu4nrtF7WmXHgRV+PiQNpia/otLyQBRuGtLhurJrWWUQ0tSQiBqDwP0
p02RtBb+fC4yP//gUm+8q02UhrR+k0Uijzt5igXdLFkyYsYyw+tZee4ZkVLGB1d5810RuckwRVZF
2/PlVUBP4dKfuKGY5iKvSXSXNbWgsJ9dWnOb7fq/eIB/Xe9kGYIahVu6U9wVeS8PCrzcDmV5fkjn
6iPZ7lvDwmGtY6F14Jt4J9NJF2hM5Ra3xlzt71wXdLbuy+7SGBL3gxPaW5dioROcOwNJYXZ7yn+d
0BJ7amdrpJmVt717PvYwGxxi1W8akJfR+w/Qev3G0MNzrPAFAGaOuSenwUrUdI2B6oS1ZVvPymtQ
xrq5f9d6tpMfwKd74YDT6rGwV1rcmnSxbbt/B5cHioVoFU5nFftRj9icvkjfYg5DQP7BJ/l68G4/
kkFlIWLDO3Yy0Zg9+8Z2YJL1ZijnsxXHh4Ty8uH9Z/H6sfs2G2mPAAU21VjaXj52CvaItUdJBg4a
DAjiVXmulEccQiHUB5d6dZT0cb7Y7HdZh7dz68lgarLBK7EikHGUrXUR0U6RX2af1uNibZEKZikt
EJ7+8tEu9o1bdOnPsS76BE6Ywcl14wDdkctmOiSvDI5NnSSa2r7VH2e7uJRogu55+RAe4mm9sUd3
vFwK2Zy1OLgiqtYmZammhktHU+Wzpab1g9f8+tchfPbYZ5kUJ6g0n/y6BPBSi90SkYMN3Mswk+Ya
ojCyhMT4SB7/ehsUcChjPKH55wXIk3c9r1sibkP2YSy7EameUx1Urz+x6HY39gY0Hmlf42sz3Y++
uNdjOUDTz3i2mCVN6kovR1ne0qZRLQpl7Gr60Z+c5Z4cDhJl3h/M2w283Cuwu3PIszY3ZBgo/ZeX
aUUsGr+Y0b5Tb70gHwM920DZE6GZD7+l36iN4+RP5wZl2l1Q0iN//we8cZ/UZdguY+Q2OQVvf/7X
JAYC0wrsyiK8h1luH4CY20OQTx7ev8r/4+68luQ2lnX9RLUD3tx2A22GQyuKFHWDILUkeO/x9Psr
ShFrGo3diNG5OzeUQgopuwplsjJ/s7FkqExQA5IPEecnZexlFA7KBlBChx9WoA+funn4CCECzeWM
++ZxpK3xuLBRVIg83NTW6qCca4zpRjGA91Dc4BRU+fDDVtzq8+MoG+9MAOPwFoDtU+/R7NXy6DNH
jXubATWg3DMAL7iv2XOQ4A7vhr7VIrhh63pEzSKwvMka/+jM1jkjQpOdqMgAG0zmDrxFl3iPf9jW
emJFyQcYTHQeD6vPqY70KGjeHeupRhJYOhMWKR2NpcUugFK/IfUbg+KEDwyeaG5d78S/m36mhAXD
qQzHiY+wOhs4HJugN3VUpZMBNRfhpm9t5Bt2ds399JNakx9RhZDcDRLO1TChXLdcyNFRAcWAklgX
RWfcjsHoFRlVfStNnYubOIBkVOBpfh4t3w01GjAwRjBWxH3nNyKzf0V5QP17Al5lAf//J9PUZiv9
30zTE660K6ap/A/+0eJX/wfLI/aZC9eCPNBh2f5NNNWU/zGhwsl9RGWEC50F9Y8lk638Dzcfr1+u
wJ90Uv6jf0TETBdtf5iJVGcUXaf7qr5GROz2cCJVkdKacE254xWEzoxVHqfr0G0QToh8jD96+FaZ
Mz519EJ/xR+su76YlA9/n+wvHd5vLzQZy4ZsS2ZvUKug9LJKkRIzzNKui2NfAVT4g1ypxQOdLB/s
GAicoykKylOgakFEFNnriA3/BLcsi6zCoFOzprSB1euSgh3h10iavSkE6j6NW+ueAXqKdiOhOyfI
n6wRcMDjYa+q1P+E5pXGCwp0O1fB7YbV20HUgg6uX+lIrWP7G/voqYgzqIXxHU8RezhYk1G8adHB
PM852MAwtbWrVqIc2COpUu/9IHlC/Pfi/ecHuQqoEplk8ctufxA4FwUhTAf/mCIYnjO0gp6WxOwu
LMnlFCx1+VfuUj2jmwVMGaHC9KSZqfsRLVr1eWdubs/Mnz+Fuq2pcVOw/Hil3/6UJVCbHI5ATJFM
JG+TorAg80a1e7WUqAfijW3JhxIAG0qfKJw7Pp6n2tUsQhr8fYN2KMWtGbnhiEQSdf3UKfbmSl4a
q7myoS4pdBdgSt3lQhO1fnD0c+LXzhh/MpRh8pFNn48W2AO/KaL2TFm1eQNqszi1tYi9GhbBDj1x
xRv7e5aA80jmEdcap8XtLDkiMqMAqWqUWJqJDnhleAh6Zu/ivhVXsN62N5shCME5bNLnNELUFImY
YviOAvgeY/j+wLDhDJrwn7hoZTH89qdA6+ndog1THwl/7T8NScxpQs/j3KEYf368OOS3X0/9i1Br
giS9jwC4Qpwif1YDsJpt0T/VIgh+N3Ew/dBnqr3z5NkYm5xdzmro9y7F3NuxdcgiASHDrUHrENbB
1qo/Y2hennB7Kv6+Kv9Phq3c86uxsV2oGZEJ0YNcG+EVZq4JpVNYVmMVeF1KRxUjI8yIAS1BITG/
26lh78RUN8dHJZDsjYNI1VfLKBGziKdwSnwrR++tz9P5Q9JyJOaZ6H43atxWzGoqTuwC99jUna4d
kFNBZQ9ntg9pXmpntUsQctTQ2/0VSRiAJI8/+P3v4xigdM0Ll9eAsu5IcVohxdOXmd+WnXYuwDsB
xo/Hs14bwU6o+7XlyGaUiWs0f1HW9QssPLqxQULHR7F7OCIpCxqEH/Y5RFcIZgem8q8fGl0wslPX
ZoymHPqLp0Y+lUtL0ZsHhgFQFpqFeQ56ZbpaleL6rw8FndZgbFy3pA+3oWAKcJYCLvKdAQFCA2Nl
dH6i7DSN017nd1WakQeTQw2IGj1piq5SiryNlRqtHSuoL/la6nJG54aYn8oBOSOeawGkn5Ha78Hp
Q6B6ZTM/Y+2g4ovsdnghl7N9RYXS/VAjSvNb1mqVX4pusnwD45KdTv/9bpM66VKMlV+MBOvqwsNu
RUVmK0j9AEX509iBXlb7MDtxvumeYnVIYBbIVb7+O0B75YkLt5vPvjopobAgmIHMmI8iWCsxTho8
mGq2I6Bkuvjx/xRs/fapHW2hDC5Bk25nvImd4WMWZdZFLJOzs3O2NqlsWrCwaPj/FEd5uZIdRLrV
gD98hFpLD4fI0BfDMJ+MGnnSx4PaOLDkIfnfWKspHM0qblRgln4a1ChMShe6UA/jC/wf1Xf0BK/G
2sbaBCcK8VXWE6SlqKwj2CBTnpQorT8K6e1Zjn31bI6z/eHxD9w6RagFcSFaDmyRdcV6sGMEQKMy
9QdS24sOa8+vOsf6pY/c8iscqODyON7q7ff3fkOQwdRtdjcFutVCLpHrs5ZCTf3FrO0fneIqf86D
jXUvFvSmdRxbd/ytG6LiA4ZszkengxONmKTUi83cdKkOkRYo3+ELWniPxIbZ7twwW/PBoxTLOnkk
kKzcHgdj6LLeooFWXd+Nv8zLiNeoWdbiC4ds+qaw5nLnSbGxsUliqXRzpDoS/nQbsB87nVb2lCNt
piY5bTvujRhtu6+dzd/BUZwa2BWF+/Hxd5Dr7vb2dugqyT6hKjtq8kn3cg+kkQodOu9yP2XRHRwx
B349aeVJaRxpJw1EctHUjPZXiHxpaKs7y2BjCxKel8TPIw2I6W14rZ7rHHmO3NecAnCjq4DtriBO
Z/o8vf4QA06LCIgOqogFJ7/4i3vLLEmKM7w4/NYuBfK2Q/sm6Vr7kFdjF+5s962PCd+dawRgGWiR
1ce0+8ACb51mvhtgU+0UqnNKMwP7at4NHj3C6YxGvvn6ASIlxNUMZsrgBl4FHRDmwsQpDv2o6aNP
bWAHHija+U2fKs3p8aqRn2W1alBqYi4p5wKHuCvcOGaojhrnZdAn+nVS4cAEGW7uZhThHNM6ML5Q
hrwuUfrX6wMjcvUz35HwgPvlihGMqgsPUZHptwyu829FpIHK/2lX0vfoSjlO+mtWtcne+2njRCBD
QIcbHIYszK2mNzMA1JZxxR1huNF7urF/LS34MCDRBRpw+riT+2yFIxolDU4D8vhVbYxHNg+UQBVe
mLnR2xAnkK/Y11df6qjIPtGT0XZmdjMe4uuoQvC+v9NwqS3cwTQxCq+auhYNINWBYERWGQ4L9EE8
iV/7IV0pVgbOlDOP7yl/zovdmNhmiCrEgLJkgM8vT9/uqUsRI1wypT+LqPmQonKIXE69M60//Ttv
ly6BbXqKdD/o0Sqr0k2cI4IKGSDy8XnTBkSh8/59OlXWdLaTyf0IH7Io/ClkVx8cCAhgbloxp28q
25qusJQauFSmEr3RlCnsDwhaNP/JStAj3qgn7hc70bEpLXPcl2AFgNEtSxWqUlQXikT0m8qHeXRB
yOFzinduHOrK70AloPQHom9OFdYzCpYZbmjsnEcb6QdAVzSXOGhNQGVrVE+DBLFWLKj91Z2SHbNq
wg/DNlAyn6bES5EHPQ5LN/iFgqom3DKdf4bDHWTE7IThuIoMZz6/gU1r+UITe92TjaIAv42Vbmpc
QJybq8WgxWMSj8DY/WqJkKY2F+1TqfbKMdVU84KgAQ7WGPKif+1CYcFT9zz3k6Aibrk7miH31xGi
wTRSANHSNtLWz8pcV2cDojulfxUmSziBn+nKJbzmQ2Xs3Hxbn4RXM/VUhqyblGVud0DrdlmHEG7o
t1i+IaI7683TgCknvYfYRG1S66BFtJPiQrwJhz8QBNe7w4gvgGdZi/ME4KY+ZkuunAYoCqckzNGw
f7xH728x2ey3uFEsYG10725/IRoIWVR1YeRnKCrRQdNSb4ji5rkyK8fX4MockN7Zywg2g8pZIVm2
qaStgoatMyi4fSHGMLFDKZtV0YUmUJwijFmkv43SmnfJ7b0vL0/v1bFAIfe/YVenuyWUcRIRYkVK
MmKv7Uj4b1PMp9fPqA5uyZTqXDhrrK6v0NBK/IE4fOJSt66ILTd4rYwD5neIADSYC0vN6N23x33h
D3AN6HB6+jxAkOC5/Y4aXKlMLY3Ix4Oo/KjNYXXBrhzikimWT+4Q83qUCX6KhK2Xost9oJ5h7y13
+d3WE8y5Q5EIJrICtOP2R6D9VSI+Q+nYyNX6d8OYwkuZF821y9PlC592+Go3aCCanDTXLg7zKySN
8nnEo+5Jws3eAqeJ/3r8Ne5zX4D5KsQmsm5TB1h7+5NUi7dmY1M1IhvH12JqCjzA7fEU41wKS7OC
+Jbk+bnDE8fvKcx6j8NvVNOJjx+LBJhJ6sUq+e2xgR1EQPzWqtsTFgXzKQcV++w2EbZtQptwkEDv
4RiqWfKjBXX3FjUGVLGXIDKoMFT6zp28dfqBcyPZ0BEwo6i+mg9ol0PdwDnvwni+qEM/njCq/eKE
8LAfD31z5lmUP2uTOtfSbSSeeTl6LxP7IE3Ny9wYxjfQTNWJOwztE0TDgqPSj/pFLdToXTBM2rfH
8e/zV2Ze4gJwjwYasCYXqHpcWVFG9pEZlP7mOvhTL4r+89SM/cWuouSKO15yHPH3+v448NYxY9Kf
5V0J3oh3z+3A8wVrzHFhirFbGs9F4WZv7IAa+OMocvrWe412HCBa2agDu38bxYIBS8kD2Qd0ZRQ/
VooRvQ3UTt3SDj/j2JC/eRxv68xGeJOs2GLlcJXfxhMLThBDTrwFg6cnc2kUxDQCSJiHqnbFr0Hi
ZCclh0u0s4y2FixkJZCDcETADK9m0wUnb/HgSXCx6UzEPmblvTXGfxnz9C/SVbRr2aI8HRkkruE3
6WoEx1jKpcW+sSBv5CyBRYI6272HOrr11Y0sHO0FLkF4I+5uls1RymyZQigQ4vU1HNsORntuGvtO
UiChl5e6B1IsukCJMHZOgK2FY70ItboFC8yU86HPY184+YCwd4PMFdhipH2K7tSC09tZqFsLB5AB
HWVKT3SWVx+QCouIXbWO/SBLcDBeHOdtFWj6Edn/7hinCtJSWH+cH6/WrfkkFF0RMk6WzurYrVMu
umYq8OJp69kLdYyB2hK4QT8Me7Sere3OcSphQVhlwZ26XTZpn6Qu2RI9QeprJ/DXC0LerNfHA1pR
dWQtjYsVkBPZGocaRYBVmC6tcX/I8ObO4+Zp1prgRNOa1pmI6+qSOeHzoCTNN/DU1SfbKNWTW1fd
X1299GetresLuR8mkmiO+ykq+U81IgueARnKtzWz2jl6tz45MEua9AAMKWCv8jsbBjVe0TAKFwQG
jqIuTK9qTPTpwJYeB1RRz0Zu6b/szNBGCgQqAEALuu4q+2jVL5onu0TkDiWWXHOLZ03rv+pdvHyZ
A4FN1swKR0YmuzTATI7O0l0H1Nx3+sMb46ZLDV7AgNEiFZ9vv5EAvoqcE/mPFhe9bygTUMepiS+u
LgwP8ez4rCzltDPZWy8rKjQa5TVwChYguNuorV6aYSQ963uz6r4qgeS3D3ZkQ6AvpD4UvB/k5vO3
atcN74RaoFQH+SM5IdVDu+zxR9jYd/wW4PSUVDnL1g+eHqgYTkGYNxRWqJwgaGMxMYQI0urzsNOj
kgt+dQHSmJKivy69QYSGb4fdZ7nbCr3ErZSmTu3nQRd903MrlzIEiooZUpT+KaIseYK1jxUietJz
f3w82q3vTQGQL0duZxhSlP1lgWMyqrCb+jLyJd3vTdGX+HxafXzNQvWvWph4/EZDf3occ+P4pibG
uEm0JW949bVhaU8iiVL6NGqcnnVMMq6gpJyrrVjZBfZ39OVxvI00CnlNyUmQVyNis7djtCcDM3mz
IB7QBR8+VHGyOmDukdf+0VfG9JzirrtzZWysIi4LdhBFMbJndzVG1xQT/mU0UriN52NtjOY505X4
pGOC/vHx8O6mk4cKKp4goJlKcGqrUDUdtoXXO/Lvwujly6w9Y3tQXwpDCE8EaHk8jne/W1mr3EzA
HqneoqS8yttUfKhyhNMwTDX69koNAgq9DghCwvDc93GqztdOsV2/VYriUlZN9DVK3Nyv8zzb2UAb
Q6d9DXgZNqxGq3F1WrWjWQ9KR40KAS4Y0gpUKjCPyHg4ZbNHd7+7JOWoga663MaUgNYkqaTm2AoV
YuU451H/svLZws+m0qOdA2g7EEAPGQg4uBz0i5pj3pHPIAUn0N4Zwiv+3S44Q3Xe2fgrAwJuYx40
LFCWJghWqBmru6ZU1K6f6dF6Rt9UZ1P6x5izoT0jwxz8Xrd0bDGo6a9ot4ZfQIp1741oMr7lSmWe
wnbQTnbhTgcjiEpfx/nROaQQu/8c4FzsLO+73St/JzkQbW86P0j03k6HG06ZG1Sx8NBaLZ40oUc/
2jQMvsIVcxOEMpvmW4lyiO80+R5z5W4Ty9A61qHygOY9tFroCPIMY4GQnFfaCRoKk2v9OnWqce1x
Hvr8eFNtfHSwhSRh6Mg69PNWHx1rsNQaDSE7p3P41GfJdKSqHn95fRS6Vz97d7Z8JNzO5RKMpYG8
D0sr0Mqru9T9m77CtPLVUWgq0XDBdYAts+ZMLFWfLAJ8MpKTtXWZef8cepAm19dH+Vmf4oGOrPa6
LBG7IU489hh4btg5l6JGM8cZimbnqbGxBHhN8RQGgU3TeU0vF73oqVZ1skcVo1wcdfppMJ0MvbJ+
j9ByF4rCN2hF2dUwQS9I79uX+96qbAeVeNf0MEzGARPL9K9ptBQU3PLwj8dzd7enAKtT3ePg5HVB
i2wVajQQW8pC9ITCJlGfGhXZpgZJJXJw1cLQr43ez4H5GaFGzXsceGOMcCJ50/CyZ1Mbq7uq6XrQ
XoAgvTF14vcZUmKeUfUOii6as7M+NkJZ5FSStMfOIpW/nc4qVEInbLG0MBVsYJMOk24af7P9BhUK
1I0fj2tjQunn0egDpwcjeQ0TGCyrDs1odD20NdHdqhNnetMEYHUOom3t733RVl/NME2OvZGhQvQ4
+NZIqRApuFWAqrkDiKQBbmA4rQde0zm/41Ac4WSWz+xxQCmPI20NE7UpyZwlabzLFhec0UYOKJCf
k2b1h7abZg9f+eiT0S+hg+9VZDzhwlp8DYMq2XkkbI2SRzigD6n2cBc7NgeRuJiOeRnakmhO2Da+
btRTdBVRusfDvDuMMeEANOZadPIlKVm/XToBKFO9yALXa0dMKCZlGZ56YbU7A7pLXmQzCYwp5AKe
Gph+3EZxJhVZLsAdnuvmxZOV4So8zXrxDmSWdgnRlXz9MoF3w9AgeoIKXyPwcNsAgAeLCkdQFK/s
qE18uuPi4paVuXPPbA0NfD1oOLrC94i4dIyRlhS9g/6q4j51ZYIfK81ZKdBOlu4ZYzfEl8ffbEWE
Jp9hOl3yAz4bVyh/fzudfUE9TIIBPbujAgRXq4S+lM2Z6pdzOHzKVSRnD0mG7uRc6w7WH7lwnoS7
qBh0p4bvojELlUaJf338uzaWLT9LElV4BtDWXB1Dg2j0lvE7XOxR8TvUsWDwwnCYz7MzLR9eHYue
v5x3ysaSL3Q7BWaJ+exUICAfp6WJ3zUS8XmRB4dIz7XT41AbJ8FPhJ+U8eGTwYm4uawQdURQqoPk
2bRDfooStccDQJOKhgrSlpHeDF+cfvnYYhH75+PIGxNKZG4tjUNAnrW3kVHfSipnZpBLgg5qPQT1
pQLciyIl3pqPQ61UJn6uKWRUZOefeOQBq1GmCUJUWojSIM4h8zPcPPXaoF98TkdDvWLmnp9mfQjO
tQHoUrOT+RS6xp6HydZ4eShLzAOnkrMGsiYLThtVpzrePANzGpbReMoKVfXMYjB+ezzerY8KXIbS
HC876RV0O7Xh6I4oJNWOpxm2eD/Es3NEa948IQEuDR0Tk9eshj1qkqavRiJT4DRBliE9KbfJmhZD
zw1gmds4XpBXf+aLPZ5Dncj0VJadCtfWfJLLU1gFGARMVB7+L55XteHWc9jj84PgenZYLFqKQ1r+
sMbR3clA7k9B+v2wtcl1pAHX2vRnBIg30RND9T8HMFjGdoEYK3bYDv2AZ2iJexnx/ciIZyBOwFFD
wrNGqfUWRhBohtgoLrZ/NoGTXYY+fj/VxnR+vE62AlFKQYGKThckktVRW9aFbXaVaXkqyJeLEnKm
FmAyvNreu0g2I/H2+rnZ4SjLKX7xsYrZ1SdMay0AMKp2YC2al7DOJ9wuGvEvBiXN+GDgki4i5nob
KlGrZMYjxPIi5FCutBdS4IxDfow7d6/otjUqElJ5IXAfU7a5DQUFS5ZCK8vTgwSfFdSLjpMQLbCF
V3qYyROMFqlkVmgkw3S+5JZ/MYGVqKk0L5nlmXWCQGnfYx5faUX5HqXw8cfjZbGx3mWZjd69HBYQ
tNtYvRKYCKcWllcN9m9AZaf3Q6j2qH4NBb1r3dw5ne+zNNCgYPsYl+xSrp0JM7sI60IdLc+F9Okn
yoAwpJ3Fry0xMYF8qr+RWOys1aDc3NBnqs4W5Qf6k3kbSHRJ016DpCsv0B1oXzyeRfkEuikKrwKu
lryBtgjfkXWopmhEqYZwfIoc9UF0i/EuHvXYb92i2plLuWPXQQE7/DQEkjt6lTksUxBM6KdYXl/k
1lvXnQSetHN2caYIKUXKpwi4TfYVypFxzYt5/PJ4zFsrB1omdQ9SCVylVmcyz8AefV7D8sS0BMdR
ReaiNLocVXpluIDxVV8LoGKOdQdeDoUDXsFr3Y6xxGI60Wc2oNKY35KgE9ZB1KP55GDRtVfP29jt
kmkHwwkeBBSu1QqqeaCmOnKhWJRktHHGcLpmdjlfgE0mr+1wMy72hE3bDLLynb8fIvwj7GNcuEYl
7mAZQSgiYWg9VOGbT1zgyYesLv/FNSdpNvLi4d6hQHq77btQDK2TsEPquU0vtIc6z53Clj8aFX+b
5HUCOX8faQC9QArSqZT089t4hsPZrMUMsury6jRYdg3W0RBXVymjj4/X5X2pW06oJEhR8qU6sz5j
UG7KxiZmoViGcCck2/vMOKK8HjwZdPTf2XYtfp0aEiMFhMZlUhu43jEyOjMvjJ3n29Zxx+Lh5wBz
c0gqbofNexVp9UFn2NWc0KQ1R8qSkb6THW2dPlJHUSIcebasxUBE3eL92AwmQvuh4/GiSg9ppA8H
o5iHkxWgMdzGhb1z9d7nnRLNSEOY5gzJ5xq2YNROA6zf4i1fTfnZSDQQ6eNknZaELg2q/KMXpsNw
dSPMcR5/4K2DR74kpIWdlEheTeqcczc2tW56eI3l79OkwGJ3QCgdLzM9H7Bdo8r4OtGIv9cvT1T6
vLzVMINdHXalMYu81WfTA1wUnmatFEc765QdBtbWqfMyyurUQQXUjpt4ocRX4GY3i3Y4dIO74Lk1
7OF4tkJRngc7QKKh0dG7XZnYkinOEqump3Q6sC8lwMsxBOBfVGbsP/5eGy8yWpXc9XwxOJX41t3G
WqYM+7FOMb3GinrFmzCQcw4hStu/pXpcJNc5MbK/sD8sPuEngP3FkNrjN0dSHB//kK3dKGU8adpy
iZAh3P6OuND7UlWpoJo6DImh6+y3Ue4sXx9H2bqWZYZItxQ8NJnpbZSIayWFSG95wwit8MDZbr6F
UTdGh7EbRXQ0kAL+gbdOVhyTJWifBoGc/E4FXMZYpwYwdCWDHz69u9am4VrEInBBozdzBWZX3bSc
LHsYGw+IVXVuNTX+C/lscJqPh761M0EG8RjlKQPweDXBemKWXYguMp94wQaMvtJRjVyE0u1Bn06V
hsP8v4gICA0AscL1CejjdrKx8ZpiCxEmDL0U60OrCAVrPY7x0OgDv4theO4E3FpDEj8MaQxfWF6/
twEF3rd9E3d83Qnp0tkIy3ejOwW/P57Ird2JOgsGrOgOcHusjps6Cw171rkugS/qiLuHjj9k6PM5
Zep+fhxq65tRsEQpBVUWsJmrJ5Sulbk+jJzjVhRAvDVRDrAqge9TBVS/mfLdHqa2sTZfBpT//sXr
ptQiFXsrFkmHIdAb1cEqR+8NJMEw6DrWNVaEhjumJ0Vtnbd1lf7ujI3lW24QHq2uj8+PR38PlKWT
AoRCMlANipFrNSAsjVG5t3hrLXVR/x6Dh20wE63EiKOYmf9ZjvqS+RHS+DCsUjUXrOI4f0ajQlCH
KEQ1Xeala1+NZ5G/CmlqKaMFznKtoVu2eq86E6n9DJPRnzpKoV1jPc9Tab/+TLyJtNpAdYIKqtUQ
SRXq16pJi/O0CGvnpbKxnAlChiK7wQxoddmoc7AoejbxHqNLfjGamWwzC0avDTFVf/xBN0MBM0Tc
CeIDr4Xb1YU/aDn0vcL3LJLukNJkecK44POiT9VO1rWxcTjg6axIO3ouldVJMCZuCUGegoDdGN0p
GzX7pAB0uzhOYfi6mSQ78TbOdPA3dDg45+isr0U6+0Q4lQ7QwBtt2DU4F2FigCXGJcInJTpmaKD9
ivM5EPvHE7o5TIhiDhUWuAXr0q06up09FWTTZrk4z+BZ5g9UJ3hbpkvwzmjMZWdHblyfdBvp3MuC
jkOL7PYDJvXcFEa48PJCZJkSS4mreYOqJt4lTnF0ij4/N+HsvB1joz1GLuoTj8e7Oc0v4ssF9uJ4
Soa+qxYORCwqjeWipSL120xznroG+L4OavxozsmeQ8JGMk1XF/oE2Qldh3XO4CjhVBhTZnu4jFWX
CAHFY1oqwAlqN7q0QYupopriUdK/0kH5Z2IrAUik8Rw1XAByOl4MF+OjJrM5VhBHRCGLmwiJyj7W
j/FcNu+WtK8vPZQz7/Ecb21S0hPqZbQ/+dirKwD8Bn4qDZs0cagL8lbIvS4rkmcO0lerlXCSUiGR
oBxKFbzmb8eXz02mDzNlz8UKIRwPZnecEes5Dahw+49HtbVTXoZanXLzYKmDiYWFVy5MJeZF6iVT
AxXbNkM/mCRCp8fx7mleEgXAZBnyOqUIujqB7DASLaU7XpcBdkn1aBlPbtq4vl0HFGNwHMO7XmmQ
YcdXdhjelDpmtlY643w0JGODypnRfE1D0zzqgD9+0Udh//b4F8q9ukpDWVZSZlXWa+w1RtnR5zpD
cgH/sTzon5s8+GMM6/r6OMjGYuJa4Qr/WYSiZH/7hQ2l7it77G0vGCHyBaZIMGyrEJGI7T1u8r2y
AHXSl7FWZZN4xlCwD1ASsuYGNx23WWzVE1Yx/6FFbvtnXAM1ei9ijCR8UPXpN7w3jfBYhXUqsC6w
hHOw6S7Yfj71+AFVwmpefdNKzSF6QZSpuQDXB4ntCqUPAMV4ViK6p1FgVZk1sepHY+3sPFbvPy6v
C24kyE0Udcj5b+dd9EuqOEmGiLMwtXdjYi3Xyl26nevn/mSkyEzWIB/7MlFZpafCgte1iIR3Kkna
yZmq8ko2RlknzaYZfmNVfG5RNPQ0Gg47j6j7hSVDy/SLziydxNX2ajoYKTTyTA/b3+XSqlqFBFE9
neYuS199IBKKXhnHP682Hhe3cxnUAXZ6WW16tltkb9MoUS4L3pdHXjBfXrtbiMSLQpKTHBn0NpJE
YE9IrfDVXDyasV2Uukotae2k7imq39+k/P/Jj8gZyFjuqANKWQIczwLDs4MiuYRt/I3zrDvZU5KQ
8afjIavTPb7C/Rl8E9NYfbN6Fkh4tMQcTTF42JjHRwD39TGequgUp9jsPp7OrU3wYozr5blMbjfS
ypFuh6L0F1urTyEVgJ1dvTkqbmlZaOfduZaiWxp70YvABMw/jOlxdGsHnvVgYUu2TBdhOeFODrQZ
j1KNVLfl5F47C41jZg2oLxlepCQoAsytc3I05IrqnAJmiH3Lv9nkdCWpyZBjAr++XZQ9VlwxZVJW
SurkJ8Vs0ZmK5uk9ZPLoqGm9cxTCys5aoyc7l8fWSCVRk5yLBtjdy8Rq2mRsE9fwzLQLL00y8Q4V
XQFuVGkwghDfHi+XjVIYJFU65lzZnCg8hm5HWjeDVoMpNz0tEsEVtE35FODeDQobQ0fdzHo/QOBQ
uoWKH45e/KZSSto5a7aGDGZVUmQsKXK2Ore5SdH1tife35Wd+rWZ2OEhdoR5bdGbuOLatofy2TpH
KX2Th9FQ54GwGnNfuWNEQ9v0UJ1NvMWB3N1Z1exLB9LH07s5NCaYapBUG1o/keostvq6opaBfljl
K0NcwEhBz6vHQ/4NBq/hzurZaDUQjXc6Zl8c3chb3H5OXWumsUQ1hXNbIrPCQTnluZVQSu21g+bG
1RXfR+uozqPxHl2z9py7kXLUrdTd+ahbZy03FQ1j2E/gs+Q59SKN18CGdjQbTTJqO+AJGvJHp6je
UEt8Tw19+wJfR3Q7YbfXs6ztOgCmSEZXiylL+ywNtZ5v23QudeSm1T6NOIZfO8okf+i9EP8xZwQV
Mjs2Pmh20J8ntJf3inKbKwxwgyTDIa2w5txacatPS4i/9uSm/SUv0whD4v4XvNvV0+MVthlJlhdA
rqG8viY9wUWlGhCQjuSdo38K5t597g3RXhcKHDtzuxWKpF7uUMqNNMtvP2mNN9ksFEJpszFfYnQD
cJdImtMcZ3s39WYoefqCESVRXxPoQ9xu2zHmVEp4hR0jONS/LWmaeIE1xH88nkC5EG+fBLAX6FaT
e4B7Qdf3dlRZ1iGSbqqGF7pu813rY+4XI9ojf24cBKjoAHYFDSohSqu5axa1U3ta8l4yRo1v9Y39
zcGW6llY2qeuD+edQW3MH+pPEsgLBY2K7Sqclo0TFhyG4eFfCgUstWx4IIHzXZT9uNf92owF/wM8
LyHv9J+Mth2NvIhZFn2D0kqp2U+dafzQ3SX99fGn2ki9uY95vvFAl8DE1afqCtqHtk0ulfWVbpwQ
7Q4/WmqYgtDsl0ZHkNjBrTF1xRNs3nFn9W+dLNLiRFZl+Yz0cm8XCt4GWtXO5ASjYidY5RnN2zbu
DE84ovucpRniCXbSYhrNufRUJEOFND2SZo+nYGuy5aZgFSGTRHv19kdMZTA7zUS23AmjwxBPi6un
xIFjAgihanfOlq1FK3VV/67uUSe9DUZfWsNsLuepk7qkWQm9hcNojt2pgT6ceuZSi3kn8doc34uQ
cgm8uDYwXB+cbsYz3jWG7orh6uR3auS8D1R8px9P5eZqgtInLf94m65hmfpUKlFW81ycyqKKjzy3
6vMERck3U8cWBwrd6a/BZDdf8E5Xd9KurdhoFjiyQSQv7NUw6XBgecqB4ZV5rD67LrIooabmR9dq
dJ/a5uj3Yf49Dqts55NuzS+Lh6uJNivVNXc1v0u3DNRnDa9obOVsx/jMD5lunMtpXvzH87sVCj45
rLCfJGRrdQYVBvImi0U52iq7/xR2an7ILbzr4b2YO4PaWqeGRKiRqkuzwtUbS1DbRvCutDwsLRtv
aAfjwzA10BZnRUrr2D8eD2wryQIgQ58fZjet23WBZwI5nGQSIONgo/4949i7RnVivpkCrfjhUqz9
PEPL80QJ3ywWo/kxn8MJtZm43YGVbZR/oNtyHMqSvxz86jiI3UHrrYb80uG1cBCNmJ+rEvT60qjf
qmqpKM1b8ZvaaMJrEYDpdJVcYZHhwDZXKYJgYUZD1NT3oIkbyR9HJGQEOEhg69Y8tKA0zT4Yub5T
ga4KGBHbU5RQP7QhOcMwwU1DcXJPbnvjIr8JujqtqgyVw4Aar6TqDMfS1tpzAPB85xrYWmsSxKNj
WkSKua4g5oEbxOMYW15caV96OzbPS+fitqMkz2qgFB8fLzW5HVfJiSwxyUo4ASnv3G7XWWgjDDnV
8hRpFIE5pHZocmt8F6tDfgmVavLDZFQOekTtbwzy+MPj8Ftb2DRZAECGoHqsscCmmww28BlAWTGK
lUEbIxzRYFNuxlFx/jehgEGAGCdvWb8XFiS9WkNidKsymi4Ipxc+L/76faJiNP441OYnhFRCxcn9
Scu8nVQzSKsciVF62WNMQ6cItfd1P6oeunyZZ1XlHlRncxZfxFstTNQaq3ZEjd5zK5GdFsgnR55w
i+8KZ69tszk0OudSYImO4/r14zhzPLUU9Lzwpy8fDezpkNRVFh6yoh7emkb8aqVR1A0opkHE4xiC
MSMH/+LCtnIKdlFHyR8yt33M+1g71IG1HNwkeDV3ehVKDv5FqLp1457SC0iHZbQOsdrjEl4Xw04V
eWvLUWCi+04VmaqIPGZeRGnbQW0SNpSnC7dFZ9x1+kMaqO5TpoXK2YxIALPKDd6U8VJ919yp3bM3
2vwBEgsp67wIj65uszYI5jZCZt1DOsQZD0kK4EIfBvfPvDQE3g/sd0sfxElgEe2pTrynBLC1XPHb
oBnGVYoKz+pOKQ1kkEnwLI93iRgPgL56ZF0jR/8Fb6sk2MnCNkcriUbMtoTorD4qzNGsMAOiaa06
Hexg7N8vKGl6UYc8lRXHOZqMIny2K9V6u5jTXq9mKxGjU0Cpm74VBaFVeNqBatGbHOeqG+XJQRmL
b72SiF9UM+hO2sjHTYeqOzZ52+4ceJvvCanqT+WLxxPw89uFNtltrzQTSCFX7Zc/BmPqThTiy4tT
Du6lRi/t2Rb/y9mZ7UiNdFv4iSx5Hm7tdGZNFAUNNHBj/Qzt2Q7Pw9OfL5CORLqstAB1c9NS74xw
xI49rLV23fqy1BEgaGX6VFPEUTdj79GUswz40nxze8sLMpQOXjwT207UsN42RYQQZhwdzy7Z80u0
PJF4lSoWsEuv11pkiINkKnB0S+3+MxmEdE6EyPy5MPuQSsUR5X53Vb8eEtCR9Gq2R7gq3DTqAUd2
Zss455nOk70uR6WXvaMrIwBqbfC6CQavF6XEnZfPA4lvo8ezESh9u7xpCwQtzwuyZ6nfdXosQi46
8qqkyMxOHhwGjYa3X7Pdc0RZBnEntEKoy2wWiwYwI040Km2RtsafVV4axq9N1YNSO8WpjmeHoSKD
OKtubfhmWdR3hhiiAyj83vf9/TdsnaaaNWneAd5MFzrNypq0T1pX6nf5oOU+o3ndu9uL3vvAeCgH
Rhs0pVdkZXuYGaMWUzI263q6q61ev/OYR/DPbSt7npBSA9K9sGyws7mhU0LVkoajdZpWkX6P+sYs
fbcsxtT3xmg8wrXsuSKmQ1KLh2SDjtFmD7XBYQj0SvyqGFkLyZQReA8inYokcBODmUu9lsIqqOw+
i/0eveijiu3uaokb0CHFGaBWeH2czXYaC6VrKS1Yk3sWZbfcrWCWYDPM00HeIjduG9ZyLCWbCFkM
EGXXpvJpsauV3s1ptdQy9rW89wJHWapTD5YzTJFgPeVLeUSh2LX6qzPMgMrXDPemQqWolJ3b3C7q
+9rOP9SQzi4qmgyPyoRQYBVzU//8CFGEoxAsUR/4v+uV1ibJ6K/iWFLPw5s2VteP2pj2dxBODwdE
7V0KGdBSdjfk5NXtB9RhucUOGmNFm9XnWqj5m0mr44Ort3dMZcYGFgp0kLtd0Vi05oByMBKEtW78
Z1VdNZ1atOYvS1qZJ2iF6UOP2hpwoWI6IKbsnVBcLRh7/uXibR5rc4j1xIL3dpqHZLzvkkL3I3bj
IW7jI/WRfVMwGIiAUNXaqkt5WgNuDwGxE+pxZbg4/f+6ORpDdBH6gwBoxxL5JCOikOrnJd46mXaa
mR+Vg/d0htQMkIqJHpieaRW+aQ/G5Y9PIzLrdL8hAlM83LqYLtbG2agzQrslTk+9qSnIsbrLmyQn
u7xtaudFwBQYJ44IfbYtFdc24UMZGTWSuB6UnxnDHXxD15OvQ9s4gGrLI4DqzmNMu0v6T9RtCavk
sf0tbHe0KU9VG5ei1W6lvJ1KRf0gIq9ghMbUiekhS0Xhnme3NSEtrk7hK/O0fL695p0L+GsCEpVw
0CFkYNe/wS1iQ4iSys9g2tnH0RvWsIOl+fO2lb0DQ2EfdieFFVoKm/e+XcleUT0kuNEiRuL1U/q9
GZTajwhDDnKhPVPQhKg7kCvjwzabWtRex6TB2Ty5XtLeGW5jv1QxkY2tHsq57ZriRXDRyaWLta1k
LSrV5Rl+2MkZxRrGXpTc5wNM7sGJ04NgZeczyT6FhzY8FwH01PVnsm0meisjI4RGI53PSVo4l9Sh
qnH7M+0cSIIxXD8dLCn6s0njzMEFUiJfG1LkPpxE7YbLtJDizAzddsep/O4p3Tczyq37wYr+HGUI
xIXxBlQ4oD4QTlyvsXWdIqqptKJz0om3TElCgNcbplDXpqO4ZW87ESCRnS0mZWlbVBJvUW9pK72m
tNW1O7cZh7Bh0N/Bdu5bMeHpeoQopKfXC4qavBd0dE0Cg7q6I0LRn1x4dHe3P9rOKZTgdim4B4KR
rPDaSu71zFhraK/EzFY7K+m4kuyP6pvRyf7355bgweDzea0Rxd+sp1LbukeDhkJ8Z5rParXod/OS
pEFu0/C8bWrvJCLoJ+eb25AQt2MIy6qitdMRWFZaoflGLAxfi5TkTkmcz4ZSJKbPNBX1rh3m9DJa
HeHtbft7m4q6IGI7uGbZqb7eVEIuaFgVwTqsYPUCofNjbdZUMhNjXT7dNrV3SrDB+FV4QxQTN/VS
NaryskRA4GQ2bSdF5heEJhpPLw6WtLelv9vRr5eUC31qoMVxuZdu+OL0Rnq/Lm4D3zErzo2z9pex
FFaYKHXkz1N3NNhjd0dl6gNgmTL01rf0mbCnvuMJWKeqeGKouPKPozJ7w4q0D7c3dM8S0zNlVAkV
5ZV43byuNFFSnX7ckOd3jMH13icdSTuqufbBnu6E56wH0RBCS4kElN/2txd89mZGN3a0/tCfKH54
g6k+WL2a/y8G3/CA1ln5bM3G+BcXnh4F7VyPfoW17Yd1oCaKDDnN05Llhp/09EjGKuqZxFwcYcyl
y90kPfK5kYUWhB85opv1GZpoVwPeZNPP5DZ5NPSXtK6Lx8RwonPbW+IFqXjlP0/Nj6o8O8GYzWNH
nwiMFUTkjelW18WoJAmtzlzXLyVC4kHlrLnPG2GECGy2B3Hm3lKJ+ihtSE4aXOPrpSqp3S82sToY
ft26H9H58fU5ak+VEXey1aj7dV+1YZow2vr2ed1zAHAdaYpI1TYEeK8tj9ATmpWrd8JeE3jznJS+
6lXNgffeM0NoK0t31N9eaXs1pZmlpZBt+Lw0/1czWOEiUNc8CFT2bgQRhNRkpVnBiq4X0ybwSuII
dbLVbF7qMrcuoiuViyOUCvC2JYIsUuqDC7G7Mp4jzinSPa8Ga/XC6HQzZWU0CYvTpMNFH1fvx+2v
tLcwHiPU3xB5pzy3/Uq1kng0ltCY0VU6MPXU+0h2dgHheuenRSn8oU6HA/+yszL5+EnwLzT8VwK+
KF+rtboosCGsYRh9J1PFYzun8wFIe9+MRBeTAQAw3KwtTWKlUQrK967WKT/FYhUfNeEcNdd3rdBE
BgaOOwHCcH00ktKgR5HD43eErdzZsbJkfjMM5sEJ3HnnEPKWs/oossnx9ddmzHKs1WygK2c5mflc
acq3CC1fdOuNhwKA1tu+Hb+qM4Md9NE9KtfsPD0oPNJakrr1CBNulqgJMBJlFEsptth7rLoGbVkz
t2e/1WbTOTgcu8aQ45U0L96gbaO1Qa26NVPZ9SkX70WNeifUrZLusTqIeg5vH/9dY+wmXw/iLhHg
9a6OXRwvQC6dU92InzjH5h+mjjLtYE2P0oC9Y6LBFWDwCiqB6J1dWzI7pUIoIaK9UTbtGYWSafWX
VSxHLc4d3TwDT4iOhqyFS/2Fa0PFpFLKa/hYaot+pVj05GkUVRemizPeFTV0vlMxrcapsVMmLM5j
rL+MKPSfU0r1cdBORQM30kbF+3R7q3cPMNBi6irMeKHCcP27NCT/lXWA8KPztH7N22R4IGMWg9/M
Q3RmP1wPoRqU6fzGUPM0sPNSNAfx997npuII6EYWdmG/X/+GOmtgv+ct6AsSgTcw/YenrLXnczvp
h7H2jmcFlo+KCjBNymTbWFtLrWgwqG9QxE3c+7qvlctiDW1gc+T+RTtwDvQ47f7iPJOyS0wakfwr
5Q01sztHKcEY5p29fNInhtd6WjF8LUlo/uKeUp6mIOcysw3k1PVetmCeC3SkcQo66tx+pEfOf7le
lNVlaFrVPN8+PXvXB7le+K1ycg7YhGtroxkvWRxzehKw2vlL4Qp0q83GWf6CtUHCiTQDeCIOyNYj
DIjBKGRQUMZW8dZpNfd7g9jPf7dXI3/tJgBluhm0JZQIZTl6s5q4t702ivBxKqXhR6TstZcIdmCQ
pPpQ+dOcHmVJewffpMwo6w+UbraqV0xujj0whGgheK19NkpQdVneD+ehivK/uGM0kfnqyOvI+sD1
lxJDNWqM0gDTYQv9virX6jTGcXSu3eQI3LTnUn43tbnORms6ddt4SLwZ0BV6m7aFPfdfemZpou88
e/60amuYmG3vl5kjDlone0cS7B7KaMADcbibZLruM0u36H6dzM603uUQUM7lVPYHUeDelyMXI1Si
ksknlG7m91ysIIeeMqAW+RK3d0u0MGwdxOIT4uLT+fap3MOwAaWjTEWLTaa0m0+XxTUQ+ia2T52K
xmqgN1P01qN5O9/RGxr+U3ra5MHYxPjoOaai/GyvMeNTmK9RN7692NoXQP7zRa+a6cfUm0p98AP3
dhyaO/gAqE5kUZvv3cFrKjRDtgLMUnxcamAf4H7/AkfDFA/KaKCfZI5oXO94nIjIzTXI9EOrRaFj
dv+r1Ua5i7X1b1yoZEkSPAJKomJ+bYmofLYmHbQkisSMs7DLFs2DQtUYTZrbuncgErB7kijXaRpS
W2RmG4etj9UstFwK0VlN8tWjVHiXFar+IY8K+6Bavff2SQUUqgdoEiC2er0wFapF0pcSOAO5NNTJ
ek9Mnuneza37MjnT/KDYifLx9umV/8+tT5W6TwwF4boAObi2qS1VYkKt4Tq2ffI0W8Lx8a6i8huv
U0+iG49wcrsGCUjInX6BRjb7GTFtwS3rGZE7pqkjCaJ53xoHqs/YGUzIqI2jltHupv6SQuZgSLvX
C0QyR/EWlZ5bXPT9c2H01kdNKYfzuBoFKihNqgY9KnhHAeXupfvN7MYpWHBde+Y24WQnVQ/atBC0
xsQRzW9/M3meAMDQ5th2AkrDVvRESjtU5BoknZa2UERDdDqA7JKOAekhgui3T8zehZDy2dqvtA2H
cr2heZt3I7gfmpiJaT93S2mE8WQ6b3LXTQ8exb1NBB0KUYBYiW7txlSsMmNkpiF1soY0T/xSBdnl
o55wmKrtHRJKWwxeIoSFHrQxtNB/qrQSxns31oz8qO1+PUfa1Ihw1iu6HYXnht7Q9J9vb+XeS+yA
iiWqAUJFknq9lQMonzgnvTolkFsumdv3/1vbDHRGkhqPlqHYZxskRYDIfAsT1vQO/M1u0uMQSkmp
Ukom2yQcUTe7IjcH4a5Pg0VWo9UvVrLKUYBTr7Un2xjsD6CHlNU3hwko5gRYfvLF4JpVYI9W2voM
SxkAbqt6efCC730SnlU8kwz5mDp3vTeoaPOdCxl71YXxBNg7PpNA5yevV6vMX51GOyEZVB9sya5V
gB38wRmCQL22CgV/nIaeEDMzVFlfrI2fWT5nj4g7rs91SjEO7uWR7OgeHh/3q0kZPFWyHjfngL4U
M6bQ2zslwMHOKLh1QVe1yQvSME6QACz+4gHge6p49pgRodpEDVH6r9uhzXX7QO5dOMlN4lCAxzK3
oYLuJPaoIgN6qsYkupA5IF+nGkf55L4VePnoC1Nc3dKglLkA1zuQ1NvTmt0b+lQ82ZmlHPgp6WG3
L5tUu+EM0U0H8HH9KedMMYxWZgveVHTUYGz7ks35fJkyfb3vB6f26whZfDsT6uX2Lu5IYMn+OQwr
MhXwe9sk1hk0VGpF7mI1H150V1GDqCiXT2jFT0OoQAUfLnlu6MIfLXd6YsBpjsCb/ODlbL2YjZYd
YXL3zjWJE0k1EQxVvU1oUUcNmg+d4xDFRMs3Y1b1FCSYy/QWXSB7+1Dbq8PkaF3/i/tEQkiNlHI2
Pf/NLWZUsGbEqxyBEJVD9qyIrjhlcac8513WfUdkZXBe1CQ2/2a9MsfQVeo5cnrk9ccnykqtbmK9
UxR51pvCLJ3LmOl2995Ele3FnjvmSFqNcZDc7LzHoP9xWCByJXtXnvzf0g5Qk44QceWemFBYP0ZV
1J20tSx/dK3yL9xl/cDczvvBpAOSU2ZnaFI1+Nrcktd5QzmKczYY9kuxtNFphnX61Y4qYwmW0TMf
kbPRPniVnBS/Kkfa03vLpVDzi4XAMd9qeC5FGyt6YbqyMRsJXxnRNPBzyqlf13bwZHTlrj8O7pYM
SDfXmlwccIDUPrNe3a22XFBjaXvnNHci+dQ1o35xpjx+gZpj/0jzofQXuxe1n1rKN2Mx+hOy/fqB
m9xxLfwGkDoI/QL93va+Oztj8sK8UP90qvVCxo7wAGS1u2h1GNRtw8uDqu6U57wtswOvthN9kcjR
4ZfCDrB6Nwd7KC0bFDWmlzJd3je9cD9Ba3XvtdVz/zvYanlaX201wGr6G7J7s0XPlAYFkATlk9Po
ieyZiMD76eglDAwv0Zk4G2WaXhMY5O2zM8WK8Be1UvVzGvP7/ErNujpkjriF2mJXJri6VhdHH2L/
F3ISKCTwcG77yLYyJOWQp0j0Rs5SMA6nL5+oJRsHscieGYpnEh/CP8wxuL5njVWXap1y5rQoSerT
ktZA6ZpiLf65veN794ndBv4F1oCEcxN9WEOd9Z6BaBlYsDwOtCFrPqidHvk9eQuiL/H72/Z21wXv
BXkHplvjL6/XpRl5tbgu8XXqLtVnsAfqD8cejpAvu6uSqCiQyKxpq4zdicpUFweJp3Jdp2ezzuiA
IM99ahSnf4eWxdEV2XnrEC4wuZcUPABRbK5I7dIBzLLZOQnGBxaBWVA2PluFnSVBsg5lfKk1kO2h
qabJv7f3c9cyVWtSW0f+tXntbOFai9eRRrhKnn1YzCj+wFvBwdSFzbtfatQPa2U53ba6543o+khd
GbqCr0qHzVwXZor7g/plN/MlduclPVMp4O3JDKU5p6mR/Eza1EuCKkLv4MAZ7nkkyl/UuECSg3vb
bLe9ahX63xTPzU5r6DqpVfzFq3Jv8c25OWLb7J0lallggUDQMlthc0M6zxqI34is+iLJzwzezP3I
XpqnKo6+raT1B1u790FR/aLiTNREG2rzwLrGNOl0d124r8bTGhntXTWob62lai7eApi9HZojHOi+
STJeZAJIBbaElqhQ7JIqISOFkB0D6DQ1sOR7d0G9cfW+1nZWPjI4yTpAJu9ZlWpBYCvYVq7ptSfQ
C5dpcIlKm8mgSFEqiRIqVtzfx2vmfbMZchIwLupQ7GXva/5mdRsn20gNI3JGe0JZOvXFQxns3Lqj
i0AtJyAg6pl0fxh0qhl2aj8r+mCeG/QcT1o/rTaCTaAf7UQ1PrKN3T9xVi/PzBboX25frz0nieaW
HIDElECe++utMZQl7mq6EadkjtdL7VXRM4QycbltZe8WIect77HLK7PNidolUnOLZtCJwQggm8vK
DNTcVk+Eb/35z03B0qDMSJ+NArn8Kr8FqZrK8CavZxaX5o2MlVYy08+og10QpUoP7s/e3oFVkJBH
hE5fDdQobeKzKneB+mZFfmZKlXIudGc8OLx7eyeJWb8QnEAJ5K/4bUFzljMa25C1tnL5CTIvvtPb
9SsF4SNsyZ4hMkkCKl3OGt4OYRWqNoiiAbamtHTQotyYArNC5ymPydP/+CMxuwiWAr070qZtr6ta
86wYJeaxhiz6iFB+Hurg0QMojH/hwAnviGzYQpKWrc6Bqecm3HZA9WuaRsjVD/m5pr7+bUVW/s/f
CsprLuA4OhH0CjZfKh5RE5gg+BLgOOJCdT8JnRS1gy7Tjuq+e8UtUj/Jz5EgFgRyrk8FKVCi5Zlw
TkWm1hdNb5QgZepkuIzx4FdUmoM5d5qwc8fFj5YYml2pNZdknSs/UYflvqus4gBas+Pv6Hwx3FRK
g9MF3jwni1sVrV6xfHVIm1NPBe001RqhsW6ngTUNenj7EO3aQxuEZqkNaXobt/JkMzetAaeRTIpS
+VLnKcxR0Pi0GJFxFyWtfhDA7lwQaDWUGRhrDnt7Ozdj6AzkEEcCIGUS088sq+P7iUggnEqvOUD2
/GrzbLIT6kemLA1rMgnebGY+FRHoPZ4sRatHO6h7tvZZ0doOdS6a7O+yXLH/S/WuHU4K7jTyV4Jq
VGDQsmrgEWbz6C8WueKJMSpQkqfOEe8JgzUnTNa2VP3O8tYXMQF2DMSqjx8z2BGVv8YFzHd4PEnr
F4TxSVCaSvWcFVKJRFWHXvfjmOkhP2ptVi0/LtC3OCfE8zFE3GaknNc07btiFcNPfW4Lxe+FjbzZ
slRqE6htXy+BkTT5u2mtB3FBYs9Qw0x0unKy27L9J8t06/va1Pb7pIy9920SteupQ4bsqLMgb8f1
7spGnkaaCjCCv2XA8JtPNQdESSxtBKfg6uJz1ywM0kmt/tJYVnXxHPQ6hUdg22eRxnOofvjTgyut
8zoRAkkBls0TNTAJKRK5vLtdFL+ZPdF3Ppmo9ca2xs4MpkR3f/yFRSBGzAZD1ZgX+Hq9+cK50RzI
zC4O+dkGDhIstlG/aE4iwk707oEnfB1wUWIlRzG5nb8gfdf2as9K9GWk19cz9g1tk6Q/G7rbBzUz
A0ieteWcwac62NbX1xOj9IlQHof2C17j2qiXZ3Fp4PVOdmcXn/o11SlDjtZzBIT44E2Wnnx7fuSA
bWqO1JGBgF6birNBmZaI1DLhMgZlqkRv40y1DsqLrx0cC/rNivwVv53SdDHmtLIpnAtGbT8UTTU8
IelUBMx1RrnYQBfpbz4bnShwfRBweDavDUauVigTHp7kte/DWl+LAIT5fCmyFuAn7Nf7jAGVfxwL
sEqJxpQoONkpujYKq9OwoPrQneqT7r1tppE/RGP5MjWHLJW9E4JEGGQLpEopRGySuboZ+k6xuPaD
WaFiYo5NgMak7aMac6R2vHcDGKAsBVNQWOKpvl4VmYUUxADpFfeMUq5GywuIHaKPSLeLN/Y6Wb7t
lkeU970DgxgMXRbQfhQ+Nt8vXRujXXW2MgVFOF1mLW3fjYWrh2gINH3QGBU6Bbc9y+46pboIryJK
Xe7Gk6rofPSdC7KwaVL9nsGw4wkOY/NULrB/DAZzXNArqC9/Y5SUXBJ3KZNurp/ZuynaSOBfukKt
IfX3XwePuDtRlD5QlnwK8ko7Wuh2b2FDS4YMoR0McNz25uwgPgNzMc/XkCJsderymKnmUZUEohTz
SS+99aAqt32iftkjaIUTQD2Y2PX6AEV556nLmK7hlPftO9luumT5NHzNo6V5AEToXkQWq++8po4C
XWvQ/rm9x3vrZcm8jlKJ55U3dcSQVLo9s14n+epk7fwuhW7u2+Z0XxrJ9PO2tb3VUt9hTCb+G1Tx
ZncFqema0FcK40g3mejcJA+ZqNTqLLql+UdVRB9q2tJ+iYa5eOpnV/962/7uaukUw7uFI0cEf73b
TARUxrYb15AChYskhZWfzKQv3tiDpvnKMhxRN1/JQsjPi1AgOmXU8GjOb67qxPTFMTLhUuZ9pd2t
0+r8kEnZpRt6LTSXcjopQtHDYWnUR1PLk38SwGsHUcHWHfIbuDsOsADkb8Gjbh7MmYZGx0deQ7Pw
ltMEmCLIrKwIMshK4e393TXFSSI/AKZFyf56f9cpLvWafkmIZsrwbCaFeu4rVXwc5+qI8LhjiuvC
JSW/pNm8hTWufWq5XccYEPCN9nvbKOGYTXn2WObKwf5tfR/7R8UEpSreEtBF22myY5wpgDhiNdQL
Ozkp6oou4Lwo32LC+ucMCUrDr8yyO4gK9tZnk6QTmvKHZ/N6Kw0BSahiDFnodKoTRKjT+BEN0Psm
OxxHuHdKwRVxL8BQQE7crjDqWaKlKWs4epL2MTvzQmEgs+9Keh5fFiMvvq/u4iDSa+lnbRWuikgO
So0Hvmhno6VOqqTrgpR5RdpgIsjgtr2ihn0+fVJiU3mwKmbaZFO1nJN1pDcD+/Soybqzz8SvsoiE
QCLEFPnff4u+1tIqdLWItZD0RLtocaycE2tO389kvgfv2Y73I5mihQBagNrvlltXVhTdNTvXwkhr
3NDlr4urIUadlvoSNoYYnjwX6UQGdFSnepjzg8T99Uql4Ab0QQadSz+wuZyGUs+qYlVa2DLz5DSX
cfI59or2tMTren/bD7z2s5L2TNIlp01Qt9i4vbRss5bZIlpYAkoKnLIYHgZVXx+E8IRvtF3/8ba9
1zurqQwu0ClwcpB3FNdaaIUIqIczhDC/VafxrnP678Yg8hdLq8Wj0nnag8qX9ldRFafb1nc2Vspe
Em3C0afcvXnV9KiI4tocpxDF+OpRSZP/SquJX5wuV8+3Le2sk+gElSqThEq2EK4P62IPi7u4uKK5
1eewZqTge0T5l/vYqih4L333WMcMvFT0rD6Z2eQdlCt+ETV+T4jofeFrUfrhpAJc3cJRhoamfFeN
S2jnemJcDDvKVZ+MT0fM3I6TNx3FCC9gfJf+3RVaN51lNzALUrXP3hWkTuXbliGdmZ/osSeC3kqZ
8yNpJ8tjT6wuHge77KlhIWKV3hddFrV+07hUunJniC5FOVXi4NO9djk0J2gO08FibXQrrjeUxnij
xX3N7Y/c+mK27hxqQpWbR92kiEWKN4xq++ftz7hvlRuoS5nFV4OOyrZA61rFaloO+gW63XTpl2F+
9paq/6+dSdvLsUr+d9vozikFcOxKLVAUtilMXC/VnpTKW5iyEFpF1PsM2jDuHauaw7lz7YNjumvK
oZXmIkeoUrm8NgXKz2jt3lHDtBPmRQCDDvDBSoC+ZHnwAbd9Q3kiiZ7JSbADNmdjCgHmsqqTXA1L
280DI82Wix25qa8qrv3WizwltNP2kfp9G/75dhLPEd0BsXtNC52YrrYIIH9hhd5pwESn4qIlDsPe
NCs+uHY77zO3jQdaPlH0b7azGQQeHdxMRgQCu+YeZN2XZfXac1nR68jVubnr2759mA2g8X7VZk0A
6rI/WO+OS+fGk70DjCcv2sIsUye24VO2HB+V0dfZUA4P6Zgl31vQYE91g+jLQTSwY1Cqq0iBX7BB
IOWvD5HhxrFuNM0SDuZcf4jrjAp3HFf3KRPiQoUU9MDe60spKY40lIhc6JVuZ3DkNvU4mu5q6Npp
/KhU7gCSzYjQZUjs7lwX8/hh6Rz9w+1j9Pr8EuzIIXoOcQ+dS+nxfws/zKE33KRmWwewRoEsbDGY
Xqk+JVVbPcIu+VbVEnhmKQcNwddXFF9Al4nN5XOSfl7bNXKCuqXlxdStznuX9zkN2jwtHtK8SA6u
6M7GXpnaXNF4Hswsr/EGnpuVYNlQryxiy32rtsZ0XiMhAs1Y+4MIZHd9IIxUaNtSaGyDCoHEYjSJ
4GtqtZl9Bn9d/nAs3pMpKb2Dm/HaFPkkTk7qxUFq3kbPk7Bjq++WNhyI+4KFQtGbVU/em8JR/tiv
UvThuIDv5hqCWb7+aChppHbXri2vVVsEJYqd57pzTd9JFeX97XP5OtKQKAx8DXde6ltsXguRIpUI
gQ1Tjj7ci2nsfcVpy7M2g0ARnEd/qRiah4IOLPjlzwewokGkmmjZUvkBAQMt73qp01CuNaKnXaiu
aXPfV7P9KRkdw6dYpD3Xel8FBEndXVWI4R2P6HruYVSeRuAGRRDPdDwOvMPeRwbhrsm4ViK6N97I
RfC5jVBOD0uxTii3lOpHmiN0vTT3aFjb6/viarybpLQ4BUqmm6Nrj3ZUGmtUhbFlVAEClz8mW3gP
2dh3YT0a6/tk6Y+U1l67IWmTyFLGrzK+vN5utXCipiC4C3MliuV4aN23lXF5s+TFcErlhMBmWfSz
1yVHk2Zfu3kEMZDf52vDcaOBe215Bd4Yl5Veh3WRWESumnYvMne+KAMzElcCpXe3D/be7pJe4usJ
GSTE9dpekVVR3WtmHVrl5Iap6uQBEmFp6K6deZe1+b9UM49a7ntrpKgIy1xKZeJ4r23mBO2EfGod
RvWsB5nTJOCMEi6TOmdBXLv2Hzs/bs5v9jZ+YrKczqtTrQ5nU6S+3gjnTb301UV1hX0Qm+wujSIX
sxt4OMkNrpdWK3knom6qQ7MxRx8xUIoIlVDe5qhm+J7w/ryCx9JIfxDrJRCBNHRtb6m7IiFHYSvn
PL5z8/rnmNdMJ26RrGwHyzvYyb178QtVwIgI4uatx+10uzVyd6hCBNCsTzEd/8Bz0vRUMxPs1DWa
88bq2jzIM6M8eFXkQq5TLZp0aPezGITfaC1cL9SE8FwUEHfCJEq6t5DUlye7HPODKtMrgAF+9jcz
IEKuzcRCGIu2WFVIWz9F5bmPT4bZdk9uFL+LGFn8kDhlEibgo4M2hp2VZOy2OQ3TE/PlesL62Tzg
Ku6dKPpDhH50xZDc33zh1hXk2r2D8vy6TGGT9U24dgw5V5t1OrtJf1Sz3LXnESLAkJal0s0J7gab
EafwccJWd/MfpTo6n4WuT2owLl2Z+0laj99vu6B9iyQtvOCysLhxQXbW9aTpfNq56Uy/pbYXDmnU
nDVziUGhu0e89p23C7UhS5bV0A8hzb3+xv1iAv21zSrUSlc/MRzZDdzVq+6FaPqD87TnXWWZlMeE
ZhFKyNem3KGeUSRx+Xhu4r0xp2U6NVXt/BN15fSEDhg+bxkAv93e0B2rCHDRlkJxVao6bTZ0pBjp
zKNRh6jndvf1PCp35djHQU3AHwy1rQUZ3aoDo/ICbi6oFLRAv/BXh2qrAJkBzM1Wr2jCXnNGKhpm
9CavzB/WaAwnxqtMD4mlx78G2Dx2k1Yc3JKdJaPoRMGJ14SMfqty2SFLtE4GmmbaFA1B1UAZmLwY
oXR9zD84dqsFqakfDYB8xfHilUaOiJTbkNq2rza6qqis2YZwT2CEhR3SSYHi3zej9Y3Y2LyPeyNa
wpKRcm/LGcjw45L10WevjlNxmm1FOXh7tnsgf430juhMAQEE+HN92BaTdmeZ666cPbncZ90whGvb
ZKHVtx39NNRNo7o8YmRt/TJGib2ZlErlBkjAVkcElVjFSvIiOjlJUn1it6t/l/aQHr49XL+sAEAC
sUsJ9RVIT4s8amBjGaGEUxpPuqKYX0rP606REQ/3jCwrzp0hLL9P0/qxGt0DB7V1GNI6FU1ZIzal
AIHc+N+SUmMYLEbGm94pHsT6lFTGgxGr44OYKFbfvrl7loiIqNsARJBcmGtLc1sbE+oU7kmQ9Uy+
VVGS8l23ab6o1VodwDl2jYHFkRTqX/ymjbHGs6Z11UG2W2veBWZkt8FEZzQLDH1dPtxe2d45kSTc
/ze2eb87bx0WZQBR3vZCAHl224sDTObyF1ZkNkhzhLBo21Ko7MXQolEibiHVnPW0s+4St3fe37ay
u3EAQuhQ805w/q83zpkEc1fBzZ/QOyzfRVP8ETzccF6Y1HuwnlelLnn0pEom2B4S0FetKCQvHD0T
BtxVUKoURI3ia2NWXsAjMjyKNtGCJkJNG3na7mK0o/tCoPSn6PVfv+EXngNsEzXTTUQwiaZM3Q58
PsKR6cOs55qvao19j+D1ctJiZX1QenM6eDm3QQFGib7gegBgl9iOzZ3r7cxM1DTDmdliOJVq201B
VuFJo0hvLwop7cFH3TNICC2bixROkWq4/qgwWqI0R/6JDnQE1amBVcp26yd3tZUHLTucRbpziLAG
jApFUEKtrUjDGBciG0wPMeFeq+8cUY4PibnYZ4eo/WAvd03xQlH9wbUwkfN6aVU0Fl41ue4p0qfq
pBlC9RvK0efGhOD3x1eDeqgU8pYUM6Ca16a62SYLKEZWlTXTfSLibwIywDutIxG6bWnnSQDwg7oO
slLIBm2DnD5TRo2ZMOgItIX9bhn19l/6wSk8Nqv6QBprP1bRGgdqPEXUvKf4wPyOP2PSNLeSdglq
dFtQlT7GaVppIJ2aJco+GPnSPU5ufhTJ7Vmhx07tg9eVeuvG0yTMK3LmGX/mldCaG1Pxvui5Jw4e
gr2jDwyN+wadVyKLrj+asCvbatFkOfXtVP7Tt2Vyn8bZGJjd4N5ptO2CP/90IEBlhwI6Nfod1/YG
ho46q0XTtejG4VK6tvjRWEJ/QQVeT3xAz/nZHt3qTWQPzb+V08VHo1hepXnSu0iRTElz5fL9H2df
1iOnrnb9i5CYwbdATT0m6Yz7BqUzGLCNMbYx8Ou/RV59Urq61KUcHWmfi50dF9g8foY1vGozt46k
aPKSCsx7n+5dMtZlrSx/Bqzc/zQ2Q7/vAup0ZYY0nmFyo80OBojkCaNcAbls0mafW0KnK4fq0oea
oayGmcBWC73SR6gx3DP9SiD8ukZ7cGeWIo/q5KQwDbzyoW7x8+90/c8bANAKXlJoKL4COsXUzzvo
UpBqVZAcQJQbyPulsXlQJDSxD0Ono51Vyfz89tZffPOAOgHjvI39geZ4ufeIsVGuwbWuuGzaT50K
myOUq4ZH0NTpzah9thTRHG7+6YNPC+on/afWwMEdiP9pRWvXt/LZT0R9DT9z4X3gQ0NDE9gg3Dzn
nQ1OY25trUiVj4EsDN7bcdVYsFnQ5BwCI9tihNPr/u3XcWHDEZfhOrI1N7cOzsu3kQyKUYZJfgUy
5YpKIYIoe5JMMBee1+rtpS7ESzROgOxI4R2D3d9+yl9JrEuAVA8E7jfXeuMO1tvAPKR6AKeamdKg
RDilvP8UK8F3YoWg5durXwhkOGZgTyKOoSg9n15Jqk2XkoZUACtGxxG+7qgTXXMlsFx6nTD2hMbH
pi+DmuDlM8ZTukY1w50Kxvz3PunpJ4ozeAvr1GskqAshE2CrDSK4CeEiSXu5kmoVnXuBdzgBtVZK
BQ0bCYnVMlv15u+tuuPb7+/SeuDH4/JGmQkW6tm96rdKjH6kCXAqRoCizj5qTdXBU7IvB86vjZH/
TPfOwgMsYLfpH7T60XQ6ez49UYZNGkllexBt26adoMuc6VKF4XCzaG89NiqfihEWk8Vm/Vu0UM69
5xGOLXE6Pdok/QmVvbCcUzTQ4cfnrryQS1uN8JHh28EOYCbzcgNCC1wqIZyAUtlGOM40fT+KmBcA
Lda7t9/9taXO3gXHralFj6Uc98WpCzKBgV3UvktCsMffXurCZ4I8H+kuKIOY9Z5HoYY2tnMQ/KhU
zOghXnuMe1dPXvlMLhwm1EeQj4TqAPS6zoU0KOC+ZoBpKKRePexrv+a0yKgOdkPswFkyefr77cc6
bxtv4QbYhz/NNh8wiLPiD1PXtU5TqFbVcN/9FOToRWU1v/eGdvm6oPX3AI0FU/Rry6886YWtQ4aG
Ft8fdA4oRWenRKYiJC7Bk242BjkkDgqCQfpDTJW40oG6+Iyb4hIW3EwDt5f+V3xtlgVt05DW1QSt
nV8gX0BvrfH8XkFKWnVfl4SGD9no1adRmXH/9vu9+JgwGd5ocUCYnBNdNsObKIM0CBL8LvysFmCM
ljypeUHkdI1EdGktxL0NeAEBZOB4Xz6n7LJoSecUkSEXYQF31PymY+wmX0Ft+venQtNlqwIxT0aq
9nIluDPMqDOHGkJorfJ2aPUAlmgnIW3ZsKldrlxRl2ptAB42sxAI/WzCTS/X85MW5sR5U1dukmhV
EpGYb2nYWbiA5X7hrQx0njr9vBrFYdAi4rLv9XDlwF4IAPgNG9wC9PStCf/yNzQ1jUEC6/HM8NH5
Avln9Unp8dr09kKyg84+RsNo3P3h9b1cBRenJ1OZoWk3Cb/b5aKRYNUlm1p3UMXQFEr2XqCDf/VK
RRhAwwRnFO0MZJznsot+KBlrY7+u1mBMviW+Sz92jn7851PzYpGzXSRd069DgEXmSNegm+BjC2VD
90I59/vtpV5pQv3fA238Wsi3Q/rwLLwwLWqWRXaLa1T8sJnhn8KQrd8DL21vFm9mB+Wi7jMNu7kE
sG5obnQ+SlEYHxD4aVrkteOzPdzZtY0UAT0TtH+BBD8fbXiuiWy8BnVlm6A7oHE772GZt9kw1arg
6pqGyqVztEmKoTrd5vPn9Uq+BFMChwEsF9KmZsUIopEt0BxbpxPmZPm7eUKP6gHACX0tQ7kQhgDb
Q8qOLwX9mlcz5D6eCfgZXpXXMeBIUL5/ahVXsNBiS/zvucaf6TgUxDe0yXm/z/My7lxk4N3OA1lq
pnw0gVu1c4FoT28fqUsbuA3i//9SZ99/AEp9LrXzqqYXUcVnYvdQJp32xLOm7FGeXVnv0muEB+CG
LoEkBlCHLyNBQFTtVLJ4VeDbuVLQ+ADZZV0eRGDTz28/2qXSb+t2YUiw+cq9gpZPWUNNEGLLFiKX
72sEcdAi8sfvVkGaeA7T8Gmr2KHpy5sCehnZCVIncaF8gGI1GkhoP8aqevs3XXrdG84VLbgI7NRz
L/GoNh7PPN+rdEbA3ALhcHpUMGsresg6nMDWtf9q1b6FjGyD8qDQRKl/ju9Y+KA8f5Ee+uDMIInO
YLdlp2EHN6yHlSTif4iGaHRAdwi9WzSSzva3tTXmCEGHd5734tgJCz+ZHLSXdrPDfvtdXjpKGcg9
+CgBHn4160Q2zpjrEAzBFa8/8U5+BW6F7IOM/i+HFtBLcCIwfEOqdRZ2A9Ktok1nr1rnMPu6TM37
MR5d1bbhNc7y9jedx1OAKoChBxgIkNPtmf9K6pasYcNCcD7YHOpqYLEuam++9uYunUJ0gMFIwovL
X+nHo7pc0eDBRxiny3jItXNfgAqsC48btqcMPOm3d+riU6EVDOYFsMLZeTHu+Zld3CbOaJn0qznr
1Hu7dMChv73M6wOBGgYgAiCZwOF61VLxV+gT9l5Hd0mTyi98BG64HPpFvmfNOugridOFxZAwgf+E
2wj/d34mZhPOcOGUdLcGYi0jQ8jBh4NdOWWhu5Lpb3nny0MBUTK4LwCTsUm7n2NEBqgMgHgR45ty
UfYM0ho99IPzdQEbSXtqAN89BiqxSbEmMZmLOlrcla/69QbiF2ycGVBX/pDZXh5LWJ6EjVMEUXt2
/HY2Irjpeojmv71/r4/ltsrGrN0o7Rh2vVwlmsyiu5FTQG6oKAOvFd8gJMq7XaMG76MX9G1Yvb3i
xU1ESgrt4w0Kct6jqpcBtkzMUHSgRnLq1raGBISKdw1GG/98p+Ph/lrq7OHsQp0k8Uh3o2S8Mklv
7oYaFVNI0/rD2091cbdSSNbj0IRIJM76B7AYCPOusXSn5xw+1IHWTz4l17R1L707DJS2WL/1Q87p
TFbFpE8biLvKdiSHJhl+UEGnfZvBH/rt57m4EiIHwPdIMl9hLcY6WqNorilomi09pUHtf+iHVsjC
b6X7H9YCwH9j4uLWxB328gwGedv5s/G8SqW+rRpg6Y560fMuBaDvn6dkEFTZ6k3sEVQAzgUgYxEN
zeKZZuuCiONKI3ocAwW7qWS+hpW5dCJwIQPL+6c3cW4A46eOBtKGzQ5MVLMzeg42/Tq1f3ufLq6C
jvbW4gdO+px9KnPT5lkzNruapAY2ck7dszFfr6yyfShn0XADjqKxjM7yxg19uUPTTBqHmX67w4Cf
3hkY6uwjz2U7JQQ/AIeUvvvnpwL1A/0rjP3AvjiH5nb11Kd1kzY4Aiw9hn1nnxrbX4tEryubjY0E
NwuQ5zbo1ll7MfY8qqKRtDsZ1FFpx2gqU8CEQbHvvHdhR9tdi9T5ysVy4VW+WPQsUFAmFJ2arN2l
o5SAE/TTu15re9JtpGiRD7O5QoG8cEKgpgyqBa4yTKDPfTusCzXGLojoQuuoxFaSE6Qcr9kdXWis
bEJ7m20HhOhw5M+OSCc3pQkobu88iDNBNoxBZz4b651EJCnTzgtPU9/TA+Sq2tuRxCC2hMzt3j42
F4IW+N6oOzKorG7epi+PKfk/azzKgKCUroTaX7rPjVcfoNtMvv77UiitEYdxNwPBcLaNXGPqBkpA
t6t9MZ6G2WuLNRjWUo95fuWK3pptZx/fZteFFieIpRgYbv/+r/wUPL5QyIbDMGPKl5sM1+Z7GJCw
g8FN+qj8re8wSd7idQsIJrz9mBdOK9YGHgj/g+nR+a5CKjcLaCLYzqNeuovWWRbQkw/KSOECDwd3
TQL00g7+vd72yf71rIrWYklirAeOsC7zzskyp/F4G9qIX6mKL3z9aOpsyBOgGZHKhS+Xyp0wPo9I
twvXxv8+C8z155h371UbZ33B0QD8D5WdOLz9Qi8+IIpDTAMRdV7xZi0++qSD2sZOJYBL4s/xIzAi
wQ1RtrnygJeWQvzcZIowaEYJ9fIBfb0VIopg71zrqpp27efQG9VhhNjylaUuvUvkPSBaoycOaNYW
g/7aNjkKPmoMGXdweIBcWa7knvqwQmmWKX5cHZOHFPyEKynXpbP596Lb8/+1aGaSyIMVCL6LzB9u
UkODcmi5vJHWtjf5ZP5V9wZf+gbh2WopcObB1n+5XtxAxYfVDd+Bm3cvhMN9bpsDUq/0UIOWXEqS
X8shLr1X3E+Yom93Biq5l0tO4eKnirgWBt4tvDMAhwxh4prUFajXSVNIhKBDO+b/PmKFLDNoP8BP
bF495199ynzqkXBpd6bXdjeNsHDwSGbujE1+/vvnANzlRgfcFJrPHaK9TgKKWPvtDkz55NhBtrps
58iWg/T0//DlQdAe2C8gQl7DLkNbj1OmdLvjY0sfE9rzE+Djy3GZomsT/9dXLmpHIEmRj22wpfRs
22yXYxS+Zt0OGLT+HdCu8i426pqt7+vzj7cWoaUH/Fy8wSxeHg5ISky13ThTEfxuwf+3+zS3YKJL
/1ktbVS9vVNbEv7yFsKcGLrpKD/Qd4Zq98vVdLD2EMIH+DrrG3FQK8/3A/UeE8tUkTWTO2piOGTz
TH2I4vna3Ob1hwAQGHrvEAbceJXnTfjGOmGDGWQwVtcJ9Pum5QbOE/IpJtZASFhpgCXJ+P7tR34d
QCFDGaLdBUgyxK7O5+M567K4z4neofyZSsa0PsAi2SvhJPev9u8Ys4H/gQII6wHSf66pNdekmTwy
iR14kLCI7SyFeDjVPZFFmGbdFRD564wCq/2hf2wiAIjXZ3tJEMjSkUFSs47UjQParFoh51CGGbBC
Iu8/iDqKTsCnHN9+oZfWBd558wAA7w2+XC/X7UfQN00I8EnUiex+8nn36FKYIFHnPTUiNIe+gzB9
uOAov73whZ0E4Gqju0BXCzOcs4Vbf1wnvFi+o+PoTsHE1lOYWdsBds39a14sF58yR1MF3Emos5+r
vploVqnVM99pUCUwqrCBLjIt/D2zyyNTTn3siVhKNqXXIG+XHhNjkv/zTcFFdbav8TyFaL17bDck
PvJBMUUHVa/zqR99ceUIXVwKXAxwQRC/8Im83EqYASKKtnp7o3mEMRjoYok30sdYDf2Vz/DS+wSm
CNxfoCMBLziPPKojvPMk37Ec9EgwB/Vh8CYJQnAYfJ6iITwsYWIrsECuebSj3HwdeHDpbxxYdMmQ
S51LFOvJacrqGUYFcBKaogK1R0ALN8BFrtBNIKDPVvt1U9bRvCAI4TSoylIl48qbu7CiMMGai8is
c1qozlNPAWYRNWSbIyUL51x8EgDMK+i7Kz4UGcg7v0cP9++uX2L6vGSgFZUZmYkotCRKgaUKR5Ji
iDMDC1K4WbpyaRfcLKFoWqzTNrM7gr/QD8gvTfTfxJkSp3mqc1eFxkamtAP+JBZikJVtBMDJhRsH
dvQTJnQpBhp+bVE8jZUxzfIAGQnaHSy13n/JkpBjn1Kmi2Bu2/xA8dS70LYgyRk527BEJ6rRu3iL
LRWB22Y1eJ0GH1KPAZBCeIUnX0sqCoibQAfREcikFBpCYfe6beLfHYRWx7KHHPSvzC0dOzEhzWMd
UxdXcbxEHzPRdf7JA3QG8I4JlV6xSLQrD/WS86eJBhA8nDO/vV3zNoj3cejpH4BTsa33Z/iN7UwW
3w4qb5vChenkyjr2phMbIhU85Evq37HUd9FtM6/0MwqA8P20tu57L1r+DcLU43eAZgbAaFo+wqQl
SO5hC5mE6OXL8JvUnriDWXX8ru8b/TPwgCIo/Zb3twuvcXH4I+oLHfjLI66ZcThYq5p3nWIeLSIt
yPMAMKZfxaZNeTmFk1DVpCBOXfhQQWiKVYzeD+WhBVJMtR6XWwIJg6H0rB++MxFwRMd1rbkrDbdR
tpujrEfLHw6acCyIZ0D8NDSC8gKKOeZz0Oj6IViYaatxiM3XrvHmDefKMlrm88TvFYqTX2GH1K9o
B7ABjhOgnM++dQ0rlZyj6D60tIO7FuUQ6Exy1tsqaKX4Mo2kluVC1gnwTmqGCtoD8jRFfRrDYqwG
IXdYbf+JTxQCWlrVsylro7AXlCv4kgEkEf+KkZEBHwTO8Fikls5f0lqx+kZgsR/gy0SihAUEQEUo
kJECAGWzPDvION2yXqU/IaOFq4uReh12QkBNcMegjsR2UWblO00iLyu0T0a/oKlp9hp97azo6sT+
DtHm/Nn4xN24pGb84Htr+NFkgoalJ/tU453UPtJRGKftcXKhItPFtF3KbOCEQuPea/WeNtM8Vk6I
oN0v/tRLSAuHTJSQMpPL+7Xt1nTHHU0FZL1kejdyZ/MC3Sf/O3V+j4k6oLQnF4UMd9/A2I9JwZCz
WITwbptoos9QdFmeEhOikRJ38xKUHL38O60x9C/B1G3jH37WkuzdwqDyN6DpPlVxpgwo+/Ewq3Kt
16jrq5nJodkvQF832A3U2WVPJ8BdrE1hDg1QDPkWD14Qv6/DOYLThzZABBYmc46fpjAYoNPnadWY
AqyU5LuwBsIvQ5Zy+RvwIMB4Rwha+LsBCf2jDTrr9zDwaOq4xI+o5Q2FwDMr2sw07oGyYJ0KIGDc
XTYyL4aUsgSc0Hnj2H1NvBiQijnoe1eOmZedoJ8zToUNfK3LDB+U/jjNcbQc5EgtK5y3Jr9g7knv
obyXNhFEnIPlHWXIe0rlNL6xfHAzRY7KBftOQB4bC+hG2+7RwPAiHwupsib4wHLU/+Wadu2nwQYe
KbK4nRj8/IIJWAcoCEG3aPAcwJB6NrJqKI+iIl+apT2QaLJfkoTWaZExmofHefWQtuGiz5q9WNo5
2K8rVDT2C3Ttw7sFej3i17QGtH6KxqbXH2Qt46cVUHQYOJDYyIcEOOn23uTQxPzJvTrobyFkQJqH
zJ95+BXCdWF+n08DCyq01bwPw9AMHAGBxilAnDriZZTOYVTGC+vagwbS/hfhmb1LHHPmqALEmH02
QCv2SDKpkMu3tlGQpFJyLfu0S7GJrafhYJE6c4ia2nX7hA1QmhB1Zn81QetH9y4V4vfcymQFlSY1
qmR1b8P7Tqz80+DNpr5JKTjN1ZC2+YfM+oHYYXgmxj1cB+Xv1GZ9CrBVs3yCye7ES4sMsL1rTDun
e4LfE1WrJbCYi5dgoDd+Wk95MXPltUfuxZDVtzmUeSCtpPVtFLcJ/b6YSXbV2CfrWsWcD0PhG83C
D1q1ffMOB1CxMjUR91QpfBy3hwzpF8Tl2wyUEr7wkBzSgaWq6MY4MuAn0yz7ACCD56sy1VbAz9m0
3lxNUHyF2Jhm46L3HA+j7gdNgX71W8uMKKFX4aKiHW16ix7pJI5kWjOyb32xIGx6s0XrrIaJXrzL
qWrNzzZa6TcTJZ0uaa/ybCdtEn3ime/Gu46GeQt4HzyangDnTruqj1NYwkCu2EbgKuRhY9cZskRE
r0hJ8gZX6P2UDcIDrQAm24RCdK+Zye8g4o3/yHngT18CoJiaXcdXcK9nzBeTaJ/CtDrfjzp1fAOi
puMOEqwQw9CGAk2xdyJY1FefQsjTKxqAj9je094E6a4+hr/8wXQdG4oY2PruFzJFaJzicl7ds4Jn
njpg+uzMx9Tzx6XUg2oQFSENGlQu6yUQ8c3KcNFFiyX45AMZ7bvcZgqwvHEcCgnslSuyNRv8/0ib
d7LYdKkiqIjPA0FzEHTyEtGrdwXNo3koZ/ge6HKGpVRW+iFDBDA+bLe2volZ7kB5gRTPMtXNo51S
sewaWy/NfTgP8nb0OO+qdlT8LiDME0cBDW+/DBynz1OHPYScW844cPSAQJVdq0L0RrixpADYM1mq
xgoy35gYQa5YQ+rWcuaz/rpAuuRx6hcCdPSYzXVp+9b6RQ2+0mmmW2qjWWsQ3KbQfLFTQyxsQ1Ia
Fd1slsd+MomHitMPabkgpH4mboQFE/xz+CPUzRFyBRBRTRUgFLAisXHYvmt9g3omiJkQBaOmJRXo
EDZRiGEmjMsxDlexN/C7ZpXxXB/ul5qjgmbQCuNVFC3Lo577MSoD9NDaQjbpHEPU3PCpRKM5DXEY
14k+UNBimp9adGbmpZxqBnw6WnF9mfAcWXDQQUOzwAeRd3su52S5G/JExycdN1F45P3czsdEB2Y4
UK82+O3AkogFFhmjIOlHNSypYsh7rK4JAOkqo0XcJT25V7Hk5n7omtjitw2gsRZhti5xXixx5qmv
yFHV8CVTg6wfa0EoYqCP5N3B5jRhdridXLiifx3OxhyDOhUPFFgNWmWKNeYU17mmY4V/eO2vsaEi
Qbu711M1QTqy36UeG7EvXY6UDMFBxAUdA0zMIf6h22IhMAwv5snm8ohuzOBV0NiP3AcYJsefAvxt
62EFGIMWsxeO407gOxj2ob/k3+HfONRFYIDUPCpN4UWA+rHVu4ggdbx1MdEfsxW9zV2cuQyMmZ7C
4aBLtBkfB8M9v5jT7A8y38BzJkOAaIqOJxqRyIM69/3cNh6kB3G1TFUw1u2PZM7yBd9Ll/wXujpR
pcsIfa+Rk4QVYBfx0Ut9qI4tnPCoRE3TGLiLBHUIJ7NY3+H81R5mON0QFQRTiUcdETkfeo1/1+dN
zCoGfPRveKDApnLAcPRDG7v5m3Gie1A8Qm+4ZeDI37GBx8g/VE0TNDGdVcfG1xTEEQkGalg39VSl
AYuaHdTHYr4jwxR8SliTjYWJFwXNg4n3j7DkAF/U4/FISpAVwndqBpuhAKuKmAPqLvVzXY24JTbP
h+MsuPsKNUBy3y0Exjl2Al4d2UOA/yKdyKKPLcv2mkXeYx/3FiG4ifKTheXoTwbT1v597mz4iIMZ
jSgdqPcEgEMGXy7B2Q0wDvWnWHhCFwz1xIea1RQJfTvKj3isuLnNmp5imTb3H2dvIUHZe4G5J+ns
h0h49VrfpnKOv2gfWSwepV7MsVtSGVU6SiDKgZJt/QJnDHzxEbFLfEAZMNYnlSueFbPA/lS5rMfH
blFjVjDbUagjyAlv28ddd+u70P/Rx5ThnoXu4jO8t8KfnqQQf1wM6e5no3Cz5Xby24JPCD87fArx
144r0+8USPCwvDdJwsuWSIi7L21nD/jozFoEtA1O+RhurSOXUwibRVyXZPansIxiY7Mdi6bgTrY4
o5DXTmpRdJqvokQntu6PxMVxD00BKGTvkrDzblBPeHSfyjH90VgPwJ51GkWLInrlDDfMgDtkjXqi
H5CJ2b6gvU6CvcYNAC49Jg+/zCJnmAlOEDw6sITVz2a1HWoF20XJDtj8NC1kCGxShOKWgtXThGNB
Fi9dniKdB8g3IapxO4Qafzdgbj6HxnHfpyVbF35Ybe3mom9F1H2wU+D/gO9iakuqMtbvRTLj+x9R
P3f4fttU415Igx8sI5xWMgmQ5LM67QNU8QngExLNyrk0KQ9hqhrnhBUBiHKuaOZ+iksugSxGx2hC
ZzV1DmB0r49BuVE6/T41dpx3uLapxsXMVVAExFfxQXZJyHb9rLppZ5MMOietNKT0+qlesMHorRyb
LpVdEYyjzcs0ps34MNd8eBDQwTIFNHFIfl+j3D1OXERfgMKqbSGdlhrOKSR66hrgmdHiadeq4dvd
ENkQVqW+PyKtDzs0w8rZZvZDGmvQO23axN1NrzBVLEDyjj/CeFEvRz105MuK/PGuG2nwH8ween63
tlAZw526qqF0PY/ehz3c0d91fTp872KP9/sVWe2vecVlXHL8xN8S5BlEkmXN7p3AmKlAlmja4xJK
y1HZrsKUwwjgNUq1JEECkYzrfUKzFae0jZG29Gv639DPE73huoddY+ryeCpBrEswJosTkUHEadY4
q/D5xj2Wak4ebO+WDI0cNFoeodXKbAFugX4fUlGve+fP8pdg8zKVeTITpFRznaAbFMTN81aW4IZD
2HZ71LzTT9wGQQt1w76Fnhy3eCtpPrf7RM0wEZ8Xt1aCSo/cxqYJH4F5Dp76gfhN6U+LPWGW2aB0
yrLufR8ny1QMITTLihQi0XGRJ1x/Cuq4fQ6jMf5lZkMwla4HeZgNBMdK1G2ox2OUwAm+Q6JuWL5O
ujB9DvnMVg68RlAPll+4AHJZstG6/yLpexwbYCnGvYblj2ITkgSAqhE/ZOyMO8SCaFXhncL+JKVp
+KFeZRgU87xGovAkRN4PEUdCUOAdj98Hv+tt0U2pnQsgMuTHLJfmLgFDQBY9jsPjKDv+pYXu2q+2
Seoj0lnPQY5WdEhAdHpiblVf3QRmSDEogk5BHymBTjkcTzGzzYwnkDWy4Ma0vG0PkQgpumojmtsF
TBxnaGYRiljXudG1pxQu5UOJiZBqdtL4KAd8IcMHI7IF7j6NnUY8eBwc8TJ6Cq+eKB52+DumJ1jX
YfjWiUixii5O4uiTZpyRC5jhGV2XzEdCQucPHTL4Hh5CkCIqOpf6PxMMtWnRDB3PQVHi+lmAApYW
wziicJ3HOX8Yx1FCOFZ0wVPk+cF/hDcuKGczhj8MJ/J9h1O/lokKp5t8oUNWegZpyCm1kB9GVzKR
NzCkI3npdSbeNwuKW5i7+pkrWJDP6S4bauchS3NiQYQa2q+Q6+FfFAnYV9356D9of6HJ3tSDe9ZT
Iz+QTqJzqUmqwyoZkvRb3cwcLw0dpxUj5ch/bmMW3TmA31zpNx48sdZsoj9zJ5EUWhRQCAZh4n9L
o2ZAM4tOFPmTU/ouhVabh2qdrXcheLFNOZEVaKyQyPRjoLv4FLKJfe0TKHDtGp2kv5BzLfgaPZU+
6QwyhFXjL+wLmrfdc8CTxYL+JafvAWitIXoLKxKhFL7zDXgYFtguOJbL5yUALrswhsyfAdtEmIAQ
S4pTCtOgcEcHGSCFqgUKuEHP00HU8MyFRF8SH1XWUr/gTC5ojOTWaypWj1vYhmfuo+LBTNEwS/If
c6P0rwlUMF30eQ6Tl8igTV5mkCX6ANZqxstFK/XD1wi9Oxyr5NeC2PwZ4HD5uU10iBZEmyCNqD2J
KMq5GsYya5nndmsUwCpKZh1+NRu1n6MTgTkdxAPJ5FUzSdV2H+bDaZgcQoGzUftIPArhyjQzrmIT
ZCLLKW5xEzlURb8Cg0wKNM4+OQkr4O+LWif+bDpAdh4ShuqwxK1tMnweRkAu3TR8hlIr5ChPftvO
4bs+znCG1gnukmXjXPKIgSeEpyLbtPlxRJ8XJZ5M4+YmQqeR70zT8ZshmqdpL3zPkCIQfjKXNp2G
oMxhgoGZxRynUxHqNPsO2MWIXsg8Bcg78ZsgGY/m8oF0gYtKiokGVHNYw2453NC8+6hDqV9NEfGG
IjcRmjeEJjFwDiwKkJpPuUQ3XHfqyU0+aysr49kURhDbPKJrT/8zIaS5QZxh5p0RSWDAjejTR9EP
nJ44rvoPUjYTOAoNKoAduOzSFhq0NQ36+oyctQ9kPJbwCggORtuO79QyiafRZKhX7Zwho6+ReozA
6KTkXkLuGuKhxrgHMPjQLCIgGK9FaFNcbglPAJ1iXrSyQminhiJAy/Ep7J3XHInuum9IilAMevWQ
QT2coDMDSqfQT6lXt/FxbBL5uRs6eaJ9JL+1eVx/ssvs0q2TDD14g9lEXroOBU65ap3cZD0bplJQ
hcEYgVC2LGbka+IwiySfTxKNu2+wR4rfUy9jbalw+ZOCIgrwyndBYOEgXdt7Gs0ZRK/QiwkKSI2g
4dbnifdtRrXx2KyJ+aimhb2TbECu1ecy/4gPDNs15DW7la5GsY+bOg8/+MTz2hMLaQR8rhn6rcxI
J/wZb7rVFDOXJeBQadAmRokYo6boJiR1S4Iis6rzCbA9+AIPXYlZUXKI6RTC26lnscRlmf4/5s5s
OW4sy7K/khbviMI8tFXkA+Dwgc5RpMYXGClRmKeL8eLre0ER1SU62fJWPbVZZmSGURTcgYs7nLP3
2vUd80h1W1fFnLE+4KDaiMjSQsNqK4Oy1qhdsZsbealwVFnupWgomV4KjnCgACF57a1pHu+sSZNf
hmro0wuv75gQ46HT911pJ04wrYknQR1Z7rPSWtpNzKTDy9zEfR4Wzuy9h6+jUZZNK+ezjFqUhpPX
uwy1aHDu805UGeETNua8qhSN46cemBrfJUgt2aWTPmhb1aU8wDrXxqguq6KMKO9Zce4bwhm6dVfr
7oqaat5mzlrtYTDN4r0VD+Y1KbSSQC0BMTuo41nu0CaY9KKMKmuAgCoeQC0vST6Jfoi6PXrYmDAc
r/gqU0wRfrugLaWC76jl1hVRoYZ25Vk3VT/wmiRzRiPHjs2ZOidbT3Uz2klz59Aa+27q7ZgBHmZL
xBxP2dV34xJxQrHE1lNh9tkT+XXoHRf4OPuY6Mb8sq4GDp46iwEnGduZL6jEAdgWsdOld5WxOtys
StRnlKavRRSIgVcRBb1FBK6nyd2R2ooWkjct6cFkE+Yl6rZRO41MycR6yOJufv/rTvQbOkkuaJLb
4K50TZBjLxunXdHDGyB9g/zMSl4bUTcHecckGneEaUVaTnWNM8ahLLppkyijtx3K7BxT+YeZ7UTM
QaoSDkIE6ytv7USgwmDvsfYnJeruSBxpTxr2Wkwyrrskm8YNPHU2lUkMHdsfl4SlqOtZCDYcu/Qb
aCpUbH99V14LZuiyoqoiv4wKId7clzel17W6TFoyPvFWV5cc6euH1ijTM9LbN3rWeLchUK4mEnjS
p7demh19kqUM1RiEHK3LiRnAto5xtSS73/1CyH9w+JsodNgQnw6rhA5pW8ReFXrF6PlD0kxHuh7q
mSb86+Y0+bKeC5sARQ6Ri+vg/kkBV5c8OHcu+UKdYBIoneK5XlrxYEU2XtSFPDuhtPP9r7/aW3eR
hoelofRdMwjWn/90UerTE+IptwyXpJ2C2p2NvenV0bZL6uqMrPDNlwXN3WpCR77xyoWgEIS2IKGv
QjOJPzRDPe6McewCOnvVJQEc0V4HlLgFdtl9qI1FBEWh1+dIoq/HJoPyp89wMjZjXYmNqff4vjPg
IHZWRXWZKIX++yqHNYMdSjNqAwAqp2pNhyhkSW0k5Fq2z4FgiH0rokbeL6P5RHeGrUGWj8lnlDXn
2MlvTYLc4RXdR+IzBNqXjxRb5MKMlFVhVZjDZeq0KCllItAWgPHrFTrKvx5Cb14PBo+Nehq2ir4q
Pn4aQmmDMV8pBPhZtZAhpXvE2kpub0eL7tyw8nh/fb03XKk8QwvxBXIVh8l3fcY/XRCPZqxKq6jC
qCya5JBLrhTUuhVdysnOrsVs9O+6jn5dRagNgc0TbWQjVxbb183RDeO6tC7KIdc//vpzvTm0wJrB
84RCbv8Qn/z0sYbKMtIIwGRIsnL+RRlwlSswnv1fX+XNu026Nhpu5DOcz19++WSYe06DOtqyhXpA
6in1Ta5NtKo58V0R235OPfrGrETECzMthCcqxqfS+MRuW2vkeBCShuod9GHot/Q5LcpoKL/UqLfu
FkfU4+9+yzXwAKwfsB4Ayvopo3Rpc81k31qFXdVEz46V5R+wRcnrRpuXgzSx5J5Zs15PTj+uiK2a
GCTkgae+0aScPZHKpA4dq88g8Frmg1l41NLcxQlSlN5BVTC8peyp42kOmooSVcyvn+0rbdT6GUCl
2mhoUUeeCq97MZpZJhUGturYcKwW9yI3V6/bSAG+KmJ966qNG2RtMfwuT44r48zhlgN54AOcjCr6
akYfZR1QcuK290PfxiHKlM5v5EQo1GieY4O/GsXr9bBskUfPPPVq38QSKmO5lDWhN3r26CZ2U2wc
jlRPC6DVNtAXcS5O49U45oqr+XjNRkHVdcpZmEuPriBab6xVI0F0jt3djAlqlZT8nSNaB+caQYVz
Zkp4tbquF0UM7wBlQm17GsSdDmPlQoKrw6FxK9/zFtyRtDJRCxbn9ihvfb91/eYqq4DhNW1d0U3a
JlWYOmrR+pZStuUeZpjm+sai9juODvmXipu7+/WY/fFivNh98h1hCSOk50WFGXQydOoRZQn6oCZU
cI696znSUh/ziAIvssmAkAao9gN1vyxsm9j9iCq5ogwwRvFlgjyLHkXMGShB4HGfJFrk+oVOB/R/
MJtgmFo3ifQlXtl/2XwaY2JHdeg2dbVXKKyFqI+bnetRB0oWOd78+p68NbqpraK4Zz+3LsMv5+jY
a/vS5MQfNlMrcS4VyXZWEvMIsC4HfJWdc8a+pprwDFgNV98btgb+5+UFG7ukNVr2TRhNJiVoNVpu
2VzE8zEiuerGkfbSh0Imxude0Z3rTK3KW1sfReSXYjHvmg7p++/fchCbTN+sVLgPThfDsW/asaui
JiT+tgy9rm721GCSECqXtnWQP5yZv9940zQIHB5ADELojVNqAvUKo4rViVueGel+EP2TJe04dMHl
bH/9cF8t8+zncMZz0ILqhiHgZGu3mFFixjrtk4zdcufbamo8g8k7Rzd8vRas4wcEF4/UXI8FLx9p
PBHYQuhXG+ZVo26R/ECVNgzlwl2KyTcsBBtt5BgHjgzn0FSvz5OrWQSJLjMJJjGYny8vTfS5VzuT
0YYGrUkO0DkiDcdJNj0wqzFsBtM+9PU0hHrCPsfsveYmaYfuE0ekc2m7r58qqYgGsnbN0niTTuHa
+cQ5UkWgASLAjfbKPM3fPXw7t1NvtcOZEfvmtdhXcoyn+A/e8eW35jTsooLmWm6r9n4xG9B2tWzx
Zynz8NdD6K1LYa3kuAeHdoUSvrxUNVhNvbhWG6qyMzcMseKgR+X7XGuzM7Pz68G6voVwD4AIQ6s8
nYlomxhIXz0e5ZwvnU+FGI1o0sVNfObuvTKUMGaAyWvcPmLAWA9efiU8Y+1kDhkRUkJ+6Hr7QcED
sVnGrAstm+DpxaAA5axihFZp8zOv5Fv3k69I8WPF8LDgvrx4V6uGTBa+5aQU3lbQrTmgTkr3uVia
M5d6vcz+iAMkspz3n73EyffEe6A1yGVE6GRWvy0a1b6V7JxC1YkahDackSzabp44U+x485106KH9
13VPzAC63SZqTrYqkjLmhKkd40NZutpWr5puWxFDuYFyKA5l5nmsML24X0zhPlaEVZ+b2d8YUhz0
6LWyJ6QacuqjWcwY2nBeCbI/BjtAl65elFnjnLnPb16FnaEDq9nmqZ7c55JAhISzuQglvdUNlab+
WFPb/vLbL+KKXlido1yImsvLgQN7VGNpbEVITle1a0aZhKTV6f5cafOZBcrmr3q5TcJdzGGGgxsW
MmbXl5eqIebFbqvzgrSFCN2CXM64M6rnmffJd2fwOGfeyDcvSOyzynfQcRyvI/mn42jizhraEEfQ
bALjOGGn3hS59Q1lAfYDKy/OPLA33sF13oQpBjsGifPJskgCc0LuS90BSIiNIK0slYJHoQaSm3rm
ZXhrbFhEt2I1ZGGA/fvymyGddubCIyFDcLfvtInUr41ngxk488jeug4bao4MIFts99QtQiZck+R5
DHq3d93Qi/prnCDnstLeum8/kjF5oxwchuuH+OkxDZxllTiaRDglHphYOgXb2BmWjVXxiv96tL8x
dxHfteZUsKvgi53MIZ1m9aOYGxLgTGON+gWxF6Udepcxna/gzdvBkI6/jYRk2GMsora4Vl+d07Qy
4rWSZsymLtRKDu2emMR+NVc0stPOrHVv3EnmAdVd45PZOp3yAjRshdXkVV3oZkR9TDmxdhm+4WBy
6b39+k6+MTK4jWCBnBVOgKPw5UPrVs83W6cuLAhwuaUF5fhmb41nxvkbbzArmsaehIqpZ53medoV
xK95MRnnRS7DLKmTfUXjjXwFen6Ukf8HOyAcoZSCockyGZ5aUPWoM7RCDn1YJ1i+B3V2/LZiB5iV
yfx3veE/vs7/K36ub/+e+Lp//yf//rVuJG3xpD/513/fNM/VfS+en/urx+Y/11/9P3/05S/++yr9
Kuqu/t6f/qkXv8Tf/8/1N4/944t/Cas+7eXd8Czku+eOmuOPC/BJ1z/5//rDfz3/+FseZPP81x9f
66Hq17+N5kL1xz8/Onz76w+Xt+o/fv7r//nZ9WPJr20fRf38r0NXPFbfutNfe37s+r/+UOw/dWYb
qNE6hzoXsvwf/5qef/zE+ZP5fH2BcVdje1wLn1Ut+uSvP2z9T3oGEAAASzBZsdf7419dPfz4kcaP
TEDebDahiHNG+uO/Pt6L5/Tfz+1f1VDe1mnVd3/98YOz/9/rGMdFIMSUeamhrwZX1pWXQ5/wNHBZ
Q2UGqZN2d13maQeYTA8oktMQPmZ0oIzGIjAstL0bxdqhJUmvs6jQL9IMbZ0G9Y0Mv+Q+VnPMTmly
7U540VER5Hez5tz+dHP/+fQ/f1rj5ZT396flvvCaYs4Go36y057cJspqpTKCOaKrEHH4dLD/CPeh
MWob6Z5J9CnVioMO/YJuAA6AdwkqRfIDnEw74C8hvxMWQ7nNEJDuDdxXKLaLvqaWM2SJb6U4G3xK
ds+wUvprFZX8ddZiCWykmSeUm7PlLrF1PFz1Yt3TJccVZ3pIArArkbAekGq2uD6a6/59An8swx6s
5Leo9dQgLZxGDyratF883HPndgfay/Plemf4r87WipSI1UZ7shj0U7Egjmv1YBXRWFkvtx42kM94
J5Ru79ClDTI3QtE6Jtp106S94ztONT80jUNPJq5SRBJN6oSFKhMtRN2n36UtTljE2Ra6fNM4B8D9
wQ5+OfDwawKvoqGqOhQUTj4wXdiOGAJLC4SBYLevouKg1taqpHIr4YvUSi5UvYneo+q3et+JdHfv
RMaDjlev4bssY+TPpnXp4MbGBRK3juJPhio/qK3Rf4hKvmMwRPmEgi7qkncjoqE7JOAD8e6LRAHH
PqYJ6EngVpuMOfuywMQRCNoLsPhQ+1zf6if8AoyT5Nuw2PkYUDYlCkqdKjcYZC+LTTfPzd0y9X0Y
Kc3QAimW+Yx3Inlwqin6NBhaFtB0L9/1qdM8DipfI7MWfKeL1wz7ao4TVGmlq3xO9EHspeZ23zp2
Dz66fVDZQ10KuRkXdCnUCZVbXHbNTV3KIvW9Xkvvfv1mrdPaT/vZH+OHPZhhc7Ck1cEXfDkPKNgx
RaQqWkChIN0JJyJZy8m4JUbhRmkwxwKWx4T621cq2w0rLfYIyhnMd1QFCytQFNu3OyIKTTHepk7m
4KExVA19SQyssXCN9gb3lUd3EHmv5btTnF15sqFg2y4RgKxJa+TVENX7JqnE5Au45JqvmuwB526I
g0kbL2XUAaCwisHkl5QezYsE95FguHisKmX4UIz10m/zHHZojVb/qiLhFA+jnWf3PXkMeJQiKQJD
hWOBtTWuc76UxBBhToq8xGbga43ZYDqPZA20gSBqQ+0I0uz08ghbuLvCrGjZ23ZU2muZd3JTU205
DrFEKJHOfZFvlsJsL5Ny1S0OWIFuU92+UTp33lToUpJ9m9/pQ6sinVqSrUrBfEsvxPloy9LqkFVb
yb1wZ4weTqocFT0iUbeNu40oNfeD3RbzJXi04p2+eO65o8wbU8fa4PfY6nPgtk+bM4W+YK/Veh0B
OoMrlQK/LXvA65ZkApwRhk08GXLImrPnmRb5jw7I6SRAfZtKBr1NMtDW+f6n3TJKQBfFUaYHnd4Q
gKs08+dsva3C0o+dOxYHdOrtjjyOkhcvCYgBbjb4A5MrxQNK6DUMlalTz8Wy/Qj9OPlY4MfXhHsO
qxzzTjbx2mzWs1vg5YTuQrSB6Yy7rOkwdafO4C/ZClhrDMLRS/wG7SRg9ytx8T6uoz6oE8x5tjGq
uwFM3wbFlHqhpJAhodPEl8jW5xLev/GVXUEbtJ11LubDWfeqp5+dT06Fcc364DT88pbKwcRYnWBj
iBQzu7SrTM44zXRZ7aMctXLExi7IMuF9UotS6YMsFzd503zHbo6PJLcSqvXONDiZT+qCzj/LUr0x
11IWuukGnXEq5i36UqRaGsrQYJoADfhRBU8Ip+wQynTprrEWt4i1JZp07uNHlHMy0KDghhMwtww1
ptocayHlN13FnIxWCddgJ5SbLJpuFlsoqFVtJ33Qe5vmg5p74oY/VzwaMjIRPGmJc5VFc7pB51Ac
jMyM3lkk016XVcrIVSUiaoGXABH7EfcAvjhl8twjhWYzC9gYpNuO4J29yJmpTJRLn/TeTe6LKNM+
lSm8bj/Vk3EMFkXPd0s3qn6VJQt308Do6mC92WiyszfRj/WCwzA/+/VUrL3e5IClobUBpB3RAdTF
l08wW1iApKZpwbraP6AvM7FlYeYWVTGGXU8GCLYmYppRbx+J+0j3mkpVaFZcuSvNcQxpHqw+I0f1
l3lowt5pNBxStrn79ec03hhp4ORYotdWhQqJ9eXn7OJRoihVWTLGMv/YtoZ7VJB4G7GpbavMtreM
IGOHdJvMgMSOA9G2n9sxny48d8p2OnVMxphpBL2CELYCEn3AbtoeqQ2jNo+zrYZn6X0rF2vTLb0T
EkMnb5skU0JP+NbnHE8pcnA72WEHLPdoac4BO05aYayJa+cUwQVlPrbHSCJefkElTSOXOihfUMv1
21iY+YU6mEOg4pfAq0F9rgYMcKnV7cxatUEbOXoz7EAbQyxFYfzsg/1NZT0795KflA///mQe5Xwm
J9AbcIxefrLGLaNKtUst0CozuwWJNoaKFEOgOWATXK3Yp6Ly/N79ZKNlY4N/MQ+T91sVoh+fAa3c
iv0BVrPqCV5+hjTFYAjyFAdUM321UtPej96obVH1L2e62T8kJy/mNJPR5aC/YYnw1oPKy0vNncyU
QoVs18VzcRu1TXcjmdMu6i41IiwSVnPb6VX3pXaM+ANNY6yC0ax3/mhZyhHueMoG0iu0p7we9t7S
x6nfFuZo+4ukNYDwYdllwD0qdu5Gnu2QPS93bl1kD2qbNVGQ1+Kxwr5Q+BopQBdO7M1uaBrZmS6j
tQ6nk29Ju5WmK90KXFWnJTcOaZi8qlYNJrY3m2om1oiOZHU5Je6CVtg0CeDAF8MCFGe9303mTb0q
OTbNMMFfQDd732XYafA+jFmMjzVpvqKDl/fpIo4qioeHUgCz9ItmxJMoS1c8tubifmBfYG1HJa57
XytyNtMWrvqJ3q0W4osw/dXyvXHtxg7MUXIoLx3jIkqS4UNMhuingsLM0aAN+TT1JhvmBqXPZd7q
do2/BKM1tpYaqkSSH7Slp5FdtlQtwYw82P0wf2pACSBvrt9z7hq1XZN09c7UshujVCOg1Z2e/j1o
f6tQ8X8tP7woWfyynPH/Y6GCTcovChUM0a/PLyoU/Pm/KxTen5a51iDopXtr5N36ev1TobD+REjI
vpweEHVruh2M2X9KFJb251rHJ76PoydgwXX6/6dEYVKiQLYKlMs2YMOvYMrfKFG8LJuR94B4BvEp
p/21R0vc1MuXP2+tSERNpfp20s75fqaJ98HMieiEWNVd5vmgnktHfHVFElZhJf7AizHDnSYEqKXS
9Hjr1mAmUQVYhjFILtOkqUE9C9FsLT1dzpy/Xu2E14OwSy2GR7H+57QNXbcWLjwV59psA5XBhCVx
TuFEyQw860iWZvxEsBRtelNwbuJPqFBgc8jY/D4boniaGn2sgxgq9EcP8Ix7Zq4/3ZIAGtTwKrLQ
EBzB/HtyWDd4k+kIGMLHZEPfcaw6W26ipbNvLIxC+NiKyd1UVo3R56dR+kbF50QcyPOGScAY0tCO
UfJBjvfy6acDgLVEKDVWEYsYrhrO/Q6+x8JMUyeDekhrFYl9auviZsCDqh2ZrdhZ44fmLCviFnuf
bIe0eGdpea+cqRu/2iHw6VYYI0I6XpL1EPPy05kcFMrJrmsfiMWs+wq9m1thdjO7T/AeviC319kr
QnGrjWULae+wJdff4dUwlvJS6b4MVp/elUOVK1dJl8YQ7W3FO1feJv71pJ9LvxjZOucrioaktXHI
f/lBSze1vdniZmQWaZZpHMGRMPTsmOeFundU8Y3lbgnJRxAfEtAHT22VYYo2WfVuhIsPVGax9Rk6
j5n6WjV2d8rsGEEmi1z3B1cQRcxB3/pkYABLNk2aaHLTjZb2OLD+cMaY0KR7ucyTXRtjmtvMrtIv
t5P0ivnO9FLtaYmwI+0bbK2Qu5pBVPkthZIKY6BXG8Zd5pWLHhoC927ll7Wb6b6eJjC3/D4W87gt
NG3JbhN7Sudd7FRVBgWApIhNz+SGiX3ssVndO8JqNB7U7D45AJowo5Jp1R2GQum3o7TKatePTZbD
PlIcmr6aswpfQZsFytLX4iAGdDU3cqwieVjABUa+WvcKy6mw5iywnZFMx6qf5sfYSbCtAWTkZQAH
b6aXMrUWRB5LnoecN/kbl2bdeIzqaDZ+1JT6neiwPJM1YZVBRq3uylwcU1xVKa1wX8e/SvjVXKzm
otyOJyCSOVwGVYDw2fQ1drBd68197NeLXgPQGdNs3klFVZ9i24ooF+kLfxBQ8IAEuxGDb01xe9FE
MSiufqmS4mHs+u5I6oVBDS1PMnkzUDLGjly3xQdE0Z278aAxfCsw9WLuEkYSkE4z4znzFudJRVhY
+E6TuRAmzWK+tc2eeXqJVOuojP163lUSHZCIS1gTb62rfnXJGMi39LajKzd2za0tKYfgCxwNM6Q/
7G7gqS3BMkz9GM6SgHlzUWLGoD6wOernCsFfNiR3C3KbbxDvJ7y6KbLspQNc05Wadke9oxcXnNEm
NjWZ5c2YbsZ6xSDVibclF0kL0P+3txYZksJv9b76qDCzjPvISOz7Bj3HfLCU0UX6VsbTHWZBws7G
GZcA+34vtcJKjPWhtZpmp+S9dkGR7BEiFIVmG0rC4wJsRP/a2JHYkqeafZOZZbU+6DimKmHIWQut
oWrDtKwGzFn2cWr65ZtWDKRCD323M1J9/GrVenalikx9cLAEEqjh6RWfYZn7fT8J47qPrPIQwzL8
aAmQPOg9scmlGj3H2UwCcLj1lv4g31/OuuTBu3EYd0kLeUSpSTPKOfCTsWMyds2m17akWlLb42TM
PD512tcldgWAqTTSP2pVQpVUyyv8ffWYib2wrAHwEuvEFnXFMwCM7EHJTO87WhBLBj2/D/ShK8qH
uqGd7SODSC80MSuBJAh0Y1YGhYGla+5xkMvCh2SQfSQHJYfx4o4xaggdio/G49YpvOexiiUEJxSE
dOavZZLLhSMH695cMuspnSW25FmfA4TNWI2HyjmA7qkv69q2YfGpVn1sLJ1ZBR8Rxq66z7N+a2dY
zrZUEputbDXluXY9cdWS+BoOWtPM8Bmi5ALpXQJGCoHG97pbcOVFHA4Cudp+/Hyirj+L2IWMA+Fj
06VieafCYQq0zDWPecz5fM46JbmSvTJ4R+hIeaCNhQZOpp9tyl2qQE2YduTIq6xcqrrc5J4CQqPB
ffipMTC2QU6NjSvyCSBfDG1861ZauiPoT819wCxdOFq9fpfHS79Z2fF7p3Nx2VGj/NB6TZ0GqcSn
5ie1smw9oY8aZQ2dLmCbufssiZ08GCaTiLShlTu1Laz+so4L82BUKi60pNYbv4KpGCRFNdyz8hdP
LiXNq0wTeETLOYruem3BqWd4LmWRdtHbdyUGIrFXlmG4kwYubCh7kX20Rs/Nj2NfJeEo5+VWqXD5
ETyXLr6rQsYDS0j5fuiWL0bcmYNf1YCyFs9ZVx/k/u5dTiFcuSsZ6c2B0OjF27MgE+I48iqUm6nD
39YyYnm3c/O6c/Scop09haOuTpvMTpRAz7Nho3RWdzEX1u3oTgcYnQ915OqXOQeaLaGROz3Xd62j
feUo+A4y1nOnNe+02gvtXH+ScXwjlmlrLhB8lN48WKJrb0xDaJiAO3cAtgBewkq0+6Kxr3rOiNsu
HX1rBiE+ly3/L+d41jqVgQWTGpjG2/w+mrx529I4pAjsZfuR9vmGDqJxYKVzNkqcZs9RoyWhSQrC
jjEIrMOe+qfRbOfjyCUcVp/aDoXLfYTJ236oM8r3m15V9ujM526rEvZT+JbRV+mFwIAtA1EQWz5k
2gjTTsUmLmp9KHwzHx6zdtninVfTK7vMh2mjKRjtnHQSBWxUnbrlo2LNwxC4kavcN2kcb5mfk/iQ
Zqu4uzDKwtpHUFXcKwLYLaQVnNweapVJVc8ajTucY5xZ2iF6V7UGCDCAABOdlbih661F8UVZdQCt
5t66HCGibh1IY92OrcaEvmC2ksBIp/maZCtv8l1vAL5lyGYO01FdGvoJajaC3xjbLkSBP+41V1iU
rlu27xIogBPUNUWiQM6OVH21X5Z3WcQ9Zxq0DC0g69H63A5O4oXAI5JgadVFo3gWrxg29lHveWfb
y0yqcoILQ5iGL0i/2GSybG4XJqBtZiiyCscuLr65cW+s98gJpaCgtEEiZ+FMrtPswWFvTz1mKjsz
kAYi+Z07Keado5CvU2Re/r3RYuV9OzTpEOZFWh068nRJUjJzEeR07wIvzvX3M12MT4lulsNFC128
CrI+NWvamkbEyjHKaZeodbs3qxGg4Li6n9NW0DMqq2TPalLcuIo3fx70snkHs0lcyFJ170Z+TIdJ
+zi6WXfh5KZ+VRtF/AHQb4k3Tu+1LzgsrCNEDW8fR4X2nWBy5308rIKdOhq+cmetzz0ZNEceHCOG
rxeJTSl0qstpYYmPdltruW/DnED9BQREVuJp1usZzxYdstwYSJTRYbb5eVOiLIQmaYaFqRjAUuNC
+9KAxPRdkXsXWls7uMgRIV7kk1FV29wcwcHlJDAvdTLzvOf5wi67cTe0U76ZmnpEQd2kHzNKoP7S
2O6FiuhMgw858yQHz5BbU7EGNldaPl2OtnFM42y8KCPqx9ECkCZSJ/KlVMA/SM3tEEv1ITIycoHd
RVohc9d0XWvGcZJF/W4oLNBiMjbGwzTPcdgqjXs7Wb32kCdWdSx7jcaRQw1TNqVJ2amovG0+1bhD
NIolizofFDkiwDX0JOi8ab7zWDV2CCSVKASvsNwkRtX7apPR/gKuX7OiWe23SjejS9zL2lEIpXtv
cFYHT2S2F2DV4KdNdXyLU+AYZ92NA478spGwSTccAC5iRzlUmcg/oaSfHq1oqN/D8Jx2RWHfYcXf
sYmTvprU3c4EtOcjvS4uxWB1QaMCQUhQqW21VhuuFqV0NtaiZyxoxbSti9LaFsLrw0xVODC2ZfNg
TJzR6ZcVO1nRdtVdKJdpmmu7STaXTkF92ov74drLnSqga50cdacQQd+6rq8Zc3dj5Hl0mOyBtMJh
kkfZNf0FKAXlgS2XthFWpYAPS+j24bpveO6tyDZtkjgbCVPtg4xbcnCMZjlOcCvpxllP4C5K9iED
0kuvpGKep+Muj4zn1hQ1pl7MUGEamdGxVWh0JEnn+VUi9RullPUDoNbqqqT8OrNC0TKfEzDdDVmj
/jLk05bAn/4oGzo+0KTkPncUa9MogzyWZtU9gNT77k10esvJg09C4EvtAzhwfSddzSvDFO3AFBW7
Qu0VtvtJBSOuqi/LpPwmI3yc7L2ro2lDSnMgvoAzao0vuRHJAEZQzLzTddfObCl+XaxsINVOg8TI
oFtV7DyihZP6aGc84jTfdWa+3A1urz84ZpLt53as6Ou0OMqbqvWuhqxbKGILQlOylnFgiGyLLLf5
6rEzfHborfrQF1hnokg/lF2kXFHVzHcIoN33HqgBmLckER2VohnCZCw+uICKaC9ZpR8VVQpPBLSj
VuNaRm170ZPOMNKHtzlaaSNLf0GflIPLFF8qYqRcOAAvTdt5uYwaW9tOfXzPM0H5bEDSB0jWbQdv
+gB5tgqknIvDLNXbjky/0KBZxDGmktuidHYAQeHxp30JI6VhiACZlBtcRkwvpRy31ZQyHeUcYzTW
locUsTXmkjo9uOwvONDRtStsvPblML0z+saC0jJ6yUc1VW6LOF22iu4+IzPWL3jaWuiytBw8ODc0
+2Uo2v5aFvN0ZC7g6DYp5T37tWWfw98IEl1nLZ3TS32wpIQyYLplEHnOEHptIXcjeG1f9VjeY17v
PaWvaCXFfi6dCewGfNiPZeYA4JOY+i2ogDjxl2FLE495JPeeOs+910dIHmhnBMV6jTaBVtRbW5d7
hRfIrybTuJxBNXzDEjd9nEq46/4cz/PBnej/y6W6LTL6gLgGcueeiLhmO/ZOORARqrKpsZJoD9nz
E4qNZduZxsBhzBrA2MVxGbYj9FNMDfZwAHEDr7AcBuQ2eT/yCNslqX0q2LxI0DVXCgGbD7WonqKe
tMJ5dr+1ss+O/GJ543T0kA5RO1hXsMYy+NhCmJ9ieCEX9liP1wqUmcccxOMtUgJ8HNEkW8DZ1qOJ
prsPbFc0VyNyrMfCVJtbO1Ozi9ZUzCuhV8at2ZElrdYcLyYAqnccKK0L8pKQEFdDc4GhAfhrrCTa
AU3BcKFU7nTV0we9I/hHXLepx7+W6I0ADhv3fTkj1pDm9EWYo/ZUTn25QQ41iJ1VTTkEuC6Xew+m
o+F3VLwOlu10/IOTQGe0Uwjl2X7fOIv6jf7tEnqDK7+Bee12E9iPrXDqCU5ZohVHOkA0ApWh2UGz
ZAviRTnUcoqpWr9ZTe8INeY5bSHRlMb/pu68duTGsm37K+cDLgvkpn+lC5eR3kh6IdJI9N7z6++g
qrpamVUtnQLuBc5BA41GpzIjgkHuvfZac475gBQdg0dY6RSda28/VWuuJK4J5uXrKHUE2w5h09x0
dZ4+qiuv5KX1ONyEKFqOc2vSCM2y9jVsZnufoQ/9VFUT0OBSf5MAaR+1BV2HhEHinrL9Lse9e8Hc
BAKdoa43E0Osp9iglI3redjLshy/ZJqVfa1rONmxMCiz2n5X5XJ3HIvVhgSKGG3ps/reGhvrRjZx
IqfcNHs7lWVvSjM4jXU6EsXbi121RNKtmMqbealjT9OHmwG+1WvezZGrFtV0zsbpsyKDS2TDgr7p
VLNUv+B+Yz7PitS6VVZFvccpCWaUnMzhvhik+tPc6g2EnEw6RQaw9O2C184gR+dC6UzPyKWycZI0
NY5qOU/AoYqCRg5VrBaEVs793s9oVgiFs/b9AvLpts6XDF436EMpWNt53tVigZlEvILfKFN6rqPq
rlDDuXqN+1kbmSMKvVRuosIcF7o6XXk1Zrke+pO+TSPnVlaOytA2VOd4wy30pPOk+ZGSzfEjwGSE
cIpRyy+KXRtLAAxq+AJHb8iCsW3sXdgP8LYzcxUnbLPazZi1tJespaB3xoyJaBl4c0D3ETVAek/2
amtGcUAHj+oY9REMPr0ZQduLNlssCDmh3R/KlYbLRS0iWmmVFI4AixqYgR6KAMlLe4tT1kZr3bHz
LcBBJ3u4Zjkts+emn6CUdJmRpM520+qfppij0CXp8rnxjQ5cVre8j7FHDcS8kcWTSFbINoFaUHI7
SLZq5Uoz8lBlYRm7NGAmmb2NKPzuBQcCJB75cMuofQ5Ppjblj33R5o+cnkipJhpM+7K2mTHsEqA4
66VM5nyyS3RcbYDptMuBp4zjeSr02Gtm4ua3nJ/1HIGZ6g4FvUS8L2jLrlsB3uxoCly2sAMF9Dit
LC5KlFwLHLF4KzerHLoZCM6EUnOMbmCnmaBEB3rE3FoJcNwSntE3JIgMLkneM/QHZu59viNIkjU9
VkROlIOo6RySYds3Pvm0E3NPSVOrS0Wey5zvswVLuNKYzPZqYzBBaIXg35fryvcKyJ75ydo18/W4
jjzesOC08TZORC+u5g70s2NSdsI+opV3H9bcnoEyysvq1FOHlj1be6WH6BxD4jPDljZePLYUEyTm
rs4oKYYcVNHWHUmFNJ+NtEMYEinm8MTAY9qPWZzrtwbYPPR1OpBnFQQGI/yYx+pOL1XrTFUenyHR
UCWqw1zE6OYZPbndJqV2E6pP002jbMqA5CHBdBQrQ/CQTyld9NEuypB0t2wdvHzuk9rtqcA8wikn
82ZVky0uDAGbcVDHRKWpUavTdaRHElembHqnMFZQaEbaEx47U7TRcUqRRUKxNamSV1CMAEgXNhDo
XLNxWBH29R7oMdaMuarfYq1VQN9z4P48tWF83alq+dab+fBoiMmmB86kWutkpXNEZSKu0teZfImy
mKfdoGLm3OvkFXQHKIQkMFRtS582bjUglOOkdxcd8DInpqy6JvJ50V3sx/mjSv3+tIh5vcTVZxdu
3dS2yoZa6Q+6vMi529ozKiWKZfN5bZj6S3TK2aXn0jLArWOgfEpQW1LQFwBXvjGzp2WPpGbI9oyU
KfnpP5dFQBumsy8i9tudrbdx7SQI48iyZ717HkcbLaMqhRZ3/KInPiQt7j41E9OxRZDyCZJve29F
an8JVz7a0WfglkF6ZgLMoH6M9n2vr9lpXTIZSEkdJZZXwUDMvUQj3AZIbKGKXTHLFFaSpIhrvTEL
lcCGMocxa+giP0gCzrYrjQ1oKTmM5hC7eS8tLqEf9mlmzC2urEViYeuzLnfzpdePQ9KrxRFcuV76
nNW4uaeUet8z9EH+kuhb2QkJfLoD7YjAOK4GngqZgzvP3FBIh6UbWeqn3KSkWMDJW1UC86nmCG74
XWzAGbZDGMn7tS2yy87qbXGFelsWNCQUSiu4yQUceIC5PJo8laRZ1hLHQPH9fpetKP46A+Y1gKmo
5SW+I6F69ciU0+qUKgLf2VZfOn1SO6eZDKVywq7P7+jnWs9J02dfFtHEMyI1NX8UFJ01D2umPq4y
vQBnKGeZ5rpZoODu5/HK4vEDB1ma8xN5E5CMOpvmCui4qeRg3cH+cMwCW7sfQ3QGRhmFaQEPMpIv
NRjuL+FI47noGx7QISLg1IuVWSZqbdJrGNwjZTevaBeSp2phSad7Uesgs4i5jtKGLA5mmEvt2aix
LjW74aMNuSzvpr6VmG+G5BgCr4hULyHhOOaOV8L+IAvRTTtQbuq8k/UVEmbXxkxXRoCsuV9NcHPd
YkTx7ed8HBIrljU3/aEQzRVMYdY8NuHBo88xhwEHnKK8IKhkuuhQP3BONHtz/WRoRfVKnqLeeWzj
YjmBxM7mmw42MOVpMYkGOOC6TF5rVc3DhKaqcpuiYs6xSKk13n6fYi2FUhQHGS6lCos2Vl6qbrIv
x9TCdNHNAmSAzB7J1Nauo7ssHYXYb4unb/CwmY4UD/ZjphErw3nU6m/thL4JAN+prIg6jb52tkhc
FeAZD12i2Yd4pF3krIDKHnUd7J7XDqQ8QFArdPrcWNZBujXadBE2wq6DmriqnS5ZNPl7uvzlfkRc
Me9i0HYVbMLyAj1NGZ4yyy6Mt8Hs4uU6teFGXLZGz8OrF/OKrH8eG55AGiXIMzMTFR24AEaJnJ/x
vOp2H65eA7qy4wsq2m9tJUU94zMpe6zVRl5O05yJ8LNYjbWxHQFm8aB2Sts/y4mcrY8i3KoDS5lM
y9ez0TbB8EMOv9PCFLZkrEAhVHp7cI0KYZhHBwgFoNHR9xnDhj2DIUoSH1CZJhwvpxriv1uY7BQv
2honK8bfqS2Ga7ryaXdTNIlAc7JWpt81tjoHMpJh3bW20PCrQZLgFJdR4lmjTIKJIm6HqMyCltbg
k5ln62uUyOFZXyvIb6Gun7DLrE+aXiVU2F13a0YrOubF0h09Ig5J7Q1rn1EuXQGmbz1RI2D3ynA1
LyjmeCVRk6vMVNa801Sjf80KM+L2sRNzJ8dxc80cO/+q1O34jSABRI8qqw9S47G5TcAJ2qdpKKyT
UTdG60nZNCUu0EnbnaJweTLlOdl3KRJAAeTNI/Td/DJrdvi5w/H7IFH6embPrWBmMfgiKdK/Fklh
ofhRTXEel7Q/mGMpX8UbaGofo10QxymE9OfkVd16SZX2exYDfc+xikAAWiXVC2kXBgv4MEkzaStq
yT7UxM/qqqV7KZ/pAFiTfSKwaj7qqDdcgzSP44Jm2onmzLyM7Vr4xtLj8oKcHWaeBrdFYhASKrsi
j9e7OIGAzhyrlDfEOw0ua9XmfU6H8Fn0XYz+zc6ueIJgvMN2pKg04254nVSb/CaLURRD7zG9gLdj
CDejjYKDLUtQykWcdIPR3vI4K3ODCNNvRdZNot6u0aOldDSlRnklmrC4W/U8/sYsm8VOGTmxxYUs
py4tZQzDWGmFG49xPwGZzTSfurY8Tn2tdh64thjZ2QDIllsZN0ESHhZ7yh2o9cNnY1Vyb2iG9kKs
a3RQqpzhmBI+4Q8q2Xv0UEpdk4gS3Ud+3D4tk/KNaJn0sh7GB1NXFrbCKvMXOloXzE+Xqxmr4+xK
WpvcVv2keyZgVAiSJuO+NoQu2c+IJAxVGu7jRbOel3yqLhQkFtc0U7nx16kpA1lvZW/WCbZK7SgR
5G6ge3F5ayQm2JUID0hMkW+GozQFJvqwyrMLuYlfCrWTjgzeXGtsQaRKadLu4nXqevQR0uBpqD8N
Z+J07GazfifPVnGBkgS9GOp0iLhMEveCa8a0moP+tTYsy+TU+lSdoSXbBw7I+SMTh8LrM4KtZqmM
mdOHVkKmymTbJxDG1Zc5GdnFJvg/D1NtmZfJmi6f7boRPnpGEMc06J9KBXLrEPZsqUnV0rBQMzmJ
g2GikQUtPD/BXMkul1IYEXmp+PQmqf4mmWLc6yV0f2+TCLn/BwLwwleNqplgGfqig9YLn8uO4hle
FjVbRL5OmtCU6gitdnNrKv2fS2Tea3NMwVxaoFYnMhAZropy8L20o2W9lEFxsOamG20ZqoR+WsNh
fJ10wbxNLsyrdBJUlj9/2fciqe8viy8N9S8iVCo3/cPLlkNCusLSM9AuJewyBXkroZfT82ZJxdQC
I70crV+8piJvcp9/ayR51U3XjtuV3EcwNdpHAk/bGXZf5Eyf+1HbuplpJTOHklm8HBREfRuQsTbc
z2HPEFehpkYMYaV7hv6c+MZs46bE5Im9LHlnjxygSOQ4lGY310+66HXpYEh0zMmOg6ysvzBupoau
dS39VmQ5ERjVaKFS0eWS+mBJlf7VtEG7BwMkHZJjKmixez2vypuUtobkNvmqXo5KPTxYnHInFx5g
od6Az1eQAclD3e8JJhkHv0+nZfGzjbbqKbhO0ehwMGpe7EXbFCTQd1lFeeholQEKureTgQlqk/bS
QQ6XDLvQNAFnN41xPegI729nNSURJOOs8DLNE3tdPFv0YCmtiIWnuMRWoqmaB2l2pSyUCrTMqLBk
wyMJTdEPViKPsbd05XIwcpkz2wwmgtWzbeqjkhlInSnK1Ce8lSTbgd6RvhalBRkOEoVp7phYJZ+N
vBT6LklHq/e1UFlecxjqsiu189A42Th3MgyqGWFAE5Mv2dd0ojloVsRXS3THJFdO1aE55ABwMk4z
GY1j22zbk71mbDMWWR05CqIWwUtkVgu02tpuOY9JSbnDp4NgroJ0UPgpCtORZkOc0xZQMgLBBLIZ
lK/50B41AhvsoJmX9VDbizz/ro3/RzLT+wp9Q/HR4vpOY/rfU6Luvlab27T7+Kf+B4pQN07Ifxah
7pKX9jnvn9sfdajbr/zhlNV/U1XzOwlANhm+ftd5/ylERREN5N+AUsEqgB70TyGqavym6ICqZJWl
jUVhEyd2v3tltx/hkYCYqoCnxOCt/BMhKmCgTVf/7+WHVizucP4irAIDMhc5wu/X2pAWSIo46JvC
ufzArXNf3CqfNvto71qzU3uG/5YdiyNz5AtyFSnUd9Mu25sn+7R8Zbr91h9Qql+W9xxgr/K39E3x
9H1+v8a++To99qHTPDPFdsvD4ja+vRdufYj2+JxO62F8iwlLEE7jEozgNTfN0XiOr7Vvyb466xfi
maghcm+Z8ojH9r6/6I5SQP/rqvfyoPRwTh2yR3FTX0x+eJMe1KC6Fa7w8+vFb25asqpReN8z89pr
9C2D8qq6mR4mrJIogm7WC2s3XwyP/aG5la7UV3HUXBqCu/7C2GWXetDsQq/fZ758NAOA5t/S6+rI
u7xUT+Y+fCxuN+T3q/WNgWXEWXF0o/1goCx0GgP5hGcdm2PIizLHvbIDfS8/RPMV8zT7+mU4J0fo
qcfoMr5ejvbV8sglvOAzfBN+GYSH1UmOhiv7+qm8ws7q1EF+F96LAxJyl9GHe0+ogl/49YV8VC9i
j6zHAHvyfXhkcOxXrubR/tlNX0umaqyPn/R9dVQC+iV+vx/O4U0LIlw6hV/MfbYjAo4154aajwNx
GCSOxBiU8bbhbWmg/Pv4zAYTveTKiQV2OukHjiluGcwnlfc1A7J0C9f63N8twE80ZpyO/mm9KPbJ
TX1qdhA80kOz1z3DTflc0Iq4LOkhPphBsa920Ukcy/vui3RZnK1rXuHJDhT6KX58wOxkcdmzXbIz
PPNW3dMTTt8iskWeEN1cTTvr23JukRo+2bf0zZ/UU3/XXlHfKPFuHR1N3m/nKZqqe/kyCRRf9uod
46FgeLaOy7EvXUAcfnFSrqQ77s/RTeLyKin2ZqA41Znf9xKXdnFgnHJ8WoHJN7LLvfoz7hinucEI
2jgxjaJLLlpBl82b2fIQn3gKO3QQl4FUBHLi1hdjMJEf6RQvujd7zQ5VI/am83XhOppb3aYBDtLA
3OdvQX8f0ZB7FCXNBMQmXKYv2AZjx/KJ73LxqfuSO5q8i+ZLcV5PZdBfIaTCRMYOw/PGbSS782EG
76AQF0QDubzYbKBOOwSK8WkwSZzpv2Fm4Ij+LQ9PTCsNncyy/ayee+f6tQsQYs9+ftIc06UFg97G
VR/Gm+VOf0BOxwG/Lk78f4z48sWtcrd7HbzYmR/IE1BcyPtIHtxFuAb3Yn5BlmiJ1QLefanjSHUm
+5jTsFr28uusdS5tAF/2wx2Wt+W5Oa5PtHBT+4iwwFNw8B3D1+qe82zmQOCFxe7Ox+ZQ+pn5nB+T
K/2++Yb/dL8wsLtkZOH3wXIsL7RdH6jyV/2hgevidVfDHUdR01XUAHziGXkhAruz/qgFipu4uceI
O2M5CjjolibuZQazDDoSjRY3VQqJK/EhylFk8oHPxnqP2sYbd+p9e+QRdowHWbgKwajVzThy0GSK
lKMicNJzda29WWTP+HNAbKQ4Ngll28HMz/lzckcRtrNFUDpSs5u/IYh25cZ/qirXRvTpZDeSz0N9
QECgd36vPnN95U8dx2rtyfDs0C2+1u2T5Gc0CHaIB+nxOeteM3xSGdXcL1/QiibG3gR2zuChPaFO
7T5jw3ZQKN02ruVFCqLdk6rgE/KJXOKO6Ll8IxEdTxh18QJ9iXEK0ymfvDx8DZM8UAP1blj3RXw9
K5SlR+Fnj0wSlc/aiWN0+UDGb/E0PCWr7oDpsvaMxmXOJjsZvKvhfjGN3ZZZ+JjFgWE89llgy0+M
Nqr9xESqR0TndyD9S2/9NNjILHYVuEkOjs9c6+VOzfiD0910Zz5yT7kld/dlfyuPbsd5nFPMsb/J
vDvzoHAQYYKNBiNYprfYuohsggO86al7km9kFNKBLPxBCghI2g2Su1cHr3yQrq3bbv9me6RXFLJH
WVyfJe3ZPMvS4A6fmiviA50u0MPprES3ZaCiwCdmxSm/mANSEuQMjbkToAGrUXLnV7STuxLiv2Me
QBe5vZfcTv5Cz4+81jN9OG7ke/7OJ+bhNzEK7GoKeDgUT4qPUJbqs7DPxkvh8Ge91B8J744PrBsO
HabSeFIT+s+7xhh9pfGrBSWsgxqt0DzWt4J80dGTHnMw6p9tjTweRxTn5JNcflKu2v4LES0mE9Do
ovum9rPT1K96+2Bf6dlpQEVzock7r/EHh4eKluPsPoy+P70WBM+nhPm5qTM3jvYUrW/jWSEjl+GJ
F7FQ+sybSTndZWhvOXizsGb84GYIetTrCH0MFDDyNTsW1f1rZzmrVT5qCVrorHiSvHg64/jM7sLU
lWoilf1yR9ROehwOk4d64cW6tS7x6CZefyY8sysd8cJ/9ef8uFyEV7pbeM0LUu0DL8WXikzOzy8s
fO/YZ/f1wWB30b7Eh+GlbhwCO1/U62mvnVCrEaI6Gw6REBdW4xHmo18re8MbPBHwWSdimAJz3vE/
Ys2RsdA6IZMBqQoQmHGvIn9lwmVOezSAZrZr6kOaHGkJDtW+158mUqjf0E+13rzCSvDL4hgKL5uD
ytwd4yM3GXfzeNYK8BXOsE+8Z2tPc09BqWAFk3EM+2u5OiIZnXvvTW5d+Q9D6//rov1/UTm+QQ//
cznuVUVSJq/P5X/dfq2Hlzx5/bEu3373XwQb6zfi1amemZRSlDNj/NMgZorf6Mps9bcAQbUBWf+s
yxX7NxtwE95QiyYBBDF+9Eddrpi/MT8TWKss7F2KwN/6DwxiOEHfl+UAlsmHAIMFpJXeAN2Q92V5
DfA9XdR88vUeX9opHVp5CaoeySE8CHycgl71hCKnm6LdGnbpGHRm3zbOwITt1ClyJUiQz6Lq2OkQ
oHyAvEgIFbKEuZ/j5BnKPROJNa/Ut7rAr+Fl2rAWPOna8LAZnYVrTtjHHdFH5DlWDebbgzYvleHl
9N0eEiYXuSsje1yIoFV7WNOlxQbamTRs3JJAK6IJjc7KzmVebELmkQG5Y5O7mbpJqi3RrqtSU2L6
nqmXGX2KR4WBZc3eaiGSUtCbxEBNOhNcbGWOX+1Bp+bUEVrft4y6i31GtMbs1ZiYxkuyLYfIC8cO
eBdIR/klxoTxlmICITEm7oXmjfTe7pCz5sa5VDqiXDMCas6TPdrDMe1X0seXmvEWqFlkD8FQrgJ9
+jRBzymiDsuqEvWiDXrFSojwJOcOwV0xbqIgeQDMp5gz8nkVYdn1qK/R5E39mj4jPqbJYRr8pttq
5czaSjudngoDIeFOuGInbA39EH+JexrSUmjIlCGrRQNu00qNlxPYg2nXIVl+6hh/YMCyy17BFE3S
g71v6jq7F/ZM5NOY2MWFmsTjDMxhLs6hOcrPDBzSKzPTzZesjDS0QzqDSXeuBozbSkQf1kE/nV4R
7N0/1vSILVetLYqDcqYz59FZUV9WE5gIGuZ0fcCrwAxqMkOmborRDknQNHGFqJhBSOIuVSdGt61F
vQaR2ujmDdotsra6bTC/W6WqUYmsjGPhTbSEGOQwLyucRle6WwlPfxPgHw7PtT72BNzXrfnVyglg
vNwM1Lf9yMTxItVGCr96UAVIEkZc9LjnMCs8q5jzKMjJ3y1OZPoY06GU2rZxR7GIyZN4Lnqv62E8
uDD+GcSkSgNkhRa3rQUyrBWoR4UO5qTO1DzcSY2lnTWDlFk36jvSHTC56epuVmRRBFmyEFeNdHS4
7bbRstOF5vSqFAT1YJDBN+pEzDbGi7K3m8+p6JeGkN45nDkGxqRDE/tsgZQhMP0waIxywalMsum1
hjoqXq+U8GiGGZGihyq4ugunlaFWU0ocewjno1e15KawPg86A2pfMRbEYvqcSU89U0OKGH2WHttk
nCYvKUz90Zom+ckeJ1qnVSZInic4lo1QQQTsk0BNkWvNzatdNbjRNCRIWBTIecPI3I4vZDSN18is
5i3JaiH8WelI3m6LarSxuggcgBFdiTskYF+JcmmHHebOZSZGLAsVWAFWSsa1AjgAUm1BmTDr8Gbi
qHvtR9nqXZBO1kUd2YvtVGnDY2OiFbmPh0y/1JB8MmIo7UYhTV4vAhMWScrQdzFRhzBR3yJqWub6
fY+TA8vJgC+ozqTGI6+mrjyhtwQhknOa1Zi4LFQOjAoojWzG0xFLz9otPmmd5rmV6WAyttY7g9uI
8Hq3hC6I1NUgie0kIl32GuYfrwXWveeyZaTi65APKfS1XGPSSUKIspsBAj2AwkewJkodzQc3YX1p
TDFyTDnShycZcmdHJQdp1W3FMstujj239hJ4CqEzoU8V/MFpm9DzFdA0QVv4EgFuPst45hj4DgLr
Wjtm6CGi2djUyhUZqoGGzLQKrGFz9f+wU/6NL/V9HxpWKjuaSvtZU3SgznSt3u84hhrhJAAR5Ycr
6uVQhISmtcX6y373XzY2xIW6TnfdpLuPFfb9y4hWjodubid/trkjHO4hiY4HdHtvGNb0HKfUQRD3
wy/Y9vSTspYW85X+l5TcD20vPi1eaBXNweZzFfTT3r8NkDbNhH2qYVJdKEdrSMfPep12D+S3axQV
f5Ygf3Nh3xtVtwu7NfgxMgDEk2EFfHipEj2Z0kFT9fNqSAhKZgLY+SRi8C3bfW0pF8SA27YXM9wn
vFDmPwiUq0T2v7+Nf1QL/ve6s1fj1xap1tf/gnrY/Rcb3ttzD0Pwf0Ozlu7ln1/NRk58hzbcQVcs
u6/LjzXhNm75oyYUNF1hWELNpPyD0GryRf7RqxVgDVX0WXRdCb4AD8Jv/QEN0OzfTDzQFH00Y/ly
f+Aa8iNt08PwWzbNX5Am/6Ak/AsgxSSkQdNMBaEiuiLlIzQAwlk/r2bE/t3GDJylMHuUmiG9NCsp
Pg1qoXp9optuGNVEPctdh0eKgVClJ78CH/+F5rO9E3SUJoUzV4JZ3ftnpw+LkijBcqZ3k1WJNyZf
QkNNLuxmVb4lgwR1xBLxF2vRYzBLoJ6dgdVm1+LR/dx3kk5XEfHSjbZ22r4fRwq+xlCSW6le1l/w
R97PEXHaw1aggsdiTzHNcvNhrRmNDlsWhBGcREMaSKmk7lpoJzRnN2y7W1hh/Quuy8d2+veXNOjO
A3fFTCW+wyl/wH8BnbPGUGiAG9nRizXGiV7Fd5IiS6hBlyqIjEX1pHD4lOB79iqqcEJ+Z4TTVkLk
tLWwtU04VaZMb39fef9/PP/1T7Cn/xNHNPAzfvLUw299zwmx+fe/P/PC/o2yG3A/ewBflmZxh/z+
yHPU4wvU+AqhlSI3sNlA/vXEK7+ZGuF9Wwoa6/n3wc2/pjPab9Y2mAE6wvER9YX4R4/8tjP8ezYD
pckCl6p/3ychL1sft+QpH5NSMvC+hGTNHkNKrSvSt2NiBvAikUAzXGrmNN7UkSrt+mFI9gkcnP0P
F+tvdq/3G+Xv7wFWBqFDLH0QyD88Q7ORTGrRNpHLeUTZV6vcXJqK1J7gh/5qFr79qY8fl+eUPBpW
UvMvRIcZeoQ+ksvptCatwF40WPPLpkNS/POP9B1+/O6FKC3kDVLLl8VZ9jsG7IeHNOtDa7JkPlNF
braPZmreW5oFJDJHCHY5mUWqgQZvmLs2ZULZKi+FIR0ac1hedX1Jz9jmpYdIzg1M6ui1abKuhn2f
Lcqs7KeRetBtph7hGqU7IoaesykoSXMEliBLDWlrC0IvVr3MqD/PidD9qjbLhHl5y6lBhYSEyKc0
EB3MU1QiCMi6yo1xkwBOWGZ98VdrCEeKeqM+tWWvrUErgbrD/RybsY+kq9aOZiKhHfrFZfv49eDd
QJTBQsoeKWsfgfecDClyJTlyiW15ZWoOm3uUsuPPX+TDAkoLZRNEcN/D3/mONP9QLTXNMImEzoVr
Rp2ylyJtOi3hjH+Cp+XBHlWOMJK+9I4lVenejhTlarIKupNtAetP6RFFqoqCYhp75DRyN/3i3vmo
ERGE5mwcO6pGkjGE/UEj0oqshzjB21s7/LA1ggoZiLA8ciJuGV/lqXT/8wsiPi4CvCJLFGBkjQoS
Ysy2yf1ws87FrOOGJSJcVGPyoCCkTN1YXot9VOXNK1CQGlebhgbaFHFdcbYbhxfaPUbiKykaYBo5
cGcF6b1FMGYFw5+81ZBepXm9PFvhKuJdLQCZOJQMqH/lum6sf37N6MTwzlVVE+T9bb2uHz7BsJb4
HNaSG0cuHtY273cJNkNv6LVzLey3n1+vj+sVl8tG3IHkhAG6bn5MmZLoVKFSMSVs4Gp4DrVV25Ho
s1yVUqj+gn7+HeP/4zqyvRbfCycZKiH6iR8+WFyGmWSQkexwgpRJCstrOwnoLhiIPRVp2TcWebvO
Vv6nDsbp6OvKIfWatoplumQNKRBE8khugtlAcXtQAL8+4AE0r43UjHUmUI0qGJiMme7JWq7Gnmwv
+WU5ivmrPM5g0hDPtAfcZsnsTsk4Xld63WrOqM5QZJHi9tApwk5eqHbGBgNlVIpr4oxD+4ofGjcT
ht+XWbdyZDi9VB+rEuLg1vJiteqNamVgmcTyZceNEu/HuImnX5w4xVYofrx+20bKfaGxHOsfmpwo
cxuUsy3fVVyRAK6IGoWvJWZGYdY86g9llbef8jmXdt2iLq9r1xvMeBXsLPA07CtIPOnbnHcwjJNB
bV8wuoafuqI0ro0mNa7RD2n0SdIpE0E+TsvbjNoUnVFjZc8/v+c+VMTbosWSCFXMABHGwUHbbsof
7vA+b3H36ERqV2WVFoG+lCMEubDyIhtMtVzGmGN0Q1g7UoFoSWnK7OQ6dJ3WaEJ3HcsU7UA0GuCh
reFBNWoVZR77j1f0GW7Pn7/Zj7vsx/f6YQULrVbRYHhHcFJVwAiAz12dvq3/81dR/rpsETGJTGwj
u6s6J6r3l4RcpnGMc1pvfREvLxy1E08nU4+2Xhw9VBHJKdTHCKaWKScqGhklQmC48cP1z9/H+8P3
9s3wNggdZrXmrdgfkY41Fpco3DT5CmRi2oDldNuubXSo58m8KPRic32VaAQQ6JsufpL2F6//1/2C
MtBSWSHoaurKx8hcs8EeNABURwuPgzVG0HgBPbB2tGXrD8ulYvxil/67FzTgy7EGEnMC7/f9dZ/X
cqRn2kWuWGKQi7Ts972BxL2aOxjhvVn8Yn/66+0kiNhhgoKaiUv8HYr+463PrRMDD+dIlTejVytj
6XZEWP7jm5ZXQZVHNwVK/l+aU+is7TYHieLG9PRw9cjttviZv6h1//azIIMyiAKBRvuxLpys0rQW
m88CyRixq5Q1HgrePw5iyOD+PqDg714FdyrlPOd4aMYfdo0iZKnGexW5GV58T4MWzpCHLOqf3/h/
+yoWPXKqaYJUPp4d9KigN4FDETLEkENs6dV8PwGovP35y3B0+rCEI5blWxFbtANEw+35++Hrl8Wc
6PAp+PpR6gfYWdSg5p/uMmDCBx6n5dFO4cuCWlJ/8QE/RgryZNOw5LHeGN8cuT9mlPEEq00bspAt
DX8cDkp13zfSEOQx3uFqtZGrZD3MrX4og0F77XL7noIodMMwqX7x0G3r+/uNjEASANXGdoYkT/HD
Q6fPoktibcB/XA/1cwTU4zupBa7P8kcuyX+8e8T7psa2opHqR0sDiwLKPUSC76+4kUTtLGMqo8Ow
2o887XZH/34YwcLUNJBco8QnGCTwKTAkZGB1rDyFp6FW2NCUaIgf655JzhXDLvl21ga8QNThugQD
AO68N7TDyqK8ghTA7tsxaACROm6I6gxVbTfMTPMUWuioC7SK6wjqxdh1cksotzVOv8ps++t1hfSj
g2hEHmlRAm8FxA9319zW8bSEAjfDSIldAgtw8d8M+1U1iv9L2Zn1xqm0XfsXITEPp0B3uz3FYxzn
BMVxwlhMxVDw69+L6DvYbvuz9WhL+yRRaKCo4b7Xulb8+UB+P28ChGQvZzKUNhPmySvk5FAp20Cw
qIlW/zM3y3CpDWnJMTT4S6dk+GLv8/7OoCzaW34iOxWQUie7+sChu0HQQhIuy+rTSGsVWoeBjqtG
89b7YvY8qR1uY4ab8iCYbm1loq9O1nwxeYldyiIhu7RHmKx79fngy/Z8batkn6y1vp8ry8OD4GMM
kkF/1HEOxKXhlMfPn/L76cIl2PZfrRQYIwngb1+oNfnY6TZNPzbw9slMZ3nIFQa0sOs7Oqo4SNdj
VekOfSrhfLFdf//It3ndpN+/gT+hBry9drnYeNlGHjkibDsqVg75QM66KIP8+MUDP518tw+TKnGw
KWo5s50uimNC/pzUCoQ6xfgboLUWJ56Z/o9DCGyOS7OG92pxEmWtf3s/BgYVoxunDr7iWl6nKxqA
RWXa5WQ5zReX+ndE++8EZ2/XoBjGANqaNv72bP/zIRYl7D7REFPSrmKCw0DKyGFJLEpTINDUDBeh
dKyzqVr0/EgBeGZzZ9XaArNJGQ7KRj/II1yorowUI2uM2r7uLnF5AgbNaKF6t8w7aJGIdsYePdRa
/jQR9wUYul/n5iYduxIpbCNwB34+Ht+/KO7L5XTKx7/xgE/vy7bbVKwa/UAphjOlaUHcTNjBPr/K
v6bWyeOzA87vLvx7smG2YuJ/H9+SUc8Zqx5VYT11z4ShFPA8/VkrOPo587epcIQPOWwa7wdZg7mp
J42pIKsy+cPCNDBHS++vYVnReV8yp9hJ2w2idrZbXCpTo+FIynKoK3gjhRNrtUBc0I5Jj7kX9zak
8H7GdzBqYrW+WPjebfMZGFvTg2INEzTLy8mdkSYxrB3hC9GAKMUIRP9LzpsYesm9c1vaLMTKMe9U
K/KHJJu6S9dsrS+q/O/fIZ8bnxnXtzh+/Zv8/jM2R1HBcUqsNkJcUO3zhEhfI1/TL9aHD67CpnDb
4djEkKPLefsK02koCtBWQ2R0MBRbUsqOUzL9vybd/3d1fzdTU2D1SOFmb2ixaYNE/fYy5TqxgTdU
H7GlmJ8wiQd/x9yDft8l/sOYW2XcmxLQWJAH2UsiKArUuul1W4N7/BKyu+1E3w7bbS1kzSApQLfZ
37z9MZvzfIUrqSLLvCuTMAKAMqGlYMf1xQfywTBiGmNtIuXSocx16vhqF0z8qYbJB+WIM16utoMa
ySWiMY1o+oN2nLMpraPes+tl15qjW8Qu2HbzRh9T8+Hzr/Xdm2afsdHqGdkBq4W9/fl/xhNcKNEW
OR77YUjyS5e1f1MXTfvPr3KSyOLRxqPssWVie5S6qe+dPNyFDW3j0XaNfDQaYQuNmbDWpX91hGlG
lOWCq1ohZF57+FUJqLarTuGFDYUpEFpRQdD2LkQ81IZGc4C96/ngPLX1Ar5Wdl5VnjxI5Tv3tov6
C9ilG3/+87dx+GZobL9+a2f/k6ghonv7kPLGlH6td3Xk2ItNATvTQytp8Cg4CD8/v9QJMPvfk7Kp
uXLIYAtDg/Vk96JkliSLZ9aROZPKEiUObZEoxYgehG6aj3+l50h1YDWq0FfouXlBj8SgqsZmD9et
pee4yX0M7EOrjV/sKWjhnz4Iy2NGcEAF8s0yM5yswqMYjQEsFIgcs5B0ZZLVoR4YVCsA2mqGJAGy
0b+1akhVwDL9+bkY6qEMSyhqzyJf9McBvs+TXbvFvSgXMmuDunqsRgDHcaCN85OhS/XA5ZMH4Bqi
jK1+Ma7wPloAEyhP50SGWdqDnUgtvWkAMVXhLDQXKz9xDv65MyvnCp0jSLXc0P4KwOqbPMoZiSjw
k+T7sGD4x68NY1biRP/NJtiH+4NGgZAgnMg+TgNw1ZEfZJ4NnIytZegGonjZIh/OExoeiOdMInBC
j4LWn9zs5vu1GOxkZ+vpaoZz5zRtaJEm9WOGfbYius/qn50jUeXq0EBnBA+ovULT7b0J+N7i/O7I
tRjixffzMS6oDsITdRZi3somqDC4EGkORsVhUbxUk16BMhOL89PJZnzHjpuhOKYpkYV96hKxGaRV
2YEe2j4ckjaT9mBOGe7Jogv0OlSAghBYQTHwYszqwaOswb/g8ivau9Fq+seEIDbsA/TcsAlkm00c
OmR5Xap8+G4x+7fx5Eu4T+gLf/rZUlySooJ1N9VHP4tdsda/deXWO1MsYjkS4ZNvQqTGJQKr6DD/
WXWgIsy/2p9u0Dq8SXm9fqdLXZmhNaWaeZRYOJFME5KThKas/Hw/kAimhazz3ksDeeV2mZPg1vHG
GYnnYiDDW5Jx/DUYjB/SjIoVZtRAzJDA37uERbGuV3Up5HqYRn24pi5U/8hmt3jq2qYcid/pDXBq
oEHkHhWEybEd9nMW1hZV4gsiN4to8KxEXJGlHahYKdMdqUkn2MiXUYjrQHTS3621xbKvI3bpr0d0
CQuhvhVcKm1JCpjxHhErGMS7bths29wqSqnA2JkN8dEgU8CIxUKO3h/iCLUpshtzFlRVyx51ozu6
bgTDMDC+VfWMWcOtJUlCk1/DtVSLVkKj6XogCQsFf9T3hcGJdQYbHpp+woZpXO0aW0XdWNdCBf32
8Op11wzGoMeFo68QaJccyiZUQ3mhNYHdYecpPbVXIhke2lybaMKIIvvR9O3gRTPIk58iqXofVrrq
8Fm7XnI1Jxx8LpO1yB4nc8j67+OkL1rkWO1c7AJkthLKRonnx8r8etyRoVjQ5XQ4RpOnZVC0mJQb
9BeUrdvHPKcfhF7RBPMDLr69rTy4advmavmjJmTBZSvN6kA23/RQirqHWdayjebniPp5mIwsJXnP
k5ep77P/MyaYLwYakecqzcYfqkVDi8kZuSjNiWLgw8ari5dhDcqHUV9coM9ggsAHDX59CX4iyA5V
iUZrU/Aq1K82Zt5okDq2G0ON6pm8N1B/XjstN7kCSQdqph/t87atTP3cJJtruNDT1KGPWozY9ZRv
YX6Zyvou5/U0x7nVlItTpQ6si6AOPMz2OmBUFGK2acSdHILDsAkoQ0Sf7byXrqrGKOusCcBUmzVX
sAhpeKi5CBYO0SMUzbxI9AOh1gYuvqKdl8j3l+xVpd2a7mofxKLmdt65WwfapWlR94sWLWlfOLdg
Q0iosMJAnFokmSRUwKz1hfkbXJTtRVarafj+aprtTJ3bBFvU/R7YRGZFnQKOsktTQ4EiTOsi2Y/A
m9qjng0IJAd/Ei3EOJE/ImO0s9ipBR0bUiBLqANSm8sQotpm7A7USp9Y5LjQYHbDN7WHsu72pBmA
FUjMzsp3qh3lax7oKQwtc7Z6OPHuoIO9LLEXdZZT33lrt/ypag9LjzcM1g97WJC9jGRqkCQq86CI
pDIDAYi5lHHV9OsEUmYBMcSJrMaQvuZTGRPRba83NYD7l9HD7H/pBCx6Z4Ovy4lw9ZmWTR5wLIQr
X4xJXIx6g4UQo3SYjfn6dyXF9F4B0ZpDtJUYn5VLw8lY1jjV/MNUjN39qmM5hyp2RUEJM3MyXXi9
pCQgdL7TfKd56YvWei/C0Q51SvOHpLRY8LnjB1K7FpoGiOeHOvdu1FA/+BNjhpYj3qBvEHeeK7s8
cvjbzWX5R8+LPRvdozPpEWWSb6QfXiO8phMZ4E8ENC8Yy77TwJpSwQHs3D1yduTXVWS38mIh6O2+
ISt2XqYLx61eCs8InR6Ig/HcjA8lbEjf+o0+NRSGh1o+oGuV76shg4pv7VlZPQjUPkh4uzd4qi75
pFbvYCfkNuDVJNbPNGPlgsSQArbUgbZURCtmpEbfJbXngoKF+n9Gy+CCgih/lwBTjyQbGPlSFzdp
4qlY77pD7smHccKGuJHXRtFcJXPFtAueNvC8WxtsA5Q1SIZK3A99/8R+40FqUBz9IZt/6rXXn+mL
dyAU5aebObtOBlepiR/V7+8sUzySWHLm5DD8ysG889v0tnC9o1M++inEZdHHIyc1hMR5esEoG+Dn
/i27FMkVJlWBHE2kw6PRpld2hoi3UPN6sNbsKJXl02yc7wWR2zMAobC1vWOvW484G34ZJNZ0g+nE
FdHf9WzuE3pF4GDrPV2XH0ozb4yMElpGk0Vv9HszH2IcAHXU+g5laLAp3KYLy8U8DEixLPyaGYmM
Mdi6IhQZvEINjp+13rjC+TEZ85PW/bBgEmJ8+F0M1atMZhEqALlmoS7TotwFxDbCFPqWVAqgh2Yc
i9Swfvo5Lx5qZWRpszo3MvycCXgg3JHZWsSzqb82DKAdCIXX3Po503afneXbnDpPFd9TSLxmvLr6
WTo63d2M+m+iLuVuyHxz3ul+82obgJnUdO3V6cHpOodQuoJT/tA/m5pstlj2myrvzxqHUVGkoOrX
8YUP/1vjL9WxWSAujR5TXNeou7GfuzCxAPOMJW7NXNuAkIbo2SQpr4+mpr6ah1a/7PXE27Mw+08Z
Q8c+6rNzZXn2mb/IMz3BQ+q3/WU50TP2/MvOsZtwaABbV5Z2DWOSRAs0xVGTq7OEfcwhk+VrXZB3
ShjQn8IUD7NvPHs9ibFS/pomqBC48VpPP86Ac8AzDbaeEFvQJJfgn9R3t7a0nyaCj1dhVukSmYa3
jKHOHoSYDVLCtLAiwPU28FsiHh1Oyuwh2WAF8SCX7k4FWRcc5ZCZTaTry+IRJ2Ea0HpI9SZSAHmu
FeFDWX8AajMSIhHg6sYTcBaJY3wqrz0fjeJu6ShMVda2tkiTbEycLrb7J5gTFzR60cwTdPdGPwxF
atN3aDWU7NLIvyUBWXJEa/bgcjIkNF40+pusKGA2eFG0p190IOc26GO5EjIrgHvhQCt6tputgWFj
IdBai2bT6iZOFqI75+yYLDt97QcDBDKQ353ml40VctfGLwEh7bYzM3Vnu/NU7Ms0o35PIEU/R6Sh
Jdis5YrRuOt9/zUjI/rnYBPvHCqr6W69iY8rJtDMz6Peh/1cDYPmRHNrLX44UdDBQa06/CTWWmOL
Bqc5ou8fenx7sLgBeCdl00WyqhJOO32HGUixuNz5GM9X1sEsAr8hd2uZz0YIL5bs0xGHI2qeeXRw
ZtiKbYijjP53K228p7Xw3bvA6WoRIlzA5diznEAlWJqSfJYJYOU+m6mDAT30jb9kaVrkJ5g9fGUA
2ZONMgfkcGzNRL+wjJB+zFMsxcKcWxXTReetSLwWY7LurAoBx3XHBFviwhslDGyEoxdB0edGbOmz
FEAhR+dvUXe8vqYb0yd7opoROl6VvRiBZrQkKwz9dw2PzmWzSFSvSJkWuogJuCi+RqkDXTVlceX5
gqUdu5MGSjz11ixqCvBaEXpwkuparyMZhThlebPSiyRRRRnrY1WgcYqpKCTfvU7WL45G9AVB1rXx
i/xi+Kak/7TfoOgPV+ViGdhzp1WwLePc70R5t/XnsnoMij2bzSk9bzoRLLE/pgHaetkhMdDxvV16
gTf4Z1R8QPTj8sjvytkQF1pXNU9e2U7XVAG4+UUDOkgOUaVtldp59kMifcAr+6a2Cd9WOkxOU3vs
M8rE/MnkjQMiMVZWdn+c2L4RkEuxs8GDVYddgq+jgGjzg9QaC0drkXtT5AsXeZwyrfFFJzHjhsgY
iw/bhniFM0B8n8uqKUg02Jq0yGcInK0SvsawSmv/RxGgvQnXxceeX9XtfJQWaGh2SLq4yAcXaIs1
2i6GiyLJb7VUYkGGAEb7NXfH4lviksdBHOHiWhCg++m6t4Sfgnaq5xfOGUBhfGsdhn07lc2V4XVZ
RziAlr3AQrR+uKWFKEfvfBOjKUZBytyi8dlDSEgRHk97uDFAhf9ag4qe3TRq5q8GUv0VuoWRYN5J
I5RNY+P9m9SU8Zbgm5WTgUda8oGQhQIMZkKacoT9qh0JazWzLXSaoxiJR6Phhb2tVxhgmgY4QoBK
Ru7adUOZpS2SxBsLZ1Ube/M6/qYWog94p6zgnuil+oZ/dnquDMJvscYTrpgFbHPjgYMkVmzZDX+N
rk7uuqaQz0PvGjDZ5TY3FRQNOAS1duaGFGaC6aqYh+ys73HeQZda0pYwBZsdrZuUtAyCIKfsQTo1
qMQ5t2HLF+Y6FDgTjfzJSLPqKSHViVnDU/zZ0pY97Sgo2b0GwZuvv2JDqbUp7t6aUgF2QLGSr2BB
qb7Mey0rd9NCYxY3Ikf2CM0338vENuBIhAURVL7eYtSm166/wpbKMfU7ev/UtHYzUHKE+hW54EXP
1zIB1ay0efBjj2TzHka2wrBdmsI9YK26KKSgftJPxLvOaHMvdE6p9F8c/6rSx3zkwzXG37ma6jqs
aZvDlavZOUpdwwBcjdqYhh0zKSkhlvnvb5f9Hc0SjgAA2RN2tqUav7Oj1STBZQm7rHR1FKtK5sAL
Wer0IdVd+djINmMBSwWIZCoWjAnYSSzcuJlSIF7a4g37DIKdFc2GCo6MuZIUJ6FaJ+zncpGYAsh2
OTjkVp0bA8qmWEkPB3ThZr6MZ0hxN5mHqy/CgqrR4RlK/FqEn3EWkUFDEuxqa8MF6oUt1UJwGInb
bMJDbxdaujOMznvuaheELSpP/dfCfGbup7bXn0e3X/+Yy9S+JGliy+OqOu9qmN0MRxp0v9slywPz
UC39cK+xkyCHReJWi4iuaKu4sL20O3CI3ipcJKT8IVzKYDBkXb6QmUP1KbSQD71UTFyIvKpmyWHt
dUEey3SUOvuJcThY1dSTtyXXUe4AuK949UcBjxmSFIa7JqmLW8oBtn6+sHT1fMrpKg+dV65xKe30
24CRrtn5esLmJksnS9s1Y105jCvWr7gZ0/TG6VsGgyspQYZlkFs5kXKYbcNRW0k4yHqj+iGG0Xk1
dBYZ1qcRCttotazgGlV8RYTwerBXt/lZ4PyydnhLRbRU2tqdjZhlf1Okd68sVQ7XjXQZUyV7YpdC
Yz//8ueyu5rSgCITISj/2vq2Js4+r8V+UBtHOupQuKb1SM/xRLtiFqvRJEVOIpGsC1ATs7ricPyF
ieKjiyDsMFCKcg16O29ry8YU0AyuOZ1y9MxBgfOgStFkX7SisfSclm5dRMxowMk5xENNT+ftdWxm
/AENhYjcoRavWWGA2mvqgKNIpzl2nC5kYqGeUD1RPnWpv/YBVtpL0fo4SizKH1mEa08tO8I1/SfX
gLLMSb6XbLKFxxHcJ1SZvC6xGJziCpsjadJX2W8vJ6CHznNttztiEyUcZ4VSKHSWrny2sgqUuZ2X
i7oq84RjEdVhmy193vYKUPXgcw2w8bjlyhbvbdmp4SobPKLjiaH27o1xHbKIrjAOWwvQnw6ZMtgm
RIvZKBxMnT0pganp93EMzL/rnHCAgwz9JPMuJ06DiIy/sl7li+Ai4xldGKXiGrg9ZpleuH9Q/xsF
ME38o7HNpBs8Tf3Q0EzHwu1Fgd44ZqxqyPuUYuf8eTDr7pnVdrgpWQ2XmMTQ6ikbgZ5jGi5aFCZs
Mc09TNl8uFythW0kMFmkr0ZF8SpOameAalLZ1Y8+L1EvNL3jFeylmOLPZk4zGorvDLhHvk7DUbZ+
8Gp7fXOXLoggIKvW67MqkImFRDPWgE2BnWeh6ckuQVo/5RzQNojz4lNqDRdk/E+kLc2Ppt0A97Cb
ghpXN7lGF3uUzmHZ0JjCyU4oeR1Wmqx4HXVuXNtkfyRgKleVxiiNqiKaxqy+J29Fss9kU3zJ3RV/
83Zi3zksYtJ2crTzv9oouiN6rJ69eaqyhyK1ViMsZz+9gPSIfb7tKd/1ic0BH08xyByC4KoXaP1r
lA/O9PD5h/3PmPS2oWNjW3GYI/ke+LhP1BENvGS/sMAsa4ocvqgOnOTJRzaS7MwJGP5uLC1iNuhq
KXljrKASQ8OhtUuuiYZsyCuVxmLQTt21uVI0I8JIuN/MxXcfYNhLjU2AWEdg3WX6fZ10d/6iD/2v
Kffm56Oj24T5GErxdPibC++/TbtsaPKcp78BchVnD+inPP7BK/t7m2bGszfLidhPJe9aL1fXnEPV
Y6tcaz70UE7pgCBWga+CqQ6mnq/PZ3Ly2/YwVa3+t5vW/ipZk8rdl9Wqp/u+mMTPpJ/AiWWVSYxi
oDn4nA2i5R+Z0SZOnm3SXuupDod16rvkCnLy8ETFIs1DNpuVpHul1BXwP9uPcrWQJE9DpHouJI2S
o6N0RVhK3U0vorXW31WjcipmfEe0NaagfqxSiuQsRWwXPx8EH0y8tPJRMqNTQK9/am7gAFNrxoLy
i8yE7o+sq4BYITD5n1/lfY+brcc/6yBZpcSseyetdGF0s8GoIdxXUUjeGwsfkCr88a/Tlk11zLuA
tsB2QAj26wKiiHwsfxh3wGO1i3beel5f/KB3PTx+EPfro0tCSsD7fTt4TM0CUV9LAuSKtL1akN9x
JpD2U63oSZgZCDSwxNY3q6afSNO53mkEQYI5p2JMneS8I/0YvKSk6GdzvP78x3382/hZmG9cnA0n
i5SqG78WFEYiqPTwOOo+2zsNsXN+oXafX8nYvpE33xCPYethIuZFEoNo7O1jQPJWmD3+UTaSM9Hw
i+y9v0Fjc4YVTYEacGpieKTgQOBQ7l0GUjSMZfq84n8OU0lzP5y8Qb+UqbXAzy/rc5/wvsgpKD83
REo8fvFztzs//bmY79BIWHiGcAu9/bkKxVHFQkGarZ3BnSvIPsDTK/eql+ZxzDPIqZUGWYmt5zmc
BfwZbj6ew7l+CgRJciUH2TuaFSklLku/8mVqEkwt7IxuNildlTK6Lwb+tm9594Px8liejp7RPhUb
kSVmzMOMmauF0r1vSB0ksrXhzZru72YEi/XFA9qm7JProb1HUbEJwQFJnrzPUdco8BmqicjMna4L
Nuy7xrYJCBNOf0R1B+hwXPW72TOJ68i9Jra8qT8wcYr/UQSPvooWOROzh7TDQSj79k3pxiIU6Sxt
5Bjj8EcrZIKHba73LnX3o1C1+4VcbXvzJzeOTByRHwVg7t7eNn7/UXAocnqzfqGmEpC7/M21Zf1D
uJN3SRhE8cVe9aNLIbJm3tisv7p9ooPwtYxa40yzitZWY5NICjSqTNgcgssPgi80I+/nZ4pcDg9y
y6Fn7jx5jrYzKousvha3G6ZIvwcGlgkmhM/HzQe3xFxo0Ajh4XFvJ09Pa/OcimAGjcdbndhUSruG
97Ph9Ef3++eXev9FEPpAWQk5FaZZ/DNvXxSpO72x+CuRH3M5nWV9uR41Q7THzqLJX1ptEf/v19tm
NiymWHffXa8gb64dKawQDrU4h3lLOaXP1u/0QPjf8hVz3Rez9/s5ykHNxa6EZQW1zKnWfxqM2TMk
K2qFb4GjtZncF6bfXXm94R0gA1OrJnHifjF8UvlEXVZf6FM+eMDIS4BOMAX4Brqytw+4JRfU5kwg
IrhZzrU1F2lcm11/nlrw98h11L6Y4t6J8qHIsvvy8PmxkJiIU99ecE4bPfNtJjUod3frmfOj2otD
crb+rYDG09D84vl+sG3letwb/kKYXPqp0rYp4E2aY91G8c/j3Z+74/EQ7qKzOYxv5/CLT/3fufPt
tPLmWqfMkCXlRKZv17rYP+y50OFw+Ht/cfvFZd5/5G+vcrIRp4UldBJZ20jJJ9XQnAi+UtW/8939
e0lMizr6LTTYp5vlZtZTyVkF6t5OPqpLgkBuQMBfVHvyz6MmkjGhJHFzpA2exvDW98Hz55/h+xlm
k4vCPkaWjp3WOtmsU7jocTPD1rMp04UqmfwjGRftvh9W/39+mlxqSwxkgCBZc0+mzDYZLa3fqE9L
Z6ZPhBnpLH/B/6rmZ1rWNxGxj+ENc9OpFcXsBB3MpSepQuXVQ0eO3N1iF3T7tkyFz5/de6nk5nUx
fdSYsHrQ3m7j5z+L2+rOyl6cLo84N4zEMWOA6SeK/R0CDTLALD39WQmNpGjsDvuiNrMxzs3Wvfr8
Z3z0CsHTwed33c3wePorWo1ZlhdJOdoYdrTi5qNd1N8DiOtfLObvvwfWcnxsOHoxvrAovb1fnFFF
44Jbigotn4+ob4FUE7z71cT1fvPrGoxJqAPYz5GDn1wGGYxvTp4EV6Vh9YnkZDa3Hcc7M9bGTvy2
lCl25rj038lbTw1Em0J/zlvdvxeize6z1DYv6YisqEYdD7IUUR2USx06T/AzEzKrUvJrvjpJffBo
KEZyKAAshM3x9NHIggYTSp2tUCapvG5GSq9puy9ewDZlv5324DHwcEh12vSep6961ANpLDReaGRP
4jJxa+82s6Ytm9otHnsgS1tWl5JfDLCP7s01KSUx2L3NtvL2tfudp5FxSBHQyUbnGHReGy9eIr64
t4++JhNLA04K5ggWkpNxnBsoyej0kV5S2wU4TxKrVJTaXUGxQmwRlovZZuYuIcsL+1SzIkL2CSO4
CNpFl1982h98U6YV4HAkzsYyWbff3rKWlxK2D2Jnto5F7JuUWRFxLgffhHv2+ef7wdOFVbm9UaZg
/jsZ7Z0yoQbmGdZfBzQhykFCambc5p9f5YOFhle4WStMlCjM9Sf7uzSYBGJRJGNi6fpYam75a6Ec
1ocC3dKRan++G9aq3SkNUl4NZTKesAfhwyCLii4k3EtfqqsBdXrUotMCDSlT/RLTPMrLPmhjEqGG
c/oAbdyBGYzFRDfm81v44J1wumTxoGTIJuPU32ihV1VGRrKoKT1vX/eIFxFZXdA4/N818EjOTWpX
HA45KvGhvX39mHYnh1IuE7u1ssdfJzRemJbbbxpHxdtistOjuWb9bdmv7hHFPi1LrQ6uP7/f91YV
fgXchC3+BO27Z5x8EK2rEO8QdgKTFoIn4MEWfHaz2JSoEtnGmp/97cmHRuJW6geyRfJb5iD7VfkK
NiNDgP+BMZSNwAzcVPaxX3GDGqhYgOpPFss98hKYiZpHl7qoqnw36ZtUUHTFd7UY9Rcj8IO565+d
ALMt5hu4HW+faWJ0HEqJhKOeay3faZn495wXJ3CdfrEz9Dl4BI2QffEMPxgzOGJ13IT+thtwT0Z9
1Qyol2dWaLAcSEBGo7iUY4cmz8/0L/b35r85/mR2dqknUPGETMJSbL69Q7rYZSayQoPZjFQndAyy
i8j3plQ9kXAMpHVqaM5LrIhgFkRZPuTlGsAotLrbmsRptAZWvASjRhB6nfOh5kJP4tpYi4fVxXlC
36xCIDpuAuFdV8yVPGAENraIwsZyzlOAMb/MsjF+tQAPXxrqWGKnDYt5PSGY12gGOC7m44TmJZ4v
KaB+GA107kwp8bjkQrAHbBvLDT3L1G6GjOjYyBiD6hqHq/tDK2vvoilb4PNroqvrslupGk5+Z1yj
NCflFi4opFhv6No/ozs2xEEJs0GrvXiyRymsEd/XjoX7MA6O8TSlqv1hUWjtNqdsu9xpnk9Sgsm8
P8ae6LTzYW7pbjKTFedBkC00Yugd31U60aIhHn4rQQw09xPh3avmfGtKECO71B5MIM9OimaFKvQ5
jT7auV26dFcZJ2mAPnJtk3hZfMnXBJozAAWg86u346ZPWdfSyERIBDLBQCDCinD2owJ0g5qan2Om
ELnhjy5g4NFxfvNTx0lDuUhCrgM5L9ejC0J3v2gTOveKLBsyG6u0+N4nIl3gY9r9LwCH8DR61rhi
51UYxULCbPhXg1qtZswGr79Ee+VrcbXCZgwJYQbEO2qDme8JpqVpwehqEVLbLaRwXw3rcACggEYR
nfzaxDAi23Mi55Mlblt/eoTOgm5Lo2BC3rAq2iMpv564FGqCYCVoMQMGtuUr7Z91jTqp51VcDm52
NY25S/AB7rGrqgsW8yBReaGmUzr6atSt/p+MJhrvllu79FrdbHd2NQaMVVVKBw0kJLkdfSkdNPms
Nagi7FbZu0Uv/VeqRKo8782lNyOnQtHjjKTbx8jSlbPztXl9blU6qmjQpzmPc+qK6BBq9tcEEeSo
cU2F9BO9gk/xc3aC9Js+LBaD2E6Ig2NELOh2TBqiu0Z3q9/MKNQVuqastXCdt0fduMY0HLQ8HcTO
KE3V7ldcjxDYSWPrzhJsZT6ibimLiIZ1t+6FO9uA4Opmcs9WOgx04qRBFtvkZ+jgGYikyxEEZl2s
E4GbcaeXy8++N5Lp3DHbgRDR0t3SIv/V7uukattwtYIMa3NX2/QP+ypwoi5Ly/WwTKp38W0aTXvt
j8jpDwES7eKsFMmMUqbVyIwtif6qj2tLLu0u5fNddkXvz/ckFaX2GauUTTpFn8+XDfL8p4kF61dG
cZ+IXRZJNF0i6PQYbSlQUS11R+tbMJagtnJlpvgw8vQ1H/T6YYumnmNPGk5zCdSaibLXRwZL4dLB
2/mTPaIH75PkxV6W4bv0StNH/TJ7fzo2aHRuJlnOuxqZ6+Vs5I3+PPnU7kOwe3aGOSEJntFEJoiD
puLGQavzqLGhv8vETHlCB7a3CVPrOtL8akWz4QzGeTGK3tqVupu+LtjrH5FYNN8/X2s/KJZA7QXP
gAOcUzBe8LdzNzIpSnpyrqJp6gv9Du+SaCM5GoSh0qpL7JBHmN3M9Mmfiblyz7UJh/MhsNNu12I1
Yd+frvkXi9e/Bf7tgkL1BqsjvDmK61QA3/6oJvPHXgG5Qg4i7ceFxggqEUd3LtymJl+EXHn79zxW
rYWgBcAWFixCpUMzn9GhjLolfjmZvvyw3dxaomXJ6l+fP7QPdq645enY07vnVHhau3BwETtipXaA
S8KPKjbn10LTy9fPr/J+CceUt70ci+UbBuDJLihfUlSEiqtoHtEK3WUKvaor9p9f5ING2NurnD5q
OqhzbnAVEb7chcfnaHd7+8UlvrqRk71I33pjn26XKEOPEJ4/6O92f5CRhvflPo+xX32x4bLev5+3
97TtyP5TnnD9FKLBwAXBTu3WeCDbobqyjqBoYiuu991VcG0ctLvyjOScPYCqfXBo9tXO2DV7Z4cz
KqyvljMC4GP9i4H90Q/zbSo1povRm/Ps2x9mgKmnLs8Wp8W3uPO6iVnYCr4yBH7wvBFM4ahjiAaU
Z05eaSGRKWbglSgjVP3RGRx97xZK3Mi2+T/Ozqs3bi7N81+l8d6zh+EwDabngqygUrIsydJr3xAO
MnPO/PT7o7Z3V8UqFNfTQDfakOVD8qQn/EO+uTy3p7Vl1BmBPZJgU9uiu3z8QrGekXkhiwNwOQfa
5VfgPIrOyH/03mRcp90AmQeNifq5lCofBwvs8VYm+wyCxqThbgsanDIIkiVVll77aCod+Hwl1qPs
FjgLMM+6pgcO9hLT9E1sWt0vz/LMyinHuvmlD56FZ00h6Y3bRFr3HQoguvldPc0ochUvqYHwA6q4
Mk37RI21FO6xDv3NLEvcc9D3jw+GNbt0B0UJOaVsy6Je+a4nal70VmhYWZBNqSmTBC1qhlhZ+y2s
S/imcQybNW5i7S7z6u5XNVb9A1F14bldquLDIrSx+JnVLHdkBwvxJAWD0YAV04at1tuWdNCVuH0M
DKrvjlUiFuhmUC3E9vJCOFPEQPCOYio1d5rXlj0v/Q97jipj2Q42bY1k7rqi9Tc9WVrauiVq7k91
hxEoYqXKzymewm8BJYXdGHdo2v/5U5C70tBRyXyQiVws/bZAj8dHUIZSSm9LN2ZLxctNYBoGUAKI
vdzYTsZvWFDMRjHFNPTblGLV93rK4h8rj3JazCMdQjlGkIXR2F9qJnYJan8xWC5Xr5roDrZe7qjI
p974Kja9kVZgH2SV8jbOwvGhiYLhCysCko8SS5/MzPM2PUIDW5pW4xWZFP5FimfsgcWIu4YG38py
m0/gxX1LKZyDCQ4FFZmlgoIiAbTrESZzu1gTs/ZFcwDJAnETy+9noSZrFY15MSzGo1lOK0rhEqV1
vpimroU5mXpD4hqUgO7B/hZXZTMOVytTMB+nJ8Mg7kclFXXEk7x0Kv3UjvwwccMwobjjDTUwG8XX
sTUtB2nCeYD98O6QASUtkbtsdHQaj1/9STZWTv7TL4wAO1kpaq80hJUlzm8yk2GkGQh7tbURXlZy
CwOqZnzRJ127Bu8Zfll59/kTHr87GTCt7ndUAniKxclcelWuoUQeu2ZnS29JjZIDJ7XyuYzIrSkq
izsd6XmIBqLDF06PDp5l9hstgWLqSKOUPmCdPF4hd0RJZfLMlcqqeooLQEuJhH/uH9CXXPas7TYD
xKZRlcsqq/Z2ZN7g4ppYkn9HVo9zY1rZxk9DKzKVvLapHnTIGb8xcarijURWZTi1Zfj3YKv6Ckii
hl7JBCaWgz+faWZ0ScrvPqYLKHyP5o+qN+Rh28Jn/h90QkB0c3AxrdRbOKiZhg/H3hhVtuoHFDHr
OAfpqnmBhONb7g/YCnC6/w6xoXms295/qajbgqWvJPXOHqt8WLkHz8y3yqPYcwxPX35Z5qxVuY6G
UaX2P9j6VQNxCz5XI25oU6zBgc5cTpgzzAA3QAfzlasev7SqhThlV4g21lNk7OTBaq6zyUiedDMO
nxRkZvDZAaS/5zpo8SZX6k+Jpvs3tWIUV2ZWdQfQBdl9bDc4l4dlfpAkPO8V8q54pXJ6egZbM0x4
tjEFoUOf4vhBmwDgaYMopjtqvfxVG+oGSqLc3OQR0lpmLQXwc7vigAe0WNMQPrPhCYmIfixNRVZk
eR+2sqdVk5YDKzCrbuQgRx1nFwMYwjjRys1PATQHcOXR1ICqNEv7Rxd1/Rdb7rDx7cBkW3DisvpW
qq022ABfQDw16UYgtYZfKdrK+X96HiMPScql0TAjMF2exyY2OVPAIelqsZXcUsDwN4aCr9LlM+nc
bFAB5fjTdWXGHx3Phl2Snbcd7CbLz7unODVh8NJx+zUQsTw0dTmQB2OX42QElSv6PGf0O7jV6I4i
c4K8N5fP8dgGsPlE6q3Y9Wy023R0gG5qI+rcBjbXb8BIEaIXuTfsIDWPnxIb+IwTeVr5BSKEsQ/T
2vtcxlO1Vho+91izAxjxnTlX95dwN1+1K7qY+FiVhQXhsJd7pC9E5lGGiG0N3J8a/RAVpu9qOvsO
VZny3MZyPGwRazIPXpkWkPr8eg1if+Yw0RW2Dd0S7g920PHXkgbgWHEA3WeK2ukppfaypUaoH2IL
H7nLi+LMUORCKF3O4EdbeT9rPhygxqhoCKp4tZvbaFlUKD9s1DCM7/LeWIs63nVHj+9EiAPWe0Hh
ve2/OLcCr629MhCNOxSJGD/BNky3Nj1XTGEVv7iHVI7VYhwU8L+kvKG3UxkePNTa1l7jqKI2k+Om
8FwCP1acUG6DB83KfVDzJj/cCFPqIBFGE+4OZjS+TigmUEMhztGh96SyeW91jWbsGlpQ34DAKa+I
tdSvCSzPF0VSfqp2Ib80Sid/q4z6mjZospu6Mu62k43bOuTsSUZHshRcLE1S+nvMy2p554WN9rm2
axkrylwGIt6UbABonCEMJmhMqLVICUhaVyo62pedlAZ4ERa296b08Cz3cWIPCj6hFPicue+KzXeW
YjSEATxmXrqSxZPbJWpDqRfI3EvoVSq+jFiA/OgNPp8T9QPmjlnYTa/6iEc6HF6oXvx6KHEZN0YJ
uqnXht+JyoGyF4B/RgiqRvKs+Yaxlo3OB8hifkF4qngl0LClhbS4jGHNQ/MSVEL5nt6BIpbYiMru
d0Wsq1fon/hQI4d65VQ7A8nBQAkwJWcLWwUJsOPNEvcDxk4VsZQ9wsrTgfXf6rDtH6ZINijKDqax
qSGEQq6QuquextaGjm+7T7RU/VzJ9rSDDCAOPlwvkjm5tG8zynUr4eeZMt87oN5E49rESmKpYqnp
Xiq11NBdE0r/1pTteEMdMtpmaAZ/C32zuwdIb0EjoeOgEZN+ygkCb5POwJcy8KARXt7172Jai6lC
5BZHCUTTwFUspyouelkNg5nToUe5sqGG1mUbi7331vYFbKiyFHqzDQZZexyh+DyPVh6qW0vJFJqA
8B2+x2WO2g58/9CAHxOiu2IXefQchN44Odg4QQGWO6W+05QOlRavqCRpo+gIdMCgJvWkwan1+kaU
bWhfwfY3DRdW6xi6Vmhrv8KphyU6xXH0qRoN72fdZG27821j/CSEWl5nYRAI0jlNemsacNkrwcOZ
dUw/DdQjKQvaX8suLOwUH7GYsnbFJLWbMteaXxRhlU2V+p4T0V6jjxWs4RJPDmKTIjCgE+I6ZoQU
+ngZe3UIfBkRE7dKpPTgmVF9DcmP+KUw12LV0wCSAegVzg1KckCO/cVYWkkjhcPFtTJEqLbeIJW/
aFUoz6EXRN8k0RJB6j4i8Qi19U9QoPCdoNaq3wXqpPyqVOW3UbWyk47a9KyX5vgWGHXzmZbA9Hp5
nZ5WoinvEhhR15jDeyCMx09K2N+YuDoWriaBh9pPflNiqt2Pvb4TSjmGd0qEhNqmUArcpon4vB61
hKGnsUncRp0POcfJzanpj04bhW3+Ke0KbS2ZOok1TfI7Elw8nkCQcI8eP2TGGmT2NBjTo4i/D1So
fo96CtnKxkDu1dQnhHnNwRh/+kUUvXSTjFoSPHBiHCSMLOH6Cpw/NzGTEn6T0qf+Qe4KoNJ9i1zi
AS1KYnf7PStrgI3veT+ET3xRQAFDnibuNogoWcVWxZyugMACuHNva/kkVqLU01o1SsuwNeC0W8wE
UJnj9xRmk5l9DMKo7lJx6CKFTotWip0VmB0VlsTaQGfptq2CWljQ0jmw4eBC3qO9vLIsTtLX+UmA
grE351LzEvLZcHVqScZNE7TpV4v2p6Pq9T5QpWs/9JW92g07YDwHc0QFs5xSGmnJ2iHxfmQfHaHv
z8BVBxobVMFy1j1Oqrw252dQ6/6+9wFUIo6sGl8NX1ieU/up4gIYIXQwZVpMPvoyvazgmALO4WEG
lGzqIJsOfeaZV7UfyHe2oPPoUSu7rXq93YWZV6LIMwz7pKQqNHpU82ihyWgAxAmedaLaAe7xt2lZ
wcivm3JnZYgp5HKDZDlWmDdWVTUvlz/86SHFi1LmhVMwg87er7kP0SJmh0lT2zrhTG17z5M8dNsm
b80doq/l458PRWrLQsNHixLVIltBBieumhACRit6WsyJMeyKBhI5fMT86vJQ73rZx1NJ3kW9ZS5b
8mbvt+WH12pMafTLMuLKyiYEa8t+JFKD9pZWuK3CaTY3hGylcLS2tFyI38N2SCiS9MosNCYNoyOb
pRzBMDe+yUXSHqY8gXre5+WrqsHZDC1m0vIV8ZAGqfSJUrfy4NN2Qzk7LK5E2fm7IU7bBAmHTD5o
xojlPcYit+WYF2tgkZOaHA2D+VKboyXg4MuUXBnR2aQwmLqxORpvcpAl2QbVJukh9gCP7MBfdtJe
xoJE23oQaCYYnR1qn31S0Psih4BajJ5gKVyyPeVqaFoff9BMx9Zy6IV8VSgWdNGyN4MU5ZJEf1Gb
Qvt5ebpOrmdeATcc6pbz1iO9Pz6GNJtzPphiFIGiLrxXWm/4VLRmf7AnNQaGalMSmcK1I+f8oMgi
QBYGHLWMCfDiaEKByRKQ2755IHHLNrXnt5sGmenvUzxMz6KxVq3k5oxosTBJTuf+MOEtZOhFxhTm
CCZSNstAP8T5FfYHylVREcTDrSXq8WKRuxP/Q0ohIWA4zkI4vRygjNEqFSzUSFqr8J9UKt77TdzH
LCKKbsvMVBMoV/YJOpx6yFgljf09LhTyyoY8DZeBY4LWootm0KyjKH48xfhaxDHdK5DoY2Xd1mHq
fxnVMnEhTwWHxq71Dd6/4j5H3OxhFMAy0XIZbo2qq3fIPY1fLy+4M6cez0ErD04kfb2l3H47hX2P
mBou0GEbfTWiFOFr3/C+yb5NZHJ5rNNGzoxE/TDYIjYbofOzzNigvu0N2yA0rqHi7Kij9kil1BnF
4fArM4y8koWKQ5rsV8Y/s+SItniA2RLdxi7l+NNrSQwAFQEYKjXR18iS7NdIL4OtQA3GrToumGKK
+teRJuenge7BY2VTGkNQUnuue31cCa3OLDcOKwDuJCrzgluUjaSqK5VMCzI3VkCz+IakX+mIh68t
t3MTDNfVJtIkkUQL4PidTTEFatDZ4B3IFrEPsupH7KMrhDFBQTpdhhpGlLNct3maZnsYlFqIyRaP
NfRyHTi1Fif8gkCiKM5kP6Ikmybl9vLEnPkU7/cgmP+5pbKEIwQt51JmMi++To2uQQn1xohL/XB5
lDNfggI2EszovKv8n8XZCh1oNEWIMc9oIcM0dSFWc0kE7hvH55Ug7twLEUmS7YhZi3+Zglq5TZPV
5ijBe8C+EQjY+WjNZNPT5Tc6pbSSyL23xwUOvNxQ83N8uNx1PywyWyAFNGAS8oSMcBo5shdZxiYC
tXI9Bj1gp3Sox24X5FMAG7sLegyz6TZglRV0T5o9hNke5a022EptAb5u8q2RTDATqnCM3msQagsK
iraXn/zcBwLpB8wH8LF2Qm7FjQLxtwbiVj6BkbVqYd8gcLPmwHVmxql+UhKGQABLbIk4z4NctXCN
zd1I8TOE5OR6q0kiLYHnTsrKdj5x9kPYHAlniiBsEarAy7ZTpaMbFNA8B7TTkyhIiLYSY2WfshQ1
1CRXEBictGljZbl5p2rYLMZ5JuFnK+xPdBPxapc7AuPKbj4PgL5W0v5zTwcNkSMeFQGNWujitlWK
0Q4gtGVIilZe69B3k9/UyTd+zF641t3oyaZxiBA+uC8iTeTbJsm6R0yD6W2abBUPHSg5rR3LHIiS
NJU151SAj9cgF2fWhaUSHs4uHjgJLBOP3A+pGYKZcKleVIdWhb47aWsX/WlpnOYSbj4WhyK62xhX
HW8bnF1s4KFt5WZyhbR/N6CvW0ztRsU7EERtGG5MFMHuo7wO7nMkd5MNSvHBVxR3XydF0jZAq4q1
c/o07YMWgUkrtFfWDin38TOhtlqBZBXIL+Vm/7kQzaxkV8a/kYKedqIf2yuwMFspSt8akuytGOxi
3ytUmS9vzDMLhYaWIDoxqWbzMIv7YoDGXUOpKFFZMWQw1EmypaMVPVQUhR8zf0IDPEvHvS/LeHSW
kbk10mJ0JRzqniq5hJQOGGZrlPl0UGKtXKG7nUaqNJ1RuoG2C3pN6ItVjECurRcZcyZJIF6bOrfu
UGG1bxJtwAQJzt1eSnprpcFzZlAmhNbV/EWoKC2ihqnIulpv0WuqvYnbCfGsOzR8mn055KNbelK2
yQPEAlbm4bTwQo9PhaA8kxRUIvPj9dAFRqyi1Fe6Q5XWXwPWzFMOtOtvq+jFPRqRqGOgG2d/N4wA
WVrKLKriZjpyWWjMeMmLETTBjxo1gHsFBu+MlDLHr62aGa+Xn/PMY5KnkHABJqS5t5yRPGlrqZEL
MOdm2uzaXAQ3ZYV8YJ/V2jcg62sOO2fqezhywDUGG4ZzEvNx/F1KEBZlpDOg6IBVc4/gI5goYvob
GpGfcpmr6Y9CROODIvnD64hc3ixYJFJr4xWNvg1hAahXOcFOtK242a4rL4rf0I1MUWGKBuSnL3+f
0ytovt2AkJGRygQDi2g/gUwHWIVivSLJPaGuH9z7DUWN1kKC6c+HwqKOoi77E6TN4st0OhE8qFRO
ECSKtogu2k5hRZ0zooW78lZntgQHJ4whep7MgjEf4x/ijiCmkCfJ9CXMHClR0Om59WPSVP9asuUR
1WBUswF7a5W8JuFy5nOCWyN8m+Mqg8GPB0b+K0EcUUbQQanKrV939iYTWezYovNXwsVT9J+J2isD
zTEv0gfG/BE+vKSVRUB4xDyWF2cWertD8JZVkAlny9OmceJBI2dGIXuyd4Pp6f3W5ESarorEQH1f
khDNdAg4cZ01SltCCzelFWmkVuC7KOhV6sHHzRBpbr8tt7avlt5GQmv1W2Egt+10YOdtHBVIE1ZO
ljNzR0OYLjk4YwjDS85QUdrAJFKvcONBD15wlmxvNC6EWx3/wUfgI/ImnaLo8+W1eXqvExPpoFIJ
V+mfLYXVLJ9CHuJCSDuUubctKIA6WtTLazGYxpQc1xTe5RZmbBwsM8xHjqdsUHCXrxUbcnk4qnAU
RuOzMUxw9WGjTE5IJ/aAEKdODVqIeymH9AqUBgWRgrAJIohkHQZ7qleRPKerFjNCOt4KK4oCy3K7
SHhmjKSRlasGFtdmRMaxwYVBtxHUUCbbjYIeHH+AtavsCF8zd63SlrMhUpkkaIJ6pu9kdWJ+C+Q0
/hR6dYvEZJu8XJ6i05NcgGSjG0U7AlO6Za/RSgStqkKGWIRRwzcjCaBD5EJsRgOBWqdJjGB/ecAz
YRiri7uNihdYH9Ocn+jDBuPMxXZIwrw0zUtti/yQgXw5wIkIkbhvRMJBBLe4sjB6FuW1ngz9rqox
W+wGzX8EwWrc0HZeBbfNp+TxEoLExf6gMmPQsVru+lTKFCSKVSS9EKAq4EVa5s+4CKKvgV5Mb3lM
r3dnixaRtbiAXLLt8rZ9okSV5jvPszBZSGiYwABF2vJVqhrtF6jsWmyselJkd5gACSu0GX6ufMrT
6JGuGicisTMVFiby+FP2JSA8uZIlNO46DEm6OqGVNOrDQaUjuRXaKKArBsNOqYz+vrTNRt90cqH9
QjXZ2F1+ltPFrmsGEA8KzmDvqGMeP0qBai/xNXqVtV98h+Ws3Nit9hM+ULMSDJ6eKQwEppRLFaAY
kNXjgaTADFOWFwNVvecqShzRRqU7cfl1zo0y5yMCpBVN0xMSuupFQdmQ6MR1wKLoMms75EhEXx7l
9KNxNrLm4BPOR/KSU6l2OdIbhhK7YZBX7ow03CGW6V/Xqv7r8kin70PBwKBNxaeZ+w+Lr1aSE8/q
9JjAxll2Q2GQ8n1fr4oznXkhQhHa70QIBOzW/Bgf9naDYZemlB482z6278Ji6N98Ks+bqkaEpmdp
vvpJEzlwbfElbicA9UrbbRBoLV0/q+hrIoh4k/gh0vFxa65c7acPR+6ggJ8mlyALXBp/cUwrnpck
kEpF+cuLExVltFp7jKy4+Xb5a5/pK85lDm5a2nk6O3SxMTUEGzlCYsnBcqth+01K7ESKWl8D6oy2
fTTgSS9xZbjASNWNZwT1c1tX/gtxq/rHUhMIKcxMLAuY8AyTW8xJlFEa6GkHcd2BbBDyNBwM1Y+v
Vl75tA1jo8Wjc3iyemAxLV7Zl9rRi0sMxjK1ir/Y3P1OaNGKQZ0ZfIqQI6oPqOrHTdf+0uq836B9
0/24/BCnMwzimdyJ/8A2R/nuePlBT4bHyB0JkcEId8FIZkjhokXGv1z7qmeusVmbBy9iQm6sZJdE
Fdz5OHNT/AmtIMcxSM+TuYwWJo1yg4VKhp5voOu/k3wyQ4dilbgbR+IB15MFwCiBBy1qgHJH42Oq
rch0L3+Ic09nz4cXaEcs3LUlw39KerTPcFkEamWhH9kh0LZX4fQ+N3Dsn1F+r64juZND19cg2AB3
8fdIeT9amQU3ZCR/wNtlwlX08mOdnkKU/tgUuP0SbKD3dTw/eFMkgdTEqVsPbQJuTaQHA8XuP72K
ZpQhTBeKjGSMQKmOR1GGqJHJUDOXDpT0o0jC/IaG+URTX5dXCmwnL8RQ9EAtGZYQ4y0XAZKlosjA
ELl2j2lhF2n+nhT9j+vKqPnqMJK46yFV8ofjF8o8CTnNHr13mAfFFeAl5L0ry9xcnpz5sxyFQJTb
KURRjmIHgyBdbOAwMafBQxTRTaxs+FLGofZFQ0b2xdRq+QC+2XB8Q66uBhTckbyb8j+fNUrCs+cl
e1jmIY5fMvQ6O88MUisgKXMh1c72hdXiIZPj9XT5TU9yIebLmkHDc8N/3sLHQwEiI+ivESJR1Rz1
rtTJVAUXq+uA0Fxr/tzpb1Z7mTH97+g0xJSOh6sRmLGLbpaasYzskHI7b0ujt+hwTsZGjaNuH5et
cHHTK3bw2ciRLAAPCs1fh3sz3KLm3T1e/gKU9k9nm4eifQBMgC7U8oayei4eq8TKhDIBdhd9i3az
SyVPBvySqb3t6vGA9cWQav4nHgDvvRE4+fekokTnWLkmfoU+GMR9oPv996nRxhs62O2+RDlFdVPF
UMHppxnXnl/oI0IDdZtPgIPsqeGCSACRTr7SPgK6MBrYKqWsPxlG0woHogMQMeqwmIYFylg9Bx4y
zK7wewQuvKZHMNms+jG9JggFFppxCLswv1F5kX0JG+imx+1mmzUiDjeBkav3tWR7EbojXX3TImSF
cn8WWG9pMHZXRjEkEh5N0YSGPzhWiNmdUd3TtLIixLF7bBntqtUCFyCB9D0yw/7GDoD2QboPNdao
72PY3fam9C1HbPvVNz0VK79q/Ls1a+2XH+XSt0IO9QzbdD3InVaNTZu7oJXu8eeVcHcXfYHwNFFS
edvNEkSbomvQIwaShbJzLE9oK4GyiaTDJAfhfhCoIu1T3wgmp1QLVPasvEBYAOs7eSPVqv0txSaB
F4SY9neB5a5w5FbGg0saYYx9agLBQaUgtw0MMB1wc2qT0TC2rV5ikZVEE6KjiGsyTQMVv2hHA7r4
2qV5qqLVXk/opzXR8AxSWBUbc5CrL1XWp9mmtRt8VkD7VqaTA34vNxCFaHHoyoiiVG2bcuH0Y9G+
TLgyPiPiTj8qKsom2yWsEh8IYjHkWxvrx/x6KmZ2XTFlKf2HlssNawWK+ZsOmdjOYZUZ+gYPU/p4
VWVgzjVkBYp/ZNDqsDFmahzUzCn5FU31wMZGjl91/AFDHk3J7czxbR1zJMBb7Utrp5OMRHVHpEnt
OcZxeOjzXxQ62+HJltvyJUYdDDQhACxWCJnoLQ0BWXEbpQbFHRJEBWCxtO5BblDudrPArGZiPu0H
MIRBMRuuxwhWsJ8Cx/d68wtqIlHuaoFt3RdT1d1qfE3+OdOfvfC0TkzbCUIlHrwl5FY3T2ZvBRai
OaP8Yms75rk+OBSGOYYvHwWnVxiXJeESB/+Mn1nGbd40RFUUF4CNfeT+ZbnhmrGBel8e5RTTPLOz
wFiwd9CNJAc5PgTVwjRDNZ+9YPoQXdshiJ+SXjWwLQCQ6gUiuaIwYH9WBg1Z6EyH5qJKTYAAcaE/
mEoSfRnaEjMlSnL2s5bYBj3sql95yNMbEIrCLCpLEUmnwqkeP6Oggzq1CbmIUsJDcsNZltgGq3lb
hqH4PA36+AXUEPow+EU6KaX3w+WPdDoVQO/I4uFvQM2kJnM8PqCtCSiFQJVYLqxPeZYMT3Ut2ytv
eRobch9Z3LUkKMYcViwuego9aioHUepKPV2eftp5wsb2WX7WfX1nZvoL4KnbyJrQt8KMdhS0jktf
/lSl3Urh7iRcR6kLN2IoZjRpyecXF6OiFlbTq3C0PG30fti4Z2yyfKpvSgMjqD/9tGw+inEWYldc
/fair9KLsk+IwmeLh8LcF1ri/S5q8489HmhgzgkmGQjcVwAHxxMo7FE3a5pnWIw28a4XvngOw9pf
qYCc+WxEgpQ/aE2B8Fu2/xGrxzOpoEpVeV2MqUk17fCBm+X6zZU89nRBguuf5SJARyIwu1SArDTQ
CybW465uEarEoTnuvAL48eW5OcVGMSP0qMGrzGESVcHjz9bqdVBHIX71Ngor2EplVK/cSY4na9t6
REUOBMUeTyKyKDzEorF/TfSoiLCY0kBBe0XZHlqtTbqVjXLm7UlTaM6i/kpl6z3J/1DMqIMyEejh
I6BSZcYWyqW1jRV0jS6//ZlRqDhasy4HASlQneOXj9WyxrqTKrGZKBjO2W1/LyeJsvKNz6wZOuyU
4KmckRst4cV6GxtdHymzABtyg31UFzsqzLDTKnMtyTstfsy8e0q89BpmgNkSkFl4ec61WZJImJ38
EOAr8xJN9vilDfXgSsVy4KFtlfiz7/khsuaq8Sq6WH8uOxLly5/2HTd5nNLwJBqHKh1cm0WyONCD
AvliLwQoYyAXFl6P3iT/HcRt8wOAYggeDRp87fRln1k3CH1pL0pfRsF1Z4Rj4qZWI548ejNflDjH
HjCL4Qckat4exsYcgm2CWulP6NkAR1XquzeJPRb1bpp6+Vfc9IOGjI1PBT8q0vS35fWVusn9nFpi
KCbjy+X3PJ1clRYLnRbwi7M+6eI1m8gYCgUUkIuYb7Sh1CiQHYzUv6FMWitDnV6Rc31X0L2ElgJm
coET0KkeQ+ZB+nnUtFC9nuS23ZqlqH2niHJxX6ZYWG9zPFv/pipRAAPv9XJNcf40fUM7k0sD5M1c
b1o+g1GVI2osmBANWFS/ZBGmJTjH1zvNLLVvahAPO+GV8cvlb3yaL3ESQNhgRilyn+D2sDGpWUtI
w1pTDU7U63X9Fbku/a72wombNF5jGp9q4M3EGY4dJpQuib1s7MYkGXIiIE3EsVI+pdaEmbIypdih
lb7VaofR1/wKPzdNegxUG06gFRfJk2lnLdZlTRI8hL1HepEXEpJdCiivpxg7lo3WQCwAXoCm7oF+
U/kzr7PqMZj6nBagHoRfcXayET/FTOShhtuMH2RG+wrbLKkFLi5Fybbw8zi+HbzYkBxsI0vYUG2B
5UtpSamyMQRomQ15j/gtmWOdXUX4RgtQIzVqumWFoWk4xePflVSZwQy99NqrweeWdDLOrTVa2MnW
QIadjU/zEagEucb88w9neKVjXorRIR5mU13fUjBrYSZgtCwgJWwur5CTFhJ1i/fQAoIP+3DZYfVh
VVly2LUUts3kLlYhx80CXNUVfgXlFSmuD1vCVO+9PEb67/LYJ5cIY882GhwAlE357/FrQu2SfBiT
iKPQMbkGfVC6/IJ2eB/lP34O/+m/5Q//++Ss//u/+PPPvEDZ2Q+axR//+1Pxlj011dtbc/e9+K/5
V//vXz3+xf++C3/iM5r/bpZ/6+iX+Pf/Pf7me/P96A9k6WEzfm7fqvHxrW6T5n0AnnT+m/+/P/zH
2/u/8jwWb//6C8OJrJn/NT/Ms7/+/aPDr3/9RXD44YPP//6/f3j/PeX33Cr/3oTfT37j7Xvd8Mv2
P0mggBiDAqTaylL76x/92/tPtH+SV82ZFWACZkVwXGbk4MG//hLGPyHZ8FOiTrBoqPX+9Y86b99/
pP6TeIvbE9lUVtL8o//z5kdz9P/m7B9Zmz7kYdbU/MNM/Yc7UFahw1GhNA1krelwLmU7Wh1GIiKY
AWUXTPdyA+CSlVXyShSjLTba+zAzE3+WFkMtYgmuI5fDjMRDUBVfqfbRUGv5pTRkXOpD9vxja5YF
ko9lWFhO1mQQgTvZxio0snC4RzTSlF+DmtsLV9gO3xXqPhiCG8jE3OiZkT4H8ZikN7EOT9pBoES/
t/uONjFVdsDMeTtE+VZTO6t3aPJKX1NPUZ76JISYFmM9uB97E7RQkDb2U5hDk6TZrssbPCujmzJG
HccVdWx94khF++jDKvn3XHz89otLY/4oRHaAlgT7Em7RPDcfTh8aIpkOBpTykze5FbK25mQ9ieyL
r7PW/mMx6R8HWlzLJwMtjrkp4I7oawZCpPF1LDB9TSzH0OBY99oWKJgDh+W6QVXr8rDLm5glTWDM
AqecSt/FWgQePu5UnZbJUMNGgqwObseWEj+mzJ7p7QSu8I6qN+bKWXcSX86j0kCgwk8fk4txcdiV
YIs9ux889B9be2b5h9s4MWGUjKn6UIK4yJzaNMi/YnXa0MXN98Moik3CRlnJxN5Fdj5sLlg7MKzY
9nPd3JzlBo4nuBlRtzCSgWa03gblBjy1fkctUh2cUBtKzUG0kSLlCND53vL9fsCYNknvyjDSwyu/
S2wMzZtWvgUqQa9F86rxNcx771GUcftZanN7vC4qBRPLLp6tYAUM6nEvonYsCNwNsImNJSWZ0/YJ
eO0q118GSet6J9XwMuLCNfUf8ykj7+RUUZAHroQxYl8ajY+F31ELBGiVwt+GZr+jvFRTm+wSZG1s
vY4AnchxuXJDLs6I969FLkVfmNY6YfkyeDRMLIHHFmt7KvvwOo3yZfSk8UcxqGvKICeAwXlmENAh
WiNTJlhcjJVCYDV8kko0a5TELezGMlyrbptbDSuYBzpEaDaYCELUpirfS7FUbCE4VJ/hjk9XFWrO
CTGd1N7qWpDjTF2hgqpF0WaIBe3ry5tocUi8fxVrpkCAXCIBXlZ9LFzm4jHHzHjMpH4P5FKqoOD1
9aaRuvwzoJQ62V4e8dzHgQkB35FMjRh+aeDSBhUF2LFD/ZH99agnpvXmqWnWfRuLys8c6j8ogpdy
kFxBiLZlNGHxe6RBUSt/N7PwjttJ3ngopzBOnR7CtY6AbNp9CU1MS9wg7Gp1f/mJF5fY/I1mKxRU
Vih4cOQsyjfT2DWRJ5hNNsZjqaE5B1E/Y6NfHubkPKMrOWMD6JOTt8LIO97OY4eKWzIBJpkEah74
GDZbRHufSmlqHhJ1TnKKoVk5uk/oUbwbe4IuMjATGkX6vD4+XBI61URJbVPJkQFRwlBBbiDa63Y5
ExjytvgqinGanL42fQ1g4ZB0+3qUG+4TQ4ueL7//mc8M+1i8FwkogC57cGLsZtuzHIVfjcGMRpt2
tNO9teV3dhh1Fmrg4oLsvDg1Uz1BTksvANdMnXxIjDjfxjHUcDfQPDN2Ql+Ib10/JAeryexvXQow
pIvT4Cc1r/A+TyxsolooCtCQ0Un9H3wBAjYwEwpJ3hLGNOY4QgYaHpxlEjQbHbexA5GN/+ejkNch
2Qk7V5nvseMpL/wKYX+7khw/UpoHM+9Th36O9nr5XZYJCQtrRuGwaWS2jFjuchO+kzINfGZFC9Kd
ZNTxPpyKB0AyIsTKUqRXiAv47pSa3uHyyPMELq5Fwk0SV5gEAE+W9EIVr2gdZWG02ZEORXcqD1DT
YLlJnyMx2uitDfkdaCjpb3Pse9wjC38NeXpCaJhfHiYtLFP0mcDRL9ZY7ZdyK6z5rulDzUX5KtlU
EXDLMDaiR4kbE9pp4+/rVkM8zCyqG2ge7VWsGMNmSszmWkn68U73kShvAPGtlRbPnPn/i7nzWK5b
ybr0CzUq4M0UwDE89EaipAlC5greJVwmnv7/oIruvjxkk6FZT+uWiAMgkbn32svQ1fMbLagKMP3P
6jX8pnFDzP0UJ15h3JauO92n0L+2UeY6X/mV0Yn9+6/krcWwAe3sa9RPr04Z2cjcaiy8Tthma2Su
w3pp4yj+o0HFD4vOGuIcFus1Kkj15f0rv7Gpkr5AoQFIBTx1DgcG2I7WTsukGa05VZiwWJDdMsfk
Doscfp0LMxjDmg+2sjeuygIEq4GUsXGCzjBlfLjFXEncl3q9zkN96dOvy1z3xk5YC6wCB+ErANK8
fpS98scd9mzt+7AKsGakQt0av5fftkC4sUxuj5O8Wm2fRdcOx0HrTYOjvelPadMmDrpPvdN2zB+N
E1b+1nyy6kn7rcYtmXyp0QscexIkfufQENMjYUi+EaVlbRLxxgiT+WOg1h84Aq3mMZj6IcHaBC4S
CLLdV1BTk3XZG5XvP/mpXc/hICl8joY9OepiMGum8bJeB6IL+PPyNvXyQoUDZnGXVkrFGffImD+Z
vrQIxtVM76ZYJlsdTDFUjLCbwp3C0ZswtpRBlUF1l2UgQiUnBz/EevkoMOfV3JBvhCYY1RYfM2jy
uQzHCrRqcvSV7zgwx8skXZYdIsfZopptMzhLzRQVdanHxAsvVwRct5eBkvpNEBT2UWHpc+Grqbso
kOrc9KNu3s7WQoP5/gp/4zxjD0e9hQoA1c75dq5MJx2aGYJ/kboWOcKds/MWHFo+uMwbuyqUNs4L
2BrMB8/LZzsQUvH6qb6yDuMtJAU4my0uRDsiSfPYT1p1RQyq5cY+idpRXnr6B/3emzcKPwfmLXRV
hmkv1/a4lFOuFKifW2jGF8NUQ1TgVvkBPeet8pReaqNToV7eZi8vL0MHV+s0zmAJnePu7WohKFif
MJ9J7HqvnAnPDFV3wUXLCO7gmCLf+73M78xhDS66vCS5olai+Yz2Fda9jstZYGR2Gqriw7HK612V
Tx337Q2/YZM5H8WpQC/zkcxyUg49TgqE3dhA68Vz1y7pzaoCA5S2eJaj7n5wwr6amW3cZ/B+Dniu
vOGOL58REsYgaDMyqNGrOMfKTJ3bBgbVha5S5xisGNJ6+ez+Bu6xQCHTAbpfsdyIdiLutsn6j6RB
r1cGPwcNEmfZVqOfC02VoRKTuBstxNRPxHULh6FWcIDe/9BeKZ+3u8Ychz2Bh86U/Kxwckm9bhKD
AHsJJynuZUpCnFASw45+Ng814eh3Cx0/6b06U0tRLIT9kVUfI4lr7X2F3ny3zTZqdP99pkd5W92b
3uodSGkCoc5S48f7P3jb7F8eBvzeP/0n4hRcrM/6lqXM63YcwQeWpf1hcxR0YaVrY5Q7shw/eDiv
TzywXUJAWROmC2nl7Nmktd2Sc82zWZGC306rqHI0FdanXunup7zdJMqERHxwg2+uQzL7EI8iGCYQ
67zOqsHdhESC0ATZJ4/By54pCduzWepNVKkSUxmYVUak0VfhH7/aTWgN/pyhQ8oRwjhu9wEl861H
ThsN0gnGwNdxdv42ViuhZFFkyBY3w7SXoFBat4g2XHKZfFBVvbUgbcAfZmEAQWzKZ5+hlbmAAwEP
3Ww062FaJLo4q5A9NUegZ0F5bMnhxhmPXnw5pnmCFBvDBXwws8ofRcTISVaEotn5wXPXTH4h5wZL
PVQ3Y3Eb9ISD7ZHLkyekHDczju8vzjc2L0Yj4DAgJEwP/jgq/6vxrLXU8MqJ3+7NxnKPd19xbH0V
hC1+HYdW2NW1mUwF7gym/ZHw4fVRxl4B1vEHL+fBne3whbGKjQQKOuPDLo1AptfPY1GPBQy0Odfu
iVAersgtd5x/dGtZn+RsFCJ+//ZfObGxmWzR6OCyoJeIws8+GOWUiexmNB6T3eRPjH4dsoVSD3WC
88kfxHCcV5+GQbfGHdFI85cOhvcQloYqPvXLIKPCwQv8mHQYXb3/y954MWijMM/1kYbDajhbVIXy
Z91MCdK24Kx8nRYGvPuhNY3rfNYGEgRGGGv7JFBWfgGhsqk/vX/5N/byP2xjIGt8eugZXh4tSkuw
//RyOsPE7kPWBvkFKv2oIXnjO3VN2lNmnETFsAJfXqXxibzxMRgNFy9Iu9Bh8h61Ji7uoda68q8L
FyT/oEggDozJIaK9vFjRzqWOaFgLhQWqEebYo9Ob5tNHe/Abjw54k2eG4ILD+ZzJUmJX7Rjp9klh
dXaRwU4lbKfKP4CdX+UDs3IR4m5SXLI/0CedLRCvymdl459LDe7Synfr8jmb5sG6yPN2+ObWuPxe
ECYUxIos+Y1pW3RhqqW/zGWaEJmO1Xd/MkDToEb/rvOUMCidFPmIP2ZtUXZmjksRFm+Pf72uqAw4
EMEGUFWdM13AFB1fkc5MCr1v7PIxUCEKDfuDXe11aw37aUMLed8uAMD2iv61q1V1D+qRchWNQXg0
bALG3ByMT1abeVcUsMMHR8Cfue7ZGQ+LGnGNx+AL5cnZGd9npTZQBWshHUATdrLXnk2TYYC1DtMh
FTINc5IJrlBvl1Fa4W044q1VhDnJlHFX5uvFtEARdkq/PrqDn+57X5gkJaX2RatZV3YwYtpdjIP4
oMp+a6kS5YIOk7XKZPxsDZlrK43OS7SwpU2iIRX5UVP63/LutpXKbJTDZROi4O3x8m1ko9Amp6Kr
hdfnnMTqZBCgxbh7f2W9tZeg7AJPw0bIfXWSrWRY2wuen5j1J0EspEuOUxdYm0VATcrl318M3vxm
rcBsD++Xl7ckV0evRaW0sCOi8Con+POiHYCS7DYNPqjy33pHfOLYgrChcCKcvSNcmOAmwT0PV8fH
xdwQw0U11vb9+zf0RuEIqwUNMOFTf0YzL2+oJBOQWCh2kzn3xogaX+zbdWRgPDzIAS+9Of9b5ydG
3g4TaVpYkO/NIP7lFR2ksh2EvRQGVgen15bdrTNq8oMV/npVwA7C2PMPsZBu9aw0NbD2LdXAOTZP
2FXqmpcQBLga3s7wsvTw/jN8/aa4FsApuz77AD3QyzuaCizGNAgVEQ2MHkOE6cMUEvEHe9sbaAgA
HgJLhDIsdmj4Ly9TKnwX2oQclWQetJ8CC0m4kXZ33a9OH6rFbr7pZVrcLHXWXzoF7jGFpxESULjo
ScT0s1ya4FHCjbi2zbX4POhN8hG7+I2HjhyZITx6022ocVbZVXNr5XXAYhpIjAgJsGWa4o1LwPg1
Mb++/9BfL1zAAVho2GxQgPvnO6/tJEAgBoDIoHvInxume0pz66ixhNwOPJE+5v4yOuH7l32jcHx5
3bN7RPAwyRZDzIjov2TnCOt70XUYohrFGnt+7TxVluUeCryW0QiM7m0wl9/rMljRJKCv2M8jYlhV
Lu33938XT5jX//Io4of9V1nHVJpRzcvlUbuKEXKA866rZ313P6hV0z7p3VpVJ1xSnOJxbWYCPagt
jd8kd+YiEnniQhkkUKi7dzp84SIhNP2mcXG63BfZhBsF0K3/yGjPtY+8+Mo75Glqfi4cofAH8KRg
Oj3jY0chHDi7ABqgilp9NcyQYiSzQr9LCi3yceKmYh4CUZ5mbNKcmBEWxu+wBJFqOOtqFPEoS4te
YHH1fypIdg9g4bSw67JM92BShRk2qWh+zq2RD5fj5GwBiU5nl2EiLelE/EpFAOTC8r6qPBBOTtht
WDu2JikpMEDUs+WiP9wFwiCOOE1WJNek5HWXYIW9iuCNQ40p13L5KU1iuRDXTFLwDwPnykvK1Inr
ApQJE7Eg++xhQZDjjYtYI3TxBfnci41E6ixdQPA0btMkoeoSw6YFQnsZdpNh/Bg1o/kRgEY2lGUZ
OquSZ7LGusw0CAyaZj8FJQ8yGmZB7Lm/4KZaBxIMZaA+znZtY1pfPbIufw1DV5mxdGb7lCZzi82Y
M8+HpmtIpjX0zgtBAwW1BnmSMPOGcf3ZW1P37CKbsVee8JI0jhVmeHLczyYlaigWi0xwo7a8eu80
BUanZiFGGx6BsIPQMBL/ATErsCm67W455H5mk2eAY7l1yERePdQImr8McDK+SFXfW/1UXIjcFcbO
T2rxTz+Yxs9y7tvnJNDWO8z32hIx2ej88hcJT1brtLS9s/WmgwNtW10RW0ixtmi1xjMgtCklCdm2
nDka0nR8MubJG8PKG4zPAB3WeiqczLd2lVcQS1wTNN4BcGFVBSWwWvZLppYsNueRaDaMss07j2/3
XheuogswfO15zJX/s+iEjTrNT7NHi39rREoODB31ZLFd5Ejd8m0wQMHRhGn6p6ov6mtnxCojqk0p
zV0pDKs+TbY3sc78dDR4YyJFoeK4ySO6TdMkaCU1rhbyCaqwkPp4M6u8+lEW9XJT2d74oxSqLS68
xSguehR24dpIl8VpGMNjWxSZEfYiz50Q7FWlYWlJ4xI9kPB2jjuZhAFbbZftXUPq7i4LdDz4Xagf
ZI0nCToeYpCzhszfHMLj0nfJd1uuGgdhbcMrWRXa80gnBBUfki47SAy23DDwVufRmbV0BN51u5Qu
fRrS2Ja+qA7ST+WvxtKKb30/GOj4Oh1LtdZogDwAtbrPVV00bVz1A2pvjdHkj8kj8ZOAwlxMUYeT
9BoNNWYFByJuSZ/pFpxpdhLOdX2Z6z0JF30AzfWozQ7pv36riMoQQ5uHtaGsS34vGakww+bfpeE1
T8ZEg4myzlmmCB+e5YRwwvPi1cwW1HxLnf/TBga2/p6uJV/cJm2vGtTNC7yoJPimt838xYYazntb
AbdDkCzELuBoaKJzOjwn0oOpvtWqurUjLTPHJ5x01y/TBklMwjUGmBFNG0RqNKsszkgR/qz3C/G5
c+YMt6vhKDSLq2N+9eYsucvZsjG8HvLpgeZ/vQ9UCnmngReiwrxfLXWAk0AYKWoYez71vp13vHJh
EAtoNMFtM7TVz3EwsjleinXZOV2BNC7NteV+Fbnzo5+r4VZfUFCEnT3rP5Z+qrzNXKjUQcE3N+eB
Y4q82bz8PQlHf1aFbhJcDHn7HuoWGZJa7gwuLqmLwyPufH0N23Z17dhkCPOwYLHcRYacZRHhauCd
8M4bRWz3NhLEaUzc2LHnfrlMtKmWsV7k1VNqLb1/ANGynwxzHFMckcriQff77AddGoB5ktj+d5Ju
y+dcTeOjjcv5etRJzUYy6PF1bwr58RlL5+TPBlSzpRf9jfDI8A7xFyde0be05HeLMusZKZ1VPrrW
Wn1h5w78Kx2zPBdflq79ObpJmR0JqughHi4K0Qif7ye/wkh93+scVkTt5vOj0BnD7ehRGaH0akq1
S61XCZnDa2YgtlysCpf7mSBZPs1WqbCrSObIEaVekcKZXWt9on8fDLTtYbpU6pcqZdqgdQRhvgic
An2tZTfuGtpBFnwjcwdHSvyPxWXGoV2dHKaThAkWBprgxjJvxgp9ZTg61mAcTSIj2DmspLxlYJ2I
GCYRfDDyjwhvyYAlC8hD7KVxYSqsxTHKpx4qNYW8GcN+/FxV7gXfuUBicedYmuwzfzTanSes7NPi
r8I8JHB2RIERWmWl2Sld+OCUJhhjlkmBA+Tk5x3p1RP2VnHLElTH1F+1m8ENsiwaHDv9udqqHuLV
XswbIxGGsWNe1R6HxGH0r2XN8tNebWsBPrOQmGdNsI0xdSH9XZJq9oKjuHAJzuvsZMb/avJ/EMxb
f67cLhBXQdquu7LOKwa5fZ19wUjCJs3btTHmFrWt35v1CuS8pojwD+NoMZBkc0jdCwTZ5rfcwsUx
1FwOjpA5hXcnDYPhq9QT/p7W9BlGDIlHNDM6VC3udK29TZUd5FEunVE/kPG4pMfJmIMv8O5TM1rz
YThNKGfZYHohr9madRHCTlqTm6ox6rgm3CaI6z+EocFpcBVeWkUYMyLwJUzhvxG+1OmrG5blOmFQ
Zzh+jTh17JN9b2t5EXoZeCc2Z341XSW8uV+O8JavAJg2CdlF4j0G/lrMhIYXFWLxvied2HIqE6pD
MLDAZ3szaXQW67uSVQ0zkJpPi9Ja6qSke9IxwkLz2XmTKTC72A0K88YdpuBWK8bxoUuy7MbFmvQ2
ywxPnZqBr9dUFoYWtWXIB9GIIA3lXNjYRsxwGKNCDeobxR85U2Tam0Wc6ItIQ93Iyxk5q1QYIDnz
cJ+qyvxaEuvNprWq0o7LyfVuKiIDosCeFibZmR4jUwh+F4OrfZ9Mxpn6qjIH3iMhWpHBGYo5ZpM2
ezNf9HlvWcogAFYsxLqYGuwWFBPm3mMu3T+4gy6L2BnNOX3g+8jwBhvTpI1avsMqLFPN/7qoMqtO
5Fc01WVFaOEc+vmkikvMAQRElUqvBHkGVVFelI5uX094PRlR5/WTE2kGoFloQi8Q1w6mUKQa9HVZ
73qnImOL+NZmPJiamvyDZzZ5d5J+UVIn6IVI91qiO8UhmIUN6WlSI8nnk/xUCa14JJAmkDvBKIG4
7kGzndDDFeeT3mIQTXKLMxMSZZSY/fZjkJY76RSliqc5KJ+hRKF1ToJW/+zUXvrktLI2TyY6pVMr
PWONnbIjPL4MFGU2S+VOeCUllpX4xTEwrKU4+fO0XDcAZUyo8MepQigbUxMvuMCO4Sy9atoN7uBt
FLQ+gDKTr/LYlL5Xx5gJs66Vo3lXpdSNeudVQ+1dVS1GoyF11UT5kmkBjvvLEDwYtbf4+1bNya95
HlNvv8oqrYiIcczmaE4OHOam9bPfs1ck/DaKlWtiMfQbJzHX7eKQGGJMrM2fnJ7yMx+TI8mYU9V9
ay0O6EhX33VGliUXnZmIr3oXNLfwskuSD/SlP7TLXMJZIPuMsrozZhml2ujusK5kgM4oAImIPWF+
7HS6qq/EOmnpbtUTQ+y6URI16LbE/9oLRUGoK8dc99WgvGEv3LpE3wUpzeELm8oistFgTMQQqGLa
dUkjIwEO5zphOVUNcVdLtn6GI9/fOLDWrWO2KrTNuMCX9X25ZGW38/UqmfH3nPs+TAxkVdjHWbbC
K1zx7/9XuooSB0HoPK1DcRVSJOKgNM5aHzFsGcwPMM43pnyAGqQzbkoCeC3nPidlhbptNiGLlcrp
YCCPv6bMps9TGUwp30h4Dr4D5LzoPwYxiVOmz8Op6mTyj+vK7O9xHfx2cPpj3rhRQrfxyb8QXoIt
9EbUImWeaWaHTiuHf7yySdBr20Q3fNBTv9VRbzJlBiFos8+pHY6VUF1bIzfet22Io/oQL0Mx/G40
0wmZeJsf9PBv8NYQmW2kMJhSG0X3DBrDjccsOxsgiUyUMdTHuRnDVVsDguAq+SvJSK5ynYYt0Kj7
T6Xmd7e9Cuzd5Jgzbvorqu4sCbo+rDRiVkrMh+wPnshboIsLhx1AFyYKZiwvnz4UTb11B5zEFME0
MKiyag0DWWzKUl+7I85Hj6amVR+swNcDQ47qzWp280kGdj3D8nDKMOSUQOcqRB/siyAYL3VP2P+U
YxHEVtI3x3Jeahc8gxRtb8HZ//118HokxwewcVWRkCEmPUdiTaILSr/h+mIt1KktF/9IZNDwdTCb
71TGyZ2sAQsGTftriQXOUuCkFlMyZtqMBV8+bplrBB8tDhILbZlOtED1ydKTfrcCfWZho6ovzMKL
D5729g5f4kjwXyHgMJmFnUqI78uLasIIqnWFv2mlhXVCxEKzsFILtU6eXfEfPoxoeI0asrngO800
GqIEqMvZBfV8kn0HH3LQ2nbfjogMU5s42FVScXKuuYkRe9LmtPTtcrHpUXraHPic2UOg981+hal7
YoUw4bPzIIsWNKwfzfbeeCgcheyCcE/A/s+JfUsx+11mypRChLTgpQQm19urrLD2em/8en+5vV7u
6DKwUYM/CJlQP58xLJpe1bLxYEDNbXtFHpjQjoWtBeR3Zxh4RWNgp8/TKrX0YGVMg0PMD7AofP9H
vBbagOmgAWGMiUkSLcUGN/5ro4Vb57jpxigxEzXWp9ZcXT8SWW4/1oZYHrS+N77JZF6ruOHowTPU
Mimu0Ff4vzRNDz5yAX4Dd/URSDIwIFsWRrO5vaF//Z7c8rXuj2xhLoS566vVhqhOkdGtpX9fZy0g
d511h7TtfUpzco+qyer3/ZTMR1EU89cZPHA3dUMSv/+gXq+M7XcxeIIDharlnGgtTBlYamRlFFVd
xXKF0eARaLxLU187Vmv/Ed/w9WYEr5VpA6oROK6MVF8+B3Qhes9CZF7eLP6zYkjFRHscSiqIrS1I
FRV2UU4wbfBU/sgkZfvjL/cG7pCNiHkHWyLjtpcXd6eisLpEwW9dlDiIvluw0ifK5K8fKSuPjwBh
DCkXr4h1rlusxsY0zGgbn0p41HeCpL49aRrDBZor9ZEK5/UOxKnCGIwPBZoyB+/L2yqBKjTN4Vib
epHeOvgUxU3ReJE9osR5/97euJTHpA1156Zh08+T2+faFMaIczUcoGmN13HYooIBCdc+kR+Mpd5g
CnAFFgs1LpNpbuzlbaUeWrM50zmoZVZfulPTPSPmqTomig0u+nMqlzBBbHRVB5p+XFbztznnbQyn
Uo+6ERR58vBlsgWcyn7S1h2oTbJ3JxthOTmLy4m8iI8Mgt98PCRVwviFZ8qQ9eVPngMJ9TPla+om
dwENS0b/smcv2uO6tF68/ypebynMpHnZZE+w13mvYvdmRHIlfndZxIxar28FhhA+Hl69/FVkhN2j
UZurr8SnFvglShtvMpyusvl7j83AuBOr6OvIr2GBxRYzDPO+y4I0OL7/G//wIl58cbAlsJjExIwq
FM3WWQlgjfqQVPqaRStTQfWc5hJjraW3sJCugK9lnGqzqg6u0WTLYZQmVhudXg1QhEsviaXn6BJN
uitgebDH7/uub5H64ZqyUFO2sMcZBWk3GLOaYj+X/Ugsk53kZmiiSupCyq5mOdWOJa6nOh9KMkJS
uRtSPZMX2pToTCK0UqqbgVGF+cGX8uecO7t1FELb6JsngMPi2WaTJDU9a5tQdlnTeli0XpNxpfvl
NwAIq41Xf8LQHxDRK+NS2VW353Ay90UVVCVRr4hrLoe1za1wslbhXOWlk2i7irHDowXp/SepykCI
RWCvbeSOvPuQ+mv6VtStCdBA7i/2SDLPBuaLefb4/lt9tY2CYqKaxUYDRQSGQWej/Z60hpKKM4s0
nXaPJFIv6oRaPiBDvm4n4A7QJVkOxTN15Ln3II/Kzw2C3qJiSrqrop4CeRgaNWRxVdsCPZCvrZ+U
SBoA77ypj8IvMEvIp66N544ZJ0idE2hxKke02OAdibmbfVmsHzCaXj+NzSqdJ0KJj6fHOWnHBfA2
JIO9yDMKeUinYcXOr9d3f/vM+dLZCAmboqqBn/VyZwEZcQq+VqCkzEtBxiEORPNKYuEHy/ZV9QZL
39w8xNjDCNx1z3Ywjf/dxAIlj5auy2Jy5YwQkxByguuxaQ9FKvEw32ZG2KDaw0k4rMv9+3f6qkLg
F/A8EWVDgiJQ52x1LXozW/3KL7DNVtsPNokMHoKzK+a16QyQN8odvu/BwWRcePf+pbeH+PKTteG/
bSG3zEK2qfzLh4zRvpjI6mbCuvRrtKA9ud7c/x/YdYx7PEPqDzqzN5bO1ot6m4oKg4NzY7kEFR98
WiCXsSv1C1nZvxQq+w/eqPf6Kptsm15oU2huNfnLu0roh8dKzZjCubXzXAJWl/sssMH0BXVDtiuG
Mi0ZU2bobXJ9aghZR0CqOhhhCwgTbIzWmm/bfJh+arZRjaGtmBd7k91Ox7lpqmdYJfJHomUT+0A7
gLIP5rI+wGMzbyrPG729ueQe0edraw3hzC/9hudPoO2mspzteOWbIm/a0LBE7/WhBnNzvHa6bVWH
ywL+mDpT/0bTHsmSLZJ//Mrq5yO6GTfd13gVBTvGswlaXmjCVVxq0ATi0SaCaAf8XNtxUKapveeo
lzg9clQ9mwnq6lh0nXlPV7K0Ty0gkLqUZrlCM5fz2O/gXUsalUFWRth0I8lRTLeHLyu0LCPOcAWV
cZFl7cwTnVrzMJZrQE2xWu2tpiXeiOcj2QfxwMdyn0K4QsUgq+SpIBnj+9C5HQQCBA3D144x9IXj
dSOEzixbxX+3jL+yPPl/Gpm8MD951xjl/0vLE7at/+Mx8cry5Dg16XehXlqe8C/+a3limv+h98A+
Cuq/T0f2L8sT9z+oBfnfaVBokvE1+7+WJ/5/ABU49ZCi+vyHrVj935Ynzn88IA4QDuQ0Jvuj8TeW
J4BQW7n+r11o0xXjmrRZU2xX8s9dT1pw2qkJAtKbfO0bZbXRV48ZQU5HhqjO0TK3PMCx1vf+wKzS
TG5mJ9OPXo17aeFl1h4PZycqAaLjoqw/Jczf9viYA7N5BfzkZdHDpGmtPQfhsgOFta47yxyPqJW+
W35e3HmF153cFRvQsW390Kncr+R7/5q9Qz0l38VgVru286dLTB3WOwCRHvg9sSJTNNmlmWvarssH
GMqpL4MTlXJ6J9MWmHt0zAN+SRdjh+IFtvOdowXfCtUw8O1WmIjySjNkGWrmqB0yF0uDZDK0/axp
1rV0N79ZrRcMk5u1jRM/IeO4wgsu04fyQbopReIUFP5TSh+90+kmdz1N0Gc5+8nRcgrbiK0hB+gX
kITNGLqw/tRpZo0asNWeOh/WF6ZSfcOJk87P5UClXG2j0TCnrj36kyA12vfSKpT9pK8XnRdoTxP/
j+1xdniGkUpj7SZ9dPRdI9cEEwIYnZe5Rqg0dpBGFhk6nzhDvTRWKl/qOGXqKLfJYvsFU95D47Xa
LmO/+0Z0LVMW3GeHMAczGUhv8MpHO51tXFnbdRp2k89wROlFGuw0bhRn+iTXruAUD2EyV7Ui+y7P
d8nIq7Nzl/G5JyjXosmAjxR2voH72eSZzzOqR5SFqr7oy14dZVf9tJT1T1ut12O+uruqtdVvkHNQ
/0ybyMoqiv56WddLo7s30iPVaY2hBJZibb/5d5Rjw0huwhHeyyb1RRnZcCkpbb9rk36JU0e4Yj6A
BfhgHdYeco6v7EeVts3FMDs/+54QNE37Kpk1m17yoy3T21Ksh0bqx9rYMk09bqAaeavAA3cTiaH/
DJlrh6JdxVaC1JGbZjYev7qkKzBiEgI6eCTzpVn41WEy6uCOAyH24SdIR+xUcgw4j67SzqoPvqH1
ceOIH2i3jmtj6d9loNnUnJlIAYdNVCz5rDcXVE0Bs0Um1WE1meozAjH+nKWX2p7UzOoKOqPYYTty
P/QVRIWl859UP9T3UsHkbmZYCca8aEe8neebQKAUoCKwAAo9uKpupi7LBsKTTA8wWM0Lhq7prjBz
fVfhEPeJUTYRDM6YX00daIXo9eTCHar0wkwq/8ustdb1MrcQY4qpmyN97D6Rx/TVw92YkEAOu2gs
0iScZteLCVTQop6AscIuvnRL3aJF7Y1DUFh+XNtwy5A7f5rpDW8YVqbEGTIfLLchV0uHFUrLya+8
fv6pKvwlQiX4XUmhsmhSOlvFoM9+1NpQVWnnwjEnmjCodOhkraGTVNi61wleaQ+1oy1XzkDPjjy2
uSqzwP2KjOgRkopHkEjxmGfNSessNipssk8Lu9qDJO4x9oyuuViszV42OOBHCAFkxEOzNGn3r5s6
mHeW9NxLf1r663rjrgePraiDHVyTAcNROBw26YRrQXuoIQwpZ1PfO37a3ia9fjXpi3sAzZQXBM95
Dzn6rHDboU8d2z7Lz053Tll71/1I2lLussWmGsyFcrcsXQS+esSw+zow8kPvNwd8+9kc3PnCb6zr
ZORTG5afJna2UJSdvYIJEtZTuibIVOa48bIrp7vPNHsKg0Hs1ikod+SIeJH0S/cqEU7MtPif3gfN
5HZOsxJ1FDQLoeZZ1WFlzTxXh3NYd3V+HzSrgzt1yXSYbJ+9dC2soWW6hfyUy51T58URW5/uydEF
yXIyxlMgx38HKttUfyY0dw0Fo9rScU7NXO3WxviqDJ1dwvcuaaPsSG+JCkJUFVwwjNdB6dz8KdvK
m7Bp9PGid2omxkgCmsLfmQvxWTrjLTz/fVtBZfM+yabhz/u5tmNUwjsgwS5qpyHj+TfX5rDkWAZW
ydF2Vjey1C98oZaDPnX1ge9NHnNrfZ7nyeRgcLCkU/307AR1PFvt7MCOGRbWbzDfFQJaQTqle9WO
3a6Yx3w3rg7CyUWesoQhpFfVkMu6OoTIeaMYxY9Wqt0ZsAHukh5z/Y4U1Bq/Kz/JLkuj5YfpZewN
+Z2WdF8XS+bMVDO1c80+/+KkMOPsvOYm2XgiD6aR6ZGea04sHmsY51tXG6C6qD6mWd8xu7ZuwIct
vL2s9RrSjPw8p/14rKr1wl+K8uBkBYSFSZ/izOymEyD5zqh0xq9Xyh9cgm77QoSZ3xmHRAVmmPVD
G3acvpi2HzeEPSzq7ss8KDPUxu6REC//1NBXwMTiyETUkVwsIh8O7VQnbN9iwT+9uceQZgekNZ5S
qznU7VAdyXPTTyNGAE+jcUMEwBJP6wxTqiJQM7MLfdcisr4aiq+rD3tT6YnnhUU7PuBA4hwTOD2x
GDWs0cosZhEaR+9/qDuP7biRbdt+Ee6AN90EkJZJT4lSB4MyBwGPgAsEvv7NPPVMlapu1Ti399oS
CSITiNix91pzSTN6nCtMhqDzSDVzQ/dYs3rEXW5HeySUcN64Bf/gK5VJwLUoUzwjL/lp5A1O2HBS
mK/goNoHeO1vTlkcMESl0iX1A5AjCffiIcqbH4MdJGS5sGWI7HvNZ4EAaPqCkov/W64K3yKAL38r
sndpLOo5D9nzstL0CLrT1mGLxHpHPCTzy8WXX8k2WuBlb0OWBtRgRVqy3NC7KY7NljuxUD16vI6n
ac3nPSv6ZyWnvZ6sgy6My9aXd2v1njfsleV7NNX3vlcz8xxTd+0OXlnysgnnmeZXPDqfyeZ8aUvv
Ka++RQ3amKgmHAou/mAkVnWNMiJenVPVze/2zL66jMkydQ84qY6yWTDjQJATEkkSnH3WRWd6xlRi
nmVLP91ivFcQTuuX+WcXkyLiJf9ZLmI6CsWkIxycx46eJYGuqbE4Zjoty5gW/cFR0b7z67NbvGvp
7WczGg5g8z+qtX4wRzupe/uFE9R7b4qz58734+Q+DJ18nHhgNlWgABuiLhkxE6V48oY0U53CDe+d
DCpW8hB1kWQLKn5oI/l9LfLj1iPqYVgYm+EtGqFpv4YVImlRhF+NStnpOPK4hBM7w9LBZpG8a+uu
MpH+sol1u6UaszRzcu9USt8+qqo9kAD+ZZM9Mh1iP+JszR5lYBRH12+tZDYywghW9wU3hxNXpgYH
6xTyuR/4Xb7s8++FMXwVYilT267ZrIfKu3hz1x6imaSNoNWxL4aMBGRxbbTxU0TBdfAUDxdibEcO
P7SIrhqheLSKJJrEvrqxZ6Xjpk4xjLFz+7MCObxTq/E7zDjvZVLcCCfGKvR7bU18j+XSvPOgNczE
+891pe7n0P/ezuZLwwnmnlHbTwqz/txhlnp3BuepMSf+KvRUSoidb7y4jfUUkq22z+0le7BG9SyF
9Uxb9DCwGIydvn2Izn721vagudDRNPPuA7xW+YKddz0V5U8SUmO7CffM0drrVlPw4N2IZxfllOmK
5houFWEffR89NHUFvmBr5DPv1GPY1D9QBaedi021MxrztKAqTJFHIBFabMdNBsapd042KlysrpdC
Gb1041htO4TFL5MRChNrmdZv6PeCb/i4w1h0qrrLsFsmty47MmuQS74Mp0QsxL3T+54Ti54ADQSn
Rgo8tLuoKnAE+v6DqTedooWnusjFCaNgf0fWq33PIWlOp676MmfZM13I4ks2iLuAnX7qlygVPQW4
L2p5aSzA0+zIAwIZ/karowHaoaz+QMJsHxvFwIcQDePUhYgXd8CTWA5vXr6gVPJCLMGrYbvs+3A4
mosd1culIDEMP88tLmDw5nOn+uFlFdv4sGSFv6Px2rwaGpWyH8hm2uUNHwdj1ejEbikvOLfzfUFn
CeCkEaXIO4uZHJjoa9gX+X7K7S4eWdMPm3K7eGlKcjPGcEHc2XUJben5TLZQTbPc/gBoE/3QvB8L
2rLyua3pXZaSlPk1mMydMsUXEVYODKbcOjF5b89NN6M6zYN5OA1Dbr2tlr8l+JA7HtJo+G5ni9xX
o760sKLqXVtZ0dswsw8vkeHHrjkFZ+AvIunCRqdhuOld0Cw6nvmrPqEbQ/ytpBc8rIIlyVZWcKyC
0T0yT2l2C6ho4xjaVharSX9WerWSHN0lkZNWPT+UUY+2s1q/CFDDbSIxXuA8k1pegQdkD0OFkG2o
A33QrJTp1BvbtZrHKIF6Ig963JyvtIPs/exP6mzdpIFx6LISkxoChmPIUVxWyB8XXyUTXab93I7y
PEaRcY4WDsQgPN4CqzI/q8W2Yg/m+qeNSvsT/mNGHhvmVVb35mCFtKrRxs1xJ/AfmOgLN/I+pHnJ
5DwmVtsiowuy8VqD4ExW3FkPMrKx7AXl8K/FmVQso8q+Ds50KKz2eY0+160w7N3U4Ozoug9LNAQ9
BtJgJ8/so32DLG6t/B61o3tQOo/6XaYztevxrx0Cc3XuSsK9Yn+03EeE+l8IfvXeusUaiH5EODnx
nn3W9k187fntXYYU85CJfiBQyfCulZCv5eDdbBiud2Lq2vC0Nl+mhucrG9ZEk1J39uu53tkjgbRE
tYYX+/ZGQt75VFl99TQ75ooIobISlEOPTo48CbVjopymvesCb71yMF8f5WJF6TS374s3ZocFrdRd
v1RTQtrPxnKUq0vATOeuVFm5pA2jEtCqW4n6UG/3NVpx9llq/RGWwoEdZBPRigDUdu+VNWTv4dzJ
44IrIi2WzNtHHVuOqYLgGHAmjINAWDtEOTsfH+PZsLiXbCH4Z2GgfiLEwH9y8kgfZbA0h05T7SYt
jrZ3W0b6CXyq/Uyh5n1zwmG6X825mCkCHfUgWdNZiYT7w2hxSzjNcsqdXqaSsdFT438XEuJC/ygn
63uOAa2RxGI+i26KQ//oTO03zZ5+bja8OlHXN8coGOU+ok1O2alIwIikZzwBfPd2OT3WT6jvisRg
EPmdJxLWUYgko0EBe2fMReIa5fZckpX0zgdfXlYnqH66mbsCchy8Q1hF9SvwDRbWEkm2NLdXG1YM
TIxs/SQaK3pv1cS5Rdnyy7oU7UlnTvl1cNGPblFmsewsYKVghTXdUc9WUnWA5ZdZ1j+6qORBmJhw
jixL1lbFw6xnMzUEkhFCbh3y62800J3r59NlEk5up35omNZhIlS1it3VNZ5XilrOddiO3l03Nyrq
/3r+kgOxaHfCXLvn1m+7x4p7PNQdZWMMFq26046rcKC00nrA4WWeCqdBNapD2QjO5cK62mvvfPaL
srlfa3ulerBoFe/q2hVD3KpMvcxrq7bE4ZK4m6R/bxZW/cnoLffUWMb23IwjJ1MrqPvT4IRdlKwC
SphQaAF2SnbBo7tV3s9sFowEKYnZxMKujNVY+TTIvTK4BK5XHDobWmospQgTDqL2N2CXREWtmbGv
CDU5si71qScNJ9HWFnBY6DgylQjIVdBNZ7OfCSWgmSGri49hz4g5vUff8mh7bMiEeusqzhZNK8eL
PWR0azha7djmoiAheggrlwj9ISmkFkViYWk72Fn4QRLUaZkjspbmjkABImRjlx7AWcxA1p266695
X64nKEfnteTAVBqXVjivw2DFrrQhdeVyP3EcmfMxewK02x/dm5NWtt0YkyHJyX1b+ZOHIdHhdhjc
a99gPC+IArQz+4m7ONne9O76Ad4SNy3nUCSzL0/hgFUBL5m/vEtFGG9gHZqINNkMbGoR7iZ1n1O6
PuswGBPPM3YekQ7gW0C6sK0T5FvGXlGzxaiitRMcG006MC0x109V7T9BsEzsRu3xWr26ZpMWMlsY
DR1V/bMa2dAWV+38wn/2trF75WS4HMw1/BdGEIxLJofbJfSwo81OQVdkkdvFF75/jsi0iIuy3Idm
/l3l4qdjaX3nFtXR056K0V+QWWbjwCnc+hPdC2x49BR3cETFLgr1wVuL9uCF0aU1QXU1wruEjvc9
HG813VIIEsbDiAreRBrA0dNlT3jCr+fEBGr+1DbFd9AVzTM7cBr0eo0tTITHgFg3VCT0O2yalYJZ
NEXUQ3Nb8DyU5OjWSg1+23J3vk+dZ3rhh9NXCeH0gDbHtIlQtYUYBteBCOjOlvHaZ8lccdDOvWeP
qUxJC6VRJJIV4w97DR620LoSa4VuPnprkX/GBqK4Z6Bz/p4H9AOKi7O7PY8dXjIup++7XHM2CXM+
WM1T0TLRcn6O0IZtvSeODHsZk31epTWtHWK5fPPF9bo0hLZtj95ljfKvQXiUwCI2idQoiF4349YW
Cy+WwpCCAgBM3W4I+ssWLgjwRfiW9d6zNKyczC4mopPx4NjOYe7WD1NU17zkjid75Sjgp65ev5LL
saNu2K91wObe3JfZ3SDEuhuL7Kzq4ZlK9b5y6Q93tV+mbRZ+kYWnkk3f1vT8eWlnTEEFAQZ9Zp+0
7sQOB3JSKPx/truh0zcObckIrULjuIs4wuy6Qbondv1PJciojKZjsqwQF8z+ed2SvLZPFud+zohJ
Z3pEU2GVYmRFzeitmD/xdPE0kpm9BGdaNQTdDQHLzwBt32ir45RPZ59cQ3qGUP+mngQwg0klXkYd
dkcVtHe+2Ry180jTkbJfrfu+YzfJMK9p1WIO46OhBzad64rzLbLb3TQGfky653ocdL/TPakCCxKP
mL7fowrr/VhNvGuoCaYlWnb0IHY0yk5LDv/MUM/YPw9kBSS5/6FUyEFvyNjMox8Bkk6nRHBcVz/7
IaNX727T1Wxt82kY9ZIEgrgdJZcqXksiITEVuUnn2sWxz5CZgerqd5yDPmp75rURPN2dcfUbFrx6
xTi1LAmW1gytBZPRs5AyQbL8ZRg+WSHm/Ch6YGofyyLakyTSx8tc7ZEU3nxvDgksxV1UhEm3wIpU
bpbAi4qUhZPxc2/9RNvwQXGudqMlh9QYw8eqdbJT7q0X4lh54eW8XVbmo0FmPjaTvJYe3VYW+W+t
uT5wAjk1Sn0e1+HO1J8je3xuJVo6OkxBqkZKAgAMn8uiPAiOKX7Pl9IjBqmz4VzMExvuarwZ9pXg
IsYZKPzN+QLpchc2iLogPNkmANnmTlftySjCI/HG+WXg/6n5hJEGFNZjk+t9txyM4c6lT0UR5J5D
Yi+z+o2+w67K3qS6X3xWlGB7seyZJv+0L6LDQl+0n7D2anLwaLKsZhBnTXhlmrIT86WUn1mKdtQc
WIGYaODzCIbngop0dVWifazOm/Poe2+YOmPL/uLpb9X4xqSFwx7HQfaDkXW329bLQFZj0O/H8H00
DebrFsKJ6WjeioWpvZ8Mem5oZqqWNY3z5OfVGK047OoLqTDBri+i9XV0tZPMxIWkNoOauLbD14Wx
+b5d7Wc3mPVVjgPnEBtnzjb9dNfg3AADdu35oeaIt4/wMZ/dnjED9UtiiNC69Fn9iljkXpKKOMji
9lS3fGUiajg0kmwogm67c7HI3RDGSTkHR2FyDGVgjWMjfCo31099Q6uee+B8p/38YlvzVxzRqNmN
YQ6uToPNk+yuYzh5+o52lls/OfX0ky2I7kdAJeOK+Q4xIbbK6raSTzp8yMppPeBvQQZf0fhg+WWY
8Z7l+UIIyDY+KfMtMNp74gZ2NQbReBSO/1AQ6XIih4MW7vziVnSHfY41UrJ1rJuVbFn+Pk2uvguU
t6e2ZlQHhKrXu8jzA4BQ3Z1tP24DO619qIpKE7azRntUISq11uAVU0lC3N/FLM2Hvv+khoUOd/Na
GQEmxikhIoYsBtNiNuDuVcNwrd1uTdOpkfm5xQ919Oow29MKL4/tlpPHIEb/3jVX/1RN/bUwPZq5
fSJM8dzTyKXNgrIkaqOnBoc3Zxlv5WcpxQw67qaDdyZr6ClFeEi6m5fZrBhxjBil6SGX9TXPLqXt
zcd60TnnkExiB+uGJysK3ssiL07jSISDNRTYYFEgnougigWfQszkP7hGsjk1RYdjbS8doiOR033r
+LGdZ9fmwdxqmXi2em6HoE0HJPrPaybMQx+IixtWKKpDM8m9MV3ylnNd35ZJ17mnxa1Pi8S944os
7t3xE73s12lCeNrd3Du3aJsdI4U6XqOFHK2QegkjmkmtEc7TfU4d/ap9Ij1xA1GaBs3zWkYfjXIP
lr1gBQ+LAyy8z7o27ukuvBEJc8TKdLT68GkjAzaZzJkmVrTQ8PfOmwifHCq9eWRyi6h5JyanSBs5
vTWSYBDUILGzTS794AKbO9CYqzVOduq5aknx1P5LUFXvtjIcjltXfRM6o2j02MKWilILtc5HGX4E
m3wKkCLRhVCv2J+uYLjfQg6PBh35Q+FQSOXAqPYc7zGpS+/UoDTE3eqKeCBbKAMmjHwr3OrzSMLz
IRrF9zpksCdu4Bo2x9x8Aad2ajeG8h0hprGpeQDJ7CSbggc+6xIzr+6MACU1xwPGCo3RirO/lGe6
btledYs+LBKbMWi4Os5d59BtWyz8gf+j0e/5szoVnTTird7Mt7wJrd2q/PvFhGk0YSONb4cWbNi4
81uQEwuTV0yntwGcfGLzLXakhRUxOF3/IFv1s5/pWsw+mZ1Z5Vj7bczLeCCIKc21N9xXtfNQlGoi
NpHHeJjC5jQNfXPOpcMS1K9EWs4DcUmjExx9a/qaia3f08OwEzVkIjHGZr8a1gvv4+NQ0L2htUWi
GCKjVG4Tk96N5lhmVus7DANMdEorDm+DvKjaLH/4gwvWVorhvJGWixeT8GAm3/a+gOmF08/00mKb
C1xpQp3k6o0nww/JmW2bKu6q4VbxlRaIh3KOb8aixFnXEdMd2gezoB87F61Mh5wYs7X4bDSUeYjn
D9aCAsF2VB37g1EkU9i/50yRHm1OIElIf+o5XN02pZNUxrasjUQB3746m8sIo1uIlipveKaofNHz
8KqD7Es9m8beHbbojmoResvEILzAcUdC402MaPrXjjMxtuDhYoByOWGfK98guoZ349x7p2GmxY0s
jKazNh/t22R56+uHzrfbQxFN3Y8Jr+BxtQfzzpZ59E0TNPq5q9r1vTDbDVjTrGmF5gwEGvnVMlqf
08923/viQQv72QCMQZ+WPyDstu5llY6iH8oQA9Xprl0lDmwr+lH1TiKipU0De8C7PTXUQ0UVIVig
imgozzHQlywjbg07I7CV/5wjT02aoH/zYZvg1g7RGuB4Tsc13I55G+nXaQXEFYLAfcPSem0ss/jK
XIXYbZygOwu7cePzGRJGcViKoj8FICVjAlyxp6JryWC+7hycnvSlQLE0TorisDmJSVvJ4Kji1Ily
j9CrujXCrl1WDw/QVT4yj4gJhBCsaONmj7ESVBL4JMYk6odzZN7p3PyYaCgIw9obaEcnp721q3h7
kOev9m6eHQdbu/cymjDPurrujrj6nd9Eov+RFuv/O5XVLe7hv1dZnb7/rD/aH39QWd1+4jeVlWGR
H0XT2CQWksfbRtP0f5Kl6HP/F4pE040AqyNchwr9f3VWfvBfZDfA2XPJY+IkcpNEjr9FS/nOf5EH
AHeTn0G1BX3rP9FZ/dEK6MHfBbuEHQcNGNmdrveLa0sPmki8uVvSgLHh0KG30CByGN6vPDl6q+Pa
7P+JHPpHeentmrd4DpsXmzcsNK3b3/Q7D9Dse4Iltx/p747FB8Podm8p66kNw+VxUeY/sZ7+aEb4
7XIuDDHU2iSv8DX88XKTORHX5sgxbZHOH0aXlQofSg3fovf/QWP6l5ciqOaGxHSgid8kbb+7s2yu
IalY1ZjmloEIB8wQzvdZM9uDXVz9pmv8Q5Lbfx8Y9b/vK3IwoCBRtsDk/vFiYzN0oPG6kViboboX
aHYPBZvaV8koh7GR8pOhtpnL2v48XF3QZ/9w/b/6Gm8CPZOYByfifv94fXblzCd8fQA8GDaX/ib4
ZiqEQHmbSw53hvMPrtW/vN7NNUz+L7LAX+834lxv2/CM0i3LGK1tUl791VkupgrDS1Qb/6PL0dFk
EA6/1flFAS7R2SuPfIO0D4wgAZ8iEw7/NiPq0DuqKKyPv1s1Hn8TNv7+6/yr24P8hZcIEjlv/u3f
f/fsjLov2psfK9Xh6jO58q1HU9XRtbFz+aBsp/+H+/v1WcWXTHIzRuXbCgSc/5evr/boMroVaq2W
A9UjQJFyj6gRUwGUny9/f2u/uBBh9P5yrV+07BH7ZtkyCk7nth1PFR4mMJrk5YJeb3dGns8U2/Yj
YXrLk9tF5iXqlHubdzn2/+CmeWBhJN6ovEDw//ghq1IjDiQkKtURufc6MODSR6K40IlX3/7+pm/P
x/+Tr/77nm18n/CR7Vvc0a/ukNCz+tzbhEw9cYMDFRyTvM1aXybd1VE8Tup7zg82qciBhvz9pRHh
/nJpDBjI3BHpwkryo1+Wod6qIqZ9eZM2n4rUuHfteH43DrNOtpe/v9Cf7vGWTePh6+EFwUzo3iT3
v3tmncFg8ikjkQYushKbQ+EDvX+EF0GAVrWJ8uAEIM25KaCQQfzH1+ZDJgETxwnOzX8HB//u2kvh
O4XR0ZRy66W44N8yjwhj1rtQoD6SufVDCXc65Vv7T77GP326FpYfvCckPZshG/HtxfrdhZHAtQSh
ClI66nY4chGaM4xYzxpKO8IFUjkQIS4HuaA5cXKOwX9/339+mSybqgA7IPsZO+iv0UuMPSMMAKNI
x83b9nbOwAL3vBs7PWFBqV37dHAcTZ/Tn6bwmDH+ZrSZMyAXXf4P+92fv38XXjpicYxdN+7or1tQ
3YIkm2SfrmN/02mXPwq3c2Lpi/ZgEcHG7LmN9soy/4k8/dcXDk0IErdozOiX7yBT81hmVt9zuyNd
DtWQ682E97ARD3Cfl7P7turl2d/UP1Go/7RqWrjHMeziyMTjzi7/xy/f1ARTMgKBu1SGY2KsxPiZ
IQl8qDzNf2Bk/MU9huT8RIQl0CP5U1YIQopyWqDKpS0hCXdKoJgcfXs59U2EJHK0LXheY/jSRl6R
/v0j9ucrU3uGVIZRYGO08m5vwO+ecEepYB1N1aROA6olq4zuS25Wn3rtOkenM/KzO/GUoyCMnv7+
wr/ugeSNgxrh6/QcM8Ch/8vzxPDUqPn9SEwlM8pSwZg2N8+5wPNCbh0Zp7+/3C8sVpaP205rW3yj
6GzIo/7lekVn2JEsRyPhNL19cBoDUWCLCbwMdKJjuGbDXWYEKB76pRR3+RYV1wAp/reJ0XEqi7ra
4TB0T73qx1fDHZYj9B/1D18GK+ptvf7DVgL/AY3tv2sfqr1fyRlBmMkpr6GK3VqXTWx6y7B9tYCa
1P9yObLKe1Bi7XrXQJowL/lUlA76vHLzD1ginPrQb8ouDyukxvplLBCLe3C2cDQm5pzZxVeYHCZp
Ow6f1ksm5iZimDn2tOBk50GOWFsxHqHIt97XxdZde6THs1UJspDBmGj+kC+dNkGdbedQOE19nB3L
VEzt+nHakzRdN/cOWuWPEVCb/zmbRpFfYdsNfZJ1jkbmSugxXDRjmr7Rl9T22RD58mnTI2ITjE+w
BFseuwK5osRL5awzXcPV4Stp7Kpy09UhXxtCZoeizREMUZuOIm3fRpY2X+dQgRfpOzBHXoscP18R
GYQ0a714XqL8jYOKScOrmW7DiV4BRgBv2T5uwqHBbwgZmUlfNz5n+6037iQvJK6EqRk/IndxMKp6
g2LCyvZ+kjnqbLqvC2fnLUC2RuuJuYvEu70bNi/7SkiaXM75YKzId9YhuF9DyA+J4kzCZBDoUH+o
oqwfWFIE4DfhOkbHEKllwkVuqGzStbBvdCxNEtoIDP3jhs8B0BYYE81K7CgkpRD0GBvTgFytHMv1
A/3xcj93gQ9C05iy5WFZ1hsUce4FRuyCAX2srR4HMfW7AXap8O6sTdIP4PfBIArL4J52cvcvgAlT
S3gUEbIn7RvTHHPfBV1yeqhkJ4QFoPps2Nq7wDIFMCth9vIsctNITYi5xmHwvCnfW5tB37W1i8aN
vUmDJESJ7t8HBKi69KMmWSQ9tMwyjcJlWOBD2cTBSiFCe6/8NajOhVsiIBKGHvdswE6WlhRXsDOa
ZlWJpQUDCnOkyYbFeyawRJb5hDuARExMH5K0vHq1uvkUWZ1f7G3dZz9RLCmoaSYxomVUDSoFRJhH
cRVsy6uDkTfbFSCBRdIoUPBI7I2sSTJ/6dAfMjZL3WGyWtQGAAH3LlOmV6fNC76GYcLrrMds2jtb
MXXPhIgbdWJNNgF5JpTW1PaqtbmgwyuaQ2OXU/gwdUxamSh14z2aXye/SOgGL2jWDeAJHegQ1Kxm
Fr70Uzvc9RutrDRiSMIVaCvidS+XmblOo3EqtqJwQDpoC7l4O5fdYfbc7NGth7E5soeXiNN6aOCx
KUdJQdr0cOZatiCYQ2s5sdjTnXyzxij7xN6Cj2UTJvRnJ8rQLK8Z/SsQtED+mho+MvM0e2aCkuvu
m5+P7BdUioa7C1Ski31rlnJ5RJdSmk+2gOmf0myon26iCuPgdGa/J5EGjUFdDN3Ex2HO0aPufRk9
cgChwdyPhdNf0R+tLwgLreocNeZ8VwyWGFKbidz3lYEJ4Ip1XrLEC7vs1BYr4taV6qmMo8LCOA/L
zkZmU5uwHysP+gG4SmDFSRs1s04bfGRoLtFKEH2z+PmPcrLNLc230L4aNQeRhOmOOC5EREUo5EPz
YaLzmpXo34HbSiIJM08krCYcYgSukSk2a6zWMYZ2a/icGwV4wakfkchBLGO8EspgEg9zb+FMgjXe
i3PVqH46dZ1q0a93QRTsCc9GBJLbtVJ7T/cYRuom8u7niAXtrVoqd6EcQB5+KCegQ8+uJ70lcWuT
2BWtvfBnYy4ZLVefo2pa+DdYpE+0z24tx6WJJ6ffXiaIU0wzWmvdbyg3WlrsAU4CBPB4V6DBWUQv
t9GW7Riu9OaJHnP50Oqe8EV8ULnzMJvu/Ckwh8A85uas4Drn4jULtf/e4D3Ru6UdR+K/eWyIYmSa
jBwFT+xOrFUf7UZKsyIh28eVqR+sCoj2yoiJJDRsbxDRi35j31EKK5Mu2rcqzzydFllbPvpD2QKy
lkLT0G3oZKa9DJuXtQs1C6j2rZegbfPvY7Sg0aNEo3/lM17/WWkquhO4q06fKt7zfE9coq4OG4y4
8eRGVchcQgQq8YG6sh2FRf6zySsJDzc0i/yA9Cx4i0AIMG5TVoXDL9QZPPQGaA4qq22eYYjqwzpO
7dlHUIzrvcumF0CUJXRpYajLNrrAUIE+1sgaQcxsB4K20PK0XWC8D+O2/attnBUJbAn37ThvWRiP
42wz2mgFYg5y0Gi708hpij2PFMtSDvj9ukWDGlG5ZcZPS3jTE64X3Z9g8qGFcgKkoKXVm9iryhIV
tzBM+4zgzkXzjji8ThywgXKfUUOXOzU6APgolNiJbtivm6wHvH4SqpuiUfhOS2x1sxggUQuKDt4P
bX9TgnQfU4zRN08A+d2LtYXig/VO7nU/wG1cuwZFQRUV2zcQeEYfdz3DEFQLCusiA0z/QdpSYy3r
/IWsPbNiaJ37up/iKVM4ghoxnkXX/chdyorUCbrgnrTokeZ6U33MeS3OoydaM9lUR2I91Un7zVtq
EhQNZJFXdsFxwdmkg2+dK0fCOCRjuXidbUbEJBOBitZVMzF5IdLKvCsmyfCw1MN4da1ie82DVX6p
NQO8HULkcHjRAbDhQ49RVcZBbuU/jDkP/YMxh5Z4I9y2emDGUCsomPbGvBQ8I6WhUVffNQbC0+Dn
s59mfobRDth39Kp5rF38JqbnoQa5NUG2qhqSwV+q71lWYuLorVlAqg0Re527Zb2VnA6lT+DC390p
SriLDua5PjXuiqpdbVF1Nidr/aJ6bR97kBEQQl3EbHHNF94kvW5bI10Qa7zla7DsbZfFJVWM0n5m
k6kwn+CRUQlNruhx5RgvjluwWDSDIHUg3DEYwEN/DnSdUDGF5641JjPeBjN/QnXMtzWGzDUwr2+D
dfUtfxz39dzjf9oGJ8qxDYQMqtzaavOD5RsiSFbXcfqLYY1twSK7oHLyEKHFzbqyetX+0LpH4jYZ
RkW80ObO3hYt9vac9/os8zr6pLqeKMHwG9Wk61zJXyo6tipcQM6EDrDYcNt5a/8ZIkXxqXWLLd/l
Q4e7f+qDsSQ9x13fDMR7qbsU4Wu7AYFNIpnB7hDU3z8UhSiNGV/Yr62x5K/oeMbuaEBi/bwRC9j/
QJSOWdCdNmcPrnVtri0IfrQajMah3SOVrKhuczndjczj7xCaeP3D4g3yXGY4OvZ90PasYnj71GnD
6xSA+NVE+RqNj2QMIyrsv8W5OQu9xW+JXOk6xCvgXiBYK0nMOGO9etiLbDKa+2ExF7EPmemAavDH
ZT72SmLdxfsDMJnsQuVg2HXd5lT34dYAkVVkKNIIU5iBvAy3pWiH8ELJOxXHciC8dgeJAML3ZofT
R6SJFobme/MVFCjaLqAVzPFQ5UNDZRNm+ZGphQOte+w1NqBVOEdDOR3bOirOGYavNX4znNn63pOU
egMOIkbcCm9wEjUzRyYH021I3GAE8gpvutA7n7wDI64nplK7DTkp6iI3r1dU+P+Lu/NYshvZsuyv
lNW48AzagUFNrhYhyRAMTmAkgwTg0HB3qK+vhcyy6iRfN9NeD2uSlsZMxo0L4X78nL3XNtVBBMhp
LHTgDIb7iAdWxN2IccYnQQtNUBbzA+1FrSHvVLlbVxfRsJ/mJDK0NVv5KDvNmuh2DpxSxcZ4woXd
DritYz6znt3oXee+mHk85+mblfmoa7hrrHzCH3W+y9pZTgwQ8e/sHOD7OeKwBq5nN1irbKwUo96N
lWsnm15I77NX5/LLUNCXOSpCTFBmmbi+zcskBpbeitzbNINXvkp6HDWJQj1vaB5BWqdrNLpn4lU0
ZSfM0YRy0vHxzwDN9jETVYLIkKgDoohcaqy3rizg/dfx1NUUwnUvz9HiiKPNqDZGf1UE+h4daQTR
FMQCsgFfWVQhI/m9GWCTdMd4oZ3382yhB+mwgLwO7F3TLuuxbhh/QoNpOS3c7AmlMszVgjrzMpXA
dfYupR4SeqrXzUDQzUNWGfGUTra6CIag6HPHhINeaE/jofEDy96DMKKGdFfrOcWZpf0diol6D+65
PNWWcoeNsYx5KehPCJqIrXGRJ2AgPTYOguSty2XlwRSrJhB9TRvuWww973KkE3jxrVrZV5l3ynuP
Ij2ffMI0zV6Wef01Qu7gH0wyVd8kTylvCgEP7BW18NpdMTKCg1DMTreDcFIXG+WTw7u6x5ajiDUy
DJStKapD0iWxyNeTPNSuYUDejro5WzOB86dBVNY3rikuhkDUOBP7lrPvpi6H+DI30/yBU6xhA19Q
4RPAyVvmWO4k760FFG/vVnG9cbp0uXZBhDXQdJ41ws8XwAlKOTUfigGUF37qIM42geF+bAA5jT2j
b3+5b3oI8Ky+9vg8SOoE/jqKHH4lhvtE3SUvVlgGPRkfdDQ3jeMiOvbxKW5rePMtQgM4VLs6XSh9
sympbgzNAxy6zLiei8rOeUxSn+WPXqvZcI7J3Y1blpzOJl7b/hSXHkK6ZdSUdFlbg8TBJ07F4uAs
mCjPw+igNFtOz5HO7ETpEgiCWT37GFQ4UxB65vZzGVVoILu0ifZmVgOz/URBapg7S11UHsTxOSJb
gGjDyoaRi+p3Oug26w8GmhfSpEm7wd7xQDRvAuLPkEhwMILB7Y2iQ+lVLHBSQkWcV8oYn3F/7XwN
zZSNB8Dh4mOkhvom9zW5F3aVRck2y+REhdfM8QSiIdLuzhM5u55HWyS9Zy4UPvlmmUe0ZmAjfGWE
z8Lm6nhDUVAJtGk0Lq5WVc4Nqjb4Wpu8tLJx38waAVc76PYOj5yZz7BXxvTAwItLlyuURpjp3Ag1
W5cJZvBNtgxbfDCNf6xkmCG8T6FHckWT5GMEOHo9oILz3BpZ+eoQEHLR35vQUvn3Mid3ERSWYa3e
Gb4V8xaXWIy9qeaOB61QRXzupEjnTY/FCSYxOQCYEKRvd/sSLMXyB4GxogWGgT8kcnZ56oYEuFMT
mfklsnEhHgInGc9JU+OwsyYKuu1EOufnxW2t0wS+udqEqWRPsvPWfPcLtdyklllYRpD0jzf5Qhgm
EjoXhWxZNMrZ5ZQd0w0RiRXC5FoYhFiOYgDdRCzDQGSaxDq3kQuM2SOJ5DGxJyhXDbuHuq8tdvBN
4KEuR9IoMhR0bGSke0lXpCeQr4wmu8KKu0NJbTzswiYW+W6xerjmCcBmSjM/9Q6DmYNuZ3lT9cMv
LXHbxu7iHvBbcEvs3gdK4A9duAs5YiFiT+kRk1hDv3DDY6DeBO2waB/h5kGUrUaSTLxYj0AqEM1+
jhZBhTb5mRU+T0tlAo7ernOZzJJGW8ms+FHMQPvxvfn9vA0MYIYdQdUa31iEJ/UmDif3W1P18C9Y
imWPPq6B2zE5q2WTv9Nj1g1y6Wynhs0cGwpkrAO7Ff7rQZMly7ypTZ9tKjBr69dDjzReKwCARNZp
hmHLGGVHAMoZvI0qAmKRdtbYb5fKtlBhzkkm9gUyYMXRondTHKVFRL4Npee5IIs720k5mlt6CQI1
15SMOQriADgQnIIe2X3kVi5WiRxRPBO3/MvkKnOXUdTyojZeuLLjB0IL6W7kkoN0D43YwYT54lQ5
Z/XEmaYbvE04BTDYipvFt3SxlWGb/MhZeb9WOoyeewsO15ZwBNI9c39g+LFEbf+RjwzmC3K15oXs
wH7aeGGWvGczxIxTG8+We8o4SbKjqAA4SN124p4KcZlP4ZBX0wMBMoizmBGS1S19aB0kKdQ9a88S
kdxSSq3upEoz3PYIHb8KJ1/BEVRm3625FF9t3WFMJkGQrsUUIddXdQgupCzpulwbGjcZusUguJEp
s96TDt0lP8MAsV96tpxXf8AjsJmJNHnGNGy/d8KZ3Lu2q2mRDVmuvZ3t8xfPSzmmx6bt0vCAbUUi
Ckxdxsf0yvQG6dY3RnfHlu3G3Q6pBwMDn2x+NMrjDNv0FPYbRGzLQ4iC9DzLuXj3MMbG7AyW85Xl
w3QfqKGzkBCIWZAoIiggdvQZCp53jmPZHhsz1QitoZnOIqOg91RZybTl1IzanQ6ZvQ+UR8dGiYUb
7S+h9VlxNOTAHON7PIoZIdw1R95pb4g8QKEfjxRRiPlaYqGxTHscT8Hon2Yb+39rcqKFbK+caCd6
/XyAeUKvgd4jRu22cgVH12IZIBCQgvep8gqLjCOP3fgwOIP91cQ+OwQtTAZTAYqQjxIQRnTFoIdA
z/U1bj5HliNPbMxB8hqCmzykncEiLQgeWHF2QiOD99Z3FlPYcGFjqooDz0J0ahqSRCAKecV96S0T
dUyjySuWqXKTo0sslXfIZGwsTmUhp6iBdvFnljpscjwP6V1RxOl3YaUZGk9bSZRfVi25ZR2BREdU
67FNAjivw9b4xClsyTSxGuboYCzobg2x2TPZhqnAbdw2BsHfyek8zlPoyJJy3w06BjbRG4JE07BD
DViVoseCPTRvZFX4yyFMBrS1q/8UkcwSQsFOI9z4hFhMZxA3PT2HLqyqU6Ho4/EJinUIUkv7kuJ/
d87xwKL/kYZNH++rxSeXAnOY5x+GxQQQR1KdrVEiDblphZPNOep4xcmdlcIhv8BvGhzCLjaLbZiY
joMLhlmPicAwlEceOn1v0//eOOQycDTMndXgtyxgfZIW8/+8ZIrObbSslg4rxSBMg7e6y1qT0YrK
guWFXg6DrMiGTpEtCX0NGyfyJ+V3dBrcMHs1sRmCbSBDAq015xBS/zB41Ju5XF0TPV1j6JrDPNCR
hJTzLlmwaCoJfz7i1UFKKIKoO45F3z1zdZwWd0iZXVumRvFGDIu+ioYSaANkPDiyIHCSGcZlIkWp
KqNmhzQRFzgnPtLByhYFKejlsE+Yt7iC5BVDbbCdl844h8lp6bzXlM+caCIZTSgfFyb7zlI5YssM
cjA3usjneytPkvhAamygDiz0Q3MDq6SKjtECkv00DXZFVZPqCFNtkPf64Dpt90Y/t+AEtJDVt0uH
ujvNgscF+CFB0kerc8snDd+mOgVBihofGY6DGNJEbwXdXFDelq0eQ68PmiuZG+kt116DhosS6z4B
mkc+BpsCCuwiI94Kc2VN/1kl/k0+J6m7CQNwWTh7AI7s6XJly0ZDU11zgVzspp1bJWvs+2ozJ7Wu
+ADbIuMUAgL0SwZehkitOhEE0o7e8DLlsDB3y4IFeVqYBu1aHfWfyCbjuD3Td0ggDRE5tYtEUKtd
pgJOWE5Y5DR5G1V87ufe4Tg0qLq+1RIMwKaJF/ebO7TZ6kOro29h0blPPpp/jF/0eg1ongknsUzd
4pDOmfddqB4Q1IyF6TXE8njE60QrMU4sBLetIEuCDTJMgClleCBBMFG1oigaP6EzGL5O40ifJMkR
Ultq7MpjBQGb6QjmTB+PLT8ffErJ+d/EZRkSJ9dksFwtJlxHwAL5pQgFiug4XbroVKk5+BBzMpKs
oyZUDxknZYd2EFFRNLiXD0GsZLZH+93kx9lHxXJL9ceJBT7RkFx9UDLJh5z5hNphrLbHH52FHaXn
Vgolnhm3xMGunBlFHhsQEd7VmieZkeIDRuHOTNMw30dStvGHxu0LceOD19GfgyL2MJuQsQhVLZfq
wQmKCtWp70AD/Bt5yD+Nkr0YKrAIwe5HPthZ9+cZtl+1c8ihcSJZIB/Pk8arYaN237PIeQfcM/8a
Wp5RMlIM37WR+jh8MrLOnz8Pfo/qM+YJO4tJws5HYn8K/VKeVCaIlmH/+FMd8C8paf+XUg1XXPRv
9Lb6Szn/rLbl//9TbetEiG1F7CNJ9Lj3qzb238bvSv/nv4f/QLATMkEBH0tJgsTuf7S2vviHHQcu
aloyIQLCjpE7qD+1tl7wDzRUjHfCNQgcX7D//6+1FTC8PQDztC74/dAr/QogbTjwLprQa0AuerxK
YX8J8cHR63K908KLhh3Gyf4mh56nb9W0/R/1gLCRUQjUomh7wZ869Fp/fjJdvyp6jhI2dkrNwsic
W9bnitgRVI0JNckOi5kMb5pkbts7KaMGS+pIohW9J7/urrK2gv4CQ4GOozfAKtknilp0bbQRfI3P
kUkM1/bdSeFRwFoEdrElwC5uYDiL2X6DT217VNtg5i+2yitqL0+2CO67YYJ7VSTetUUrn29k67av
aAHndwsydEdRTqBPWtgx8TlCDZ+GQmbDYaSb65L0mY39g5zt9mMoOQnvhrFdwguUSawXSOET71wu
sf8p4MiZHonKYjAti2k0eChod3l7Fa8GvlrmhJx2BRaVLW+2RRwHsyGKqAk+0wwQo8/FNRsGwNs7
Lcq+2Lh9749nnVRT9UHFeUJkUDrER+zB5lFmjnNPMGtEHCPC7reqsu+tbsrQCZFrdgsQsj5k9PjD
TUhnYh2XKZ+MJuU3Dwle9QqYYzNZHxWhWN5ej54pCc+Czg3BXE7YNzKneBudOnydSELc127P1hu0
VfsWtVF/b9fR+JXKjBNQwLEu2cEr5os2Y46jjRgwt/pqN6oa934X8KVLjzYHPWgaHFvayK5zguHH
nxMnF+8oIVs2VoK+xGaZUwxfiet9HJJCBAdixDxMtsAI9mnrazBtIyhamCBxZx6ItxyGj6qK+Mwk
rLo3/La0rrt5JjlP0YvEcSnI+2Qwfleshf0laqr8SfiAow8Uy2O9Z3Quv9k4PaPNlHdomxB2uSRN
etTn225ZfJthWlUX/ZFDTbki1aPFg2pCwTi+Rx4Fm3eBGiqZxPnpYrdQIk3VHDR9mopkgHXbqeym
fbMHyb8Wls+9H4hAVAedl4yHNoPIm+aej547eegTuNp7AmOTHo2s4xXITIwuQI5VE9wioAiZPGrt
8Xw5JA6oR4wlVtpuGpQyZtyNruuNDzaHCPlctYzBbwIee57CsFj/b8IRFT2azX//IW3bfDhNMQ1d
THkxPzlZJkFDuC+iUDHLadNo4XA8JsBSdnlcp+YcFIkIPwNgSOfdnNLmYroQZtZrT28rPC7ZwNPs
5Uv7Rjpi6KGLGCv8eqPhW9ee4j+mLX41kmcx5ptBdeptDnABoXQgQ4A3pQmwAdHNpRuXxjVwLJ+/
b5l+jZIRk1M8D2XPq2K3E7WNb5pSvjDl7ouHMfTb6klToiH0r3LWDa3Q0+0J/snznQylesr9zuLM
O9OBIqwRfeE3Kj4pduFklA0OtKu/a2XlP0qM3h+werbBW1ZHC3zHxtH0n5xLUTj9wWJi/+JJv0Bq
GCj/Ke1ycdcYx77t5vKUpTToic2bWCi3WddL7Hizz3iUFGQlzkyofVKJE9lSCZrDkgbP3lygKUy5
VxqPjNehKtIk1j6QYVg+dAE+WlNFuc2oIp+uXuEkLwMU+35fuFYuHnEvPdEF/QGNmaNkQwLh0S61
c4YaxwC7zgHgIOLhhJLoctvF/vixJsRsV+Zu806ty0FtssPHsuG0NeX9QaTB6yBjrJ01bE+IQy9t
1HyvuNG3otPdLvMdJlOjOs4Ew55Fbb7WurrHhgJ3UJObayfWR0vG65iXwUa83pmY+RJYqe5C0PSu
s6bnMdfHVtvZQWXA56J8FLcDAhaeB6yFHP6sOXeYxIGzhfN8x5ydlRVeL9Axk+Z3scxeQLLvcx8z
X5m6Gi8JmpECKPsnJ3VwdxXM4OZr5Ho4Bp30YhbqYtKtLxq0Rh8WdB7W1lyf3DBy4mDnsxmQFQBa
l9EmI3a5MQn8UbsDjNt5+urpklXMSJAyzO37hnc29auL27KOygVCF7rqV4YET17JyQtstX3KlEtY
orv0Z9/2zqkuaRNhMk6S4XO7EOaIiAPfdEfgEB6ShgYpYrAYAMcmNYAO8nCzxNHOa8yONuo7Vpqz
5TCwyF0YBaqa35Ki1wAdMu5SNtJjpwN+aB3rxpXpk0e0E1s/jDuS+zbL1K+szqjqyNrJZVaAREKO
ZQ9e9NjZMIeYYHa3fhpe0qKO70wSPNrtMG4znKmEKBmwj+LRlpm1MSq/0XFwGiIyLtA13Ll5wso9
xYz4fHlkVCrplLozBIXyIYBqvnMUgwyE6ukltlDDsE+yU1lFnZ+tNv4qB0WQCCHDkj7NEJIcSwwx
s+x0QeMRTeiHWXz2wVg+Ov1iyV2qbcJPtSJqb4pmIrT0wtpkcchhLjIBzczRvSFD6IZu3+KBPA5O
jXGixgKImAn6r5nSiEuNlgzud5h+wm6U8mrQMNuAF6LPlLmmuPTJ1D7VWjhfsAinn2OrbUNmoT1s
UGcmDkHO8z19+XqHmCf6JABzIHQo6i9ZonrnUGVgS9DjkPQBRp0+VZ9CysKom4YF3OKeHBzihDo8
7ao1Ft1HOWYYiOkx7hVMQOjLXX6LoLxkcUyXdGdPg3qbMu2cenqRn1vIl3siFvJHTjYe+0QxDIdw
msN748Rf7KAr9xHRqPA78qYsjvD9mvArpyDt3OBvhEQcmTSltUO1gLswGlpadUScQhIKtykRz/ed
k04/4i53dzGUNlovs5W/BhEqmcJNZLjteijBO8NZHzBm0q2ytMQLh50KyQAl3K5kSsFtjF5tWeq7
Kk/JWK4Bn0TIswr7kX4J4jnLRmjyh5SEzCFiRKolC6m52l4czVB7WM377B6Bjjom7giBzh6K02KP
9iUiP2YLccDb90rrXZliPt+GE/RlJluMoEGrday9nIHRXASPog0UfRWzeIhtrKK7RQqbb8tsEB1T
b6hyQV90HztUISeMKAQ7RknjnO18cnetowh9nPHif0NjNh89JZ1PXet4JUsixNBt7YMWYtpmslOK
YfMTR95hD9JOQ2UZrFhtqi63XxhXHjtyfOlyQxpN/L4625U94XVnagJpAyNmkI7+LSAYcUndqvkY
TeKVjq69U2pwSF8Z1InRcn2XE6y31XV4VKyLR3qu4DB7z3KeekW+Bnss4sWkRiTZTeMxpmp/BK2T
A1w0zUl3rjznXlMeYIUGLId46Vv2w6vorP5YGy+m2ikH7Mhr/hNk2kcmd8uj6dFqArkNrzoIfkz2
VJ7BILMId5DHaY2ZvtnLShAMEzepc0t6lH0JlVnuMiK9KrIyJCDlNKmqb12kVEXewVCfI7yvdwvM
ATrYyVEwhEZfuxjFq+3pQnzQVk+JlYYyOQJ0Ah7dSOsrPYjsk91j4MmCuC3PgiNxchLAyXYQtBk/
MPtCHRI2VyUqomNpYH5nT1WQhLUej2IE2kUobH+JQlL+kJuDwob388jSQyo0m1AAJwEhyybKenNa
HBqBg7WYaNUE9jvkBqj5VD5dyF+xDtJd9LP2PHq9hbTmk1S2vNJk0ofKHb23mJNO891vktBGDxDG
5jqEi74vVDy+tLbj+4e2Cul4lr6FEgBXs/4YDV106/UCWpMphw8cKcHpLJZAUpkMnNKiKW1oQJFb
upkBjTDAstX0NNrOmj8LjOlHWNk80uhx3c8p3rKtQgBUYJaHe9z5fTsejFUyS8PriKaoTiM0cgwI
GIDi7u68Yf7ajm4rD3GR0ZPsQ3e6D0crQoudRnl/Ckl/HVH0pY24YgF5LPWCzRCSXIPwc+jFJSOX
5AkUOpbysiLnuPCmS11BdFBNJPelkN9a+vPdbtHOcBM0q/aBj+oerQkBjAyQe8W9V2LnYRBExnVK
cw0w2WHxVVJsvYFFvbFWzqibMzEALwWZZr+GT5A3zO1PN2NLxtwsOadDb8gKWrxdlR9dI9xVFeOc
SIb7ooZm/oBMsSwONL1UsKMW0yR1teXtmNTWGflAemMywG5myF9IuM+vrOrOFTJLcDegAgUBHfrH
OOqAIJsgufVZxe8D9NR7N8otaoA0fw5GYPaiW2CTQXu6Bd7LIFF6/jesb+1rENrqBkrT8Eieb3Ek
KeBZ0jQ/27NX3ARBVT/3U6cOINvzvbZTdbRgO54S1yUBmDUI3QBdPqhTNr0rBpPjbaFdNmrUos0e
PgaVPg7+jREji1M3fViGKTwGtU2hkSNj7HdZmShzDThR7oEiDzvPdxzS4tnyj5PbDec1AEajsYNz
trY7LhHjIwKbw9ACdTs2iH9rOO8eH8+H5lSIbQx5aOuZJngJVURbtubgLVPeWhNol018UeuxEn4J
Kt/iWGgnfUimMDwAUXVvy64WL2kyLz9kbGEU14Sq31d2f88JUsXbjt92D64T9PVQOjAy6QduJ22Z
+IqMUK+Eo8a+EmEIMUxGPnerZc4PDeADotlgp2tK+2M5WsVDKJoh3lh+SuALkHYWsDRAWMq43sku
phyBFMDYWfZuJ/V2JOH7vWtgllYklh3AsPn9YaysTB/qDiLytgmgv3OOovc8ipFGcMvZ8sbStTjP
qko2XUg/tm145ene+V/D2QQf53FeLqVSaxfXEJ415Maf9/YsXZdM+joCJNGDBdxjbqBL7nrpK6KC
7i0oU0AY4Lg+OAzG9gFipjMiifxSt0TFbXqGI09mVIzPwhoF0YqRiX+gfZdPti0QlU7suusQDtCT
Grwtd55cAaBY7uucRrCRXNl633pbi52n2eAoA0oOoBPC7O2gi/aaLW5xVn0+HKw+YyRC6lm678DF
bpni4K9LlW7A8kDzKHIyzF2E6LCsmKlZgVGvbG7VGckI7dll0qfe6qDe2jwzLoP7uvwYy7S4Lb0y
f6rCubhDAdVtEJ0sXH1Sbrgtl0T2BXSWeXIYmEMM5QDUUyj0diHfAXowbihN7n2bjVd8KSuLOUOK
/jLX83Rpg7Y9yrpuznYf5+g94x5+hSoYWLAXp+Oj7hNB7zkT1XQ2gxN8XMToDqcWyOKrHrjpTJ0K
72YsbCsnxq7OOQVSTF2LubNLWFMar4ZBEH5EO9HlBIMU+aN0ORPBunXDz6WTlmZL06bKdu7SQgJB
kKvLkyDtxjmUELm+Qg0bu5siGBeBR2SZvHNGrvmXsp67L7ZVLc9gK1esWwPcldeIupSrl1n97ejX
RCkORVH516KYx0Mlo+w1C1uKH/ZQezn1VJw/KM4geTUCdNXGIlxphamnhtA5XrHJq5w32lN2utHB
CD0n95LXrhJP7N+Q/+xRNe8jw6AMESZMS56sWX0p/Ni9jGD6Vkrk2uAKyoF/r+y2/sa+MGTn0bLE
IzChod2xWvbPeWEA2biZJ7NtR8/lhINi6fGutcPFwlC9z5AQPeVIKPZ5FaDTsmOHAVkblRdZ4jXH
HxOkX1YXNCuZlUDnQ/Fr0WyYxtYrz8aL6tchdKvgkC0O7TVLk6FJqls2oRYQSjEI0h6OCsY0/BOX
YE6fIvNpY+nKyT9PfskG05uGVsQq0mH/rzI0RGCBnfaSqFijIh6z/ht/m6IfuS9pEkXZvunMSq6k
3GML3FiyaIs9Zzd+SBuwRe2stCNpvmzxqMLbApPhq8p/jhCXbNmZ+N94Jz0e3ngABpd6lazWHYs/
x7exftG1eeLmlXdmhn9J0xrRTCxDtzwj/7crpndjz269CZPK2C3+IzJGTqVCA4paBnZUc1+lkovh
MvawZ2aQ4VJdy3gYgVi280jfCSyQtRwggxYAoicELQ8hojAE/fHUvqGk4Fq1TB/AjkWIIaAUVm51
pWltN8+eWyt3Rb155XPvzNz+XreRPmlQlFDMZTnzC05j5xW3Kojd7mtVC3owVUKL9b97OTSwuEiu
lvSCTNXnJXm4Vh6AbwXos48rkuVP9ohEZRsGRk7kf3XtmxV4/AA3kFymP5s7Hkq86kqOFmPHUdnc
g7BN+XIhLEi6qs3YFXsVpE54nAMEZ/A/+5gLZYD4oRJTHj9fc59ovbZtTYCUY3P/6bQ51bUjolG9
lTAQWJ7bZGmebdR30yPLZSqPCqxFcYv7jnuVcVwvgJBPvgy2M6Lj4s5h6aluBlOYVwp/pV/qEFsf
FhcbnM/YCKje9pAmGoaSj1oMVSk/rVILv2g/NkF5R/YNvxWuPBOe6QMSz15XwMXZ0lV9J/HVZLuB
32G6RhNDMRpbHn27KPQSfztabW2wYTR8RVLN+PVd14wTBVKfHnODSgWCa3VjhYQiI+HxX9CJuJxS
I3mqAudQMIuvntDejuHmP2zoa/Tb/GDT6CQQYL8QFrHZSdXe+2PtgBNqVPD2l8nKw59Dgv83k4D8
8oisvQiBDnyQkPfwF3+3HIkksHOPp9b1uvt68nKHfsoQThvgJH1+8BxD3sPvP9P9eXLHh/J3yUoN
A0Z3jGV+jd6jmGY4Q/GE2sRq32jfDai0eBq+9xzvdq5Zgos/q44B8WDVKeceQtEOM60WCKcEz5Rj
JdstqvGA6JjagPqxq8PsdcHnDtrNCM9yZcJ3CzAJ5DVeXXNw0dGzjyzko+ic7BA7nXMhEclBEx7K
vvqbweTP5to/vl4cAXaJCKoFB/PrNV0st3XYPlA609rk2W76c5oV3W51YTz0oz/eegJRLyDX7un3
V/afL6zDUBmSBe0Eb51F/TwI6njVIBPjuRiQW9zYUF3PtI2z71nQcoBg0g3s/Pef6Kx26L/MnriX
FK3EjOGVxydu+7/4tPs6V2alrrNIlMnd4iMt2ARWDBZ3CVB6JHF0A+tM3FvB0F7qqEev3E8MuG0T
KQuvZTM6myzzXPM3v9jPNu71JkQO/WSGfowLI1f8cinqjjTcjg19UzLAf4jwED6QdES52BMp9Xe5
xOtb8vNFiKCIEBjpRUzfeJ9+vu7xnIQNCkeDP6DicEVYjQcia0r9v7Ez//qlHFcwaBMOTVKb8Kdf
Q2ZncjAl7xREC1vRbrfpFZX7vskGQ3AB4sF/8UHm45h3h67HiJRBwK/m6Xp2cii4LGLtHxtPPuUM
H+aZJtAxStBUbBDQrE0oNgY6yws11u5vnq4VkPTTlWXYiSpRuD7zdzv8A6D0V6N6Prr5hEqbccui
O0PISrlYxBz5OmQEaaX31BwY5iyVtowLiGB5Sxb85fR4OkNDT/Q2zUGCHnD3MVW8Q8qH1iepRdTu
tUuw4saLQIduE41ICc52ghOl0Kwf4CXGnDPG4i6nyZOj4ECcAbBLWKLhZ9uNa58QC1kEhxpMOYiD
adcfgkGz0TJIWGtQ9BXNvUtvGhw+1a3cVtakPkfp7OfXmkLWvWMSEbY4csJ5PvUlFKOHcpy4iRhO
nOaZswUbKqMbxoPEubDpapQ9mLZqcm43CiMaeDo7X7feMeGfDfFYxb5okuDaCU884oHjT7uAUOVN
P3rCbHxWPOc42mvUsEYkz/Y+VPzyTa/zo/Y0t5J1Lf2StgCND2hNo0uFgFDufC3MjQSQ/sP2CAnZ
co1zaoCEMcPFaMTKr3UMpmwDAzh7WXq9PApr1mymrs+vEJQJYynUUcxb8r5lQy/FQBGiI2taTlkw
z+Z7UPpU0U2cGevjJL1En+dmYLtXhmBbDK2493dYaPPq0HgRP8fL6STt3aWrZ7R8lFQQ9zOqqAJ0
jzrQp8mP1iS5lgnTnAVERmrps64mNmjcdsBi/6xHgg772gX5tTUdck/TSgU7SBibdka7uk5irEJk
LB3taxPPQOuHP36CyX0+xHDHgVCi4sFgk0J/OTHc++MiCL403Cs+vbEaftmFGh8wbzVk6kEjJnpT
i0RI7LZTQqeZ6Bn07+LV9dDsutJmzjHjAbpLNFS4fdIiAm8TK/qSFNOtkjWzhRCW650T+hwgSyVn
6/JnlTaNcmi4sYO/sbqh2vl0Nn84JH88zmnh+Guynx/skqqG/sixCT/N71/WFaXw10XQIdiaA7aI
WXaDMHRQZvz1VUUxBWrPweeaY1+ftilDxUe+I+tU5KMf2zpddicjwy34/ef+uvjCD/TZZgWf71JO
/FpNuCPnwyQaGXjjNEfHaK2MI0x508PvPweRyM/fD5P0utnFwZowi+Ti5+9HX9UftGz6Dc598ZLF
TvVd2l7fnZB9BniOapTPG7CWJD8ki9N80rwUP37/K/zTJY5jH8KZYIQTs6n9sRl/+/Ihr1P1n//u
/McSzy4o+pDBzRhND81MGU+rSTw6LhrOjRfM79CKuQa//9Rfqwq+MfIYzP8oJkIR/frFmcHhu6Nt
ugG2Lq+ew/mGVWudd4PHeRvAOzh/s+7/0z7H90RAEcOtClC0RL9CnHh3MYEyB14yYLLYu8aWdGvv
ezz3LCW//3a/Pj6uHbDHwJhBrgN+4NeaqUa1EusJd0EacxTBDdsW1mOj26X++vsP+r/dPEgrISwl
BCjOr2CZzKS13/vgJokHLr4GRHd0mEdK/iAeMDuKPpre/1R0/P5zefN/eXJB4vnooch09Si9fe/X
Jzdr6lAlDrGgtibQylbqMvs24uViLmsIO34TvgPrnX5gsnTeA0sPgLGh33wBgJzrvRXN3bvbyN4F
zGYH14IJ4rxrk7h8FGjtnrGNVjfxRHdzVebLF0xp8kuVu6C1mySKOGbT3WOr/S/uzmNJcmS90q9C
43pQBji0GS8XoTNS68zawFJUQSt3CAeenh+imuyu4vTtaZvNDM3u4rZ1p4oIAL//55zvDBOLTHiY
44b20eGtSIPFswOB+ujy4as3YgynN9sdFJ1oGXiHC+7OSEytV7+PXWS0+9kS+gxzRhXcLPllzPMp
ZTUvNUbzriMk0UJSpgsKg+LeP52vewYDY90gpJUIO+QczzDo8rgJRcdtSNEb2BzHenaoMPaqwTjg
uOGuTecbTFHZG0ROCe5wNw/BxvIYPy2XDJtzBcxPdOgbZ5j4DnEB2O3K7OjPzokOI+OSlTLLY++R
y9iqoGuwD/VlyZlXKIoonSqpBQ9OCipiDPD4SgIHt8pMLxxJmWG4bAdJDVU6O9zIKlpOrhX+AJIj
yyIoiSW1UWi2sAyqZcOWhua1csuOPwSfDjvniSGBjli9J3Dr4BCvMPZY1UDJqe2Cgc+pvFqLKTDV
WoE2My+UC3CdnIiDK182vXOom2piw2m40TMFlRXIAhJRB41b9kU16fi05NeYQwyPDgUqOd3zSsYk
tKckC9ItIXG1h0XLnanDjndArg5ogKgjHoFT5nTOOtDjIM9pv8Kd1ozu+Y9nAjlV/jqTtHt+8WMp
lFHcrV6bZFzeqjBgJmjAb5D0Oj1DUIKW0E7q+gHhbklBn8/K8kXjRt74gaebA41+oUenpzJeDfSZ
BwefDdsjx4zmr/hi8vPKMoC0D40BObJjzN27lEPtxikcu12BoRkOD+H/6DKrWEDvZNmpdosLpCwv
0xHnOBXaHoW7Lg4fIje2y4f5h/9lBs4hcHN0cbP3ymCxLk88Oll/NzRbSa4RWBynNzeTlJGs8YPX
4Xk9ab0/Xfl/y0H6UJf879+Wr/mowZSncdL9+7/99E9/ajL96YvUv5++SfytXmqof/qHbUWR4XTb
f5PT3TdFQe3pB/z2X/6f/st/+Xb6Lg8QG/7xrx91X3XLd4vTuvrJCip4Vvy5dfT4Vv3L5dv07b9/
zW+wVv8LHFQX7JUd2pwLg8Ur+cM/aoRfFkQrjdgWUD3s0CYDQMXsm/zjX33riwVGMcAeGnICY9f/
XwZS3/yynC7tBeEKKO4///KbH5MRL9qf0j5PD4DfBygXkRFEVbBwPl3TMplofh4wUiduVGtgb+cJ
D+oYnkV8lg2WAxTMzw+ISeRz4iEF5SoN2V+1sdun5+YMtpkFZxYXByzobNvjyIYa3rUuiaukG/Gl
GA7tfYRtw/R5cEmKAnf3RzbmServki7SPJIyk5I0bZmIe5mIYb5wH8YeVM+YSkVj3wAF0N+tc3Y2
iAN4a2ywTWFPbmk/CwuJoHKa6i2bO1brZpT19x1Ysc7nfIpSoczHkdASZIQ0LM9ZNM5yY4P54cjY
UhpIBcfIwlKq5Dh6bvZB0xX1a4B91pnQ8bHRjsZv7zX9E884VA9wiu1eUaS9Y7dkFXsSdfdMLZG5
xtDfP8ReiefIjaqv9GHBmSfdXOKSM6w3gclsom8UOAqNxeJNN1n3tcKTcQBGydaiI//y9y/AP726
froG/79DJjvY3//8Orx4Q7J5++nCXb7gx0Uogi8CBqrHYgY4MB/5/7oGhfklRC6HvoipmcP+sjr7
7RJ0gy8m4DiLNSU6IiMbx4tlTcjV6bpfOAKwb2P1EjLqcuH+ctn9s8uQvc3P4xILO5ttAy5hqKk+
P+mX6TPX/sSGAJciXvLqexl24WtVsj7ACNzvCxBS3/JqIGRLNjlY9g15vw2mXl8uxCVnZ8EeefIA
hjSYnAxJA0hGTHY7QebZZ3NDtktyENM0MeU+fbfEYTGJOgU1fhEpxlc0F5dIOxcA5Um6x6Ig+wEP
UunnZA8pfIOOQwl1vbNAnQucckTC1vmY5A+8al2+IlupP7TDcmRfuk7HLNIEWIdimqmJM4/jVMCO
pFRpBRmgpbOyTVlDJ44JOl1HsNIibAQvdhFQReN4SzuNmlrZbG07sXGuDYbN3KZbzTDkOWQwa0ea
BzHmxpGgy4ThbJxvhjCqvsPFMI453tANLYn6zi9meRu5zEcbE3q53pW2KN7oEQn658nqSeTbtK5S
AVJOV66YKAojr0j5+ETl/FaDejgLKbgsd6kMKGqu3IEuOSBz4a6lUOlFJnHD4T+smjed86xfgUAC
C5XbJo2Z3LspbU4GA5pakHX+pxwNGDEzAApmuiZ1L/3ew5jWtlRfb4i49d8TN06fYocfA+8fQsu6
UiCCwRXGSYEXZDQuLfLduJwnGT9OjSNt+B4jjc0p1WCrqk9cjJOBmstNGlt9RwBAxU8dJVnxWpZ1
2OLiCPDW+ZmHAbHx6rE70hhPe7Qz85jYVkWytEnlFmpTNKNzj1NFNCweMuuz70P7aDdGGaxGi0oy
Mv85hbRFk4h9K/hzeHttVnYO7TTurpmH/jiVom9Q9nrU4pysjEOhTAlSi30dpVQEeBtJOqq3KO4N
2nClfWnTACmGTV8bk7+FIFea+GBatA9TqP6ihwRRbXhw8zvg7IpHOiv96d023OqFRVfNZ4ZI87vT
mAUMBAeD0bZ3HOrVOlgT0brrIz5KEh8gqCVwwRcSs3uySVLV3jqGT5mPNZvVGrdf/rk4RZjsU997
LJeE/DYPMtzhLYCsfDuMVbeCIBm+dFRD5JjBC48nhb+89TUoF/oKwl62W01g8tmZCAEc0K/j72aQ
j9O+GtngbEZbpfm1xiqHOywUVbupdDPtiVJBSbTwmWJ3EzJ5iuY4VEuXfCRplm7AGmSdPT81TLoc
wSeBIt1NinAgvFyavxKiqsnOyLEXrUsAHzxKsxFYDOHTDCDiKI0VHLTuq+5b+zmiPiHacK5G128o
dlKXdpAP2Qovul/uQTFm5bEu/co5i+OaLlKW0CUo5yJzgjUFBm63J6icZtfTaPQmfVXWTO5ezbzn
Fk3zFBPKCH+eLEKawafUj3HUts7CNgoYKdZNGNKW01LqqY+k+qMH2BtcyeaMELtJm3S4DWRQW8fU
cCgv0IhY472G9GR9TSvboVcNoOciflm62bRyVi+Y5FwH2Nk4QFKRNsOumDJ4g4w+Ezl1fHC5zHDV
8gZdp3niRrfAUGjwwwYD0UlQpTxe9Bio6WoZ6Km6yu0w/d55OgFVlYcYSypNx/Vim7PVHquX+WQz
ywV0wjbZR6603+1G+PRig7Xdjt8dcFFfiYPHn0Pf2Z8yKc1im1S9A6KgHxZAjWeaT3R4UZbVcB/Z
Ss8yqIMUTv5M9a3XrVx2nuFKBl787JdCtRcYz1N/WzVu91wRv502PQf7aYWFfC4A5dY01Lgu+9K1
UwOo2ZKs8eJbAXAI0ZBcTAkp8z0cLEMvi1nMd9ob+37TBO4M3qhK7YcZWgFFgabV15vC9I2WiopB
Yn0ozAjhysKyyY9Vz61TqHd7zLsIFaBV/goQvoEGbjk17UWdgf9Duj3GM/qge4tib69Odz3spI3s
Cys7M0zD/87QqZeOvgiHC+OmPZ1hxgptjMAW96s0AlvHxylnNR44rb/FTwisM2iaEi090biS3MQb
sZuwHXpJeQBYe8MW1rs0KUbl5pF55kYKaryPhHM7Fr5pLkNqiZvuQ8m2h/PTtfODYUXRg/KDQB3K
IHg1fPb0VNJm8566bO84R3J8p5E6Pu+9EE92xv4bipEA/Vjr+kE6QXc5Ynn8vnBRgj3VhtOhw0LE
/ZMf8dFkbvNdG5o8RgHQm4fJWJCXp86XJ9lIdToWS0qgv3L79r2Vz0f0xe0ca3wwWILfzYHXPQet
pegXTnV/4zsOLMl8jsbnHCwN+3Bn8XDwBrl7HyaIIv41FWdQFSi6IdY+1TvZemztKj/TBErzSYgN
5w0oi1Y37B1ZuPc1cne8KQf299vEJQxLSJpJHYOGGb4OTQmfwQmj5C3H7hms6iYzC4hiYa12QYQ2
tR4a9i8rbkfzd/4eztesjMNwP2UDJ2NsYhl1bjjXsXeCN7hOZDKB4M0tDWwlxuC5MmWFE7G2IvAr
pJhyen2NJEkBPlFg9kOa+1vH0v+hU/EiM/75VHz1rUu+yaVLRP00Gi9f9WM09r+Q5QsZjk2anZbC
Dv7Nj+Op/YUVAeUBJss8cMYAlH8fje0v8LpwmEHwdZfD6R9GY/MLE2yIVmgHHGv/ZrxR8I3+uALn
s+Ywri96qsfGlGXizydUC3+hnrh8V6ppjYdJucAfu85cprWoVRs/7/hMQyrqtor13J64cVYSrQLL
4Y5ctcLU/RYDvsAWHIWvc6ar5xZm8bh2Satg8qqS3MMAEkYPjs2DLoRdCrTLn3Z/eNV/O3n/0fTw
yyZ/+TNcXgxUFW64RCZ/SfKazhS09BSDJsrguzX2wLrPxMqysuMu2iwEhLsak90Bxkp+xgHb/Att
2l5+wO8nff/HL4BwRxsEkU3TXBa2f9jjL7NUuYBdWUEW2YXMzPyyG1PMil3bZSsIpoiXKh6iY5MH
xsGnOJdTr3FfwGA9qyB5DTPwbDtEm3QSdT0PeXstQq32o2zxGweKGYHItbOtVUXioWqMRwLNxjp1
vPA169XsXDrSIlxAq/y8c1muHn+81CU4on/+Ui+p21//VO7IKOMkVG0HHffnP7WKfXPw85aqojRv
7nKVhVdKm+hn89yEEE2oMLwaA+xWpKKoh1n3je7KNeWhhOGCMHnGRlW8+TLCwG1qO1SYIuOxwCbk
9i79VVnGJ+4vfuWlsOeX39kLqB/hwBQIrsNfJYHRdjDAdjxkO+y/V5alv2HOnLcGf+A2FPlwXtYj
z+FQ3wvtzAe/HE3qwzv3fSqH8hquHyhVovvkcYgs7CNJO/JVmmNMd3JrfETTCD5iaHrdFlJ3OiFd
lu0jgDv2hFTvHRl9+h0MCvMm4MmRRRWVNlXW7gw4OJuqUfZep3n7nutOXlqhLZ9zYU/fazs07lqr
LI5+Gva7KGpgyRjLZhJ1c+vTpLa2ZK7OG638a9I8wZZ1cXXvu0P4WUfzIwHE+anu2+q5Zuf7ZPiF
R+qEML8X0x2cxipcojLTDY7JAvwR0z/1rKWmmjvzrpqpUZf1XFXXEncmR43BfoYjFF241qyJWeV3
gDIUkmY65pvaL5tdLovxHkv/koM0orNW48ZezXwzkBrTeOn7xgUTGO0Oak6v4BJdD0W409KdQQnF
bJ7MV9GQf1xlcOA2tJbpeFUZBNOcIjRvrRSe40pD/N1rzRGnBKdxGTPbbaD+YDUKa65tj23paknX
0GnTPAeTEe4Gb+huWl8ho5v9sc1bC3NuWW//4vP16+0H8dBmY7isNzicON4vt5/Gi6Ee4S1eq2AY
4S1reu8ICQ/tXjD+f+815oKps4yNgW/vejRzeTl5/nNnCKMkKDrgLNKt4VkbC7WF421Me31Yp4dh
ufqFX8JMYcvyF10Fp63HH+9Z/NaclB3X8jz0R/NXEYk9me3j607WZWOYG5x5AcYDWqwFqYeD5hPk
l+nwzcLLti9iC3NKPFEwRd3p6z9/+X69oSy/h+Oi41sUJzAl/XLv1GDTkxkm13rQQ/uA1TjeZEDY
N0k/WTvBoPXgYL/6q/fsv/9UHhY+kx2BEYtWrl92QqblxcLoRwP7gEiGLaHb9sXxZfyBZ9km3VHG
1binbhuiMZ7wPTJZyQJIIx+8Di1h1I5C1de2V+rCQA9ZNVTXnHst8XgsHfNf3MDQ2n+5gZE2YiKA
FskGdGkRY4r44/NFjqTkUoM9SEr4Z+32/jW/PJWSDQ1wOVLuPqRp3ZIkcvEXInx0g3c+JCKuOceR
GFQqtSAnirfGIblOZThdioJNgCcFvgq3oNmX8tb3yjYOzL/pcRggFxZu9Wzj1V47uOsgG6voHim7
PPPa0twDW3zErkMn8BxE094xQS5FcRPcU7QYbuqR8hJl0aW8TrCaXKFNWSMEADQTiwT5PsREoRNB
BMEpMVtMwbSa26F/VsIetjSFhzeuhbFaAuJD/4/gEc7mnHxNQ3861qwf9xni5VaFcbTL4xwaGLFE
d4fJwrtXU20ejDaJ9hAKUMFST25DgvYr1SbOK04gmJQzxBuKOS3vBWv4XKzaOstWDhSBC3yJjrH2
PXWUo5A3rtuq286ohk8nZq3G7Sy/MhsRk9R3hvkI1YZVe9YIfxPXht6AILYvE1fc1iqDAUUB1IsX
tfU6jmL3ylV9emNktjjGUQUKn+HvTGdFxDaDNgVdgx8WeZkcFavGo2TxsS/tEHZhM9Ch7plxQxp2
rDklNL4LqMS3nXfV0h7TxR4HCODGHPAye6h3vd2k+wpQLSdciO+TY6iDVsG0DdI8jTZVJZs3Uo3N
BofQOjDn7KyM0/5qSqkfC9JIX+BlOQuAv+zKyH0BjWqfQxh7YucJ01oC7KWn/TKYmBTbUizOhUpd
FYZbXwBO6/a5O4fvJU+bfeW1hEWHou6KjY6bemMPPe+zWweXIH4e56mILlUNSz84Hdrzqrj0B7Js
lMS4e+WbN8hwXxNCY3cTOF1c4ioCXDoMYpO0oHRgDkg+8mLPdqkhIxS9xLld346jF1zjwGpXI7PQ
Y9RO1hNjtDir44xW3jg/s23CzLQPsIYK8umhpDaTaqumuSP1kJ/rCmYcZ9znylhaNw1nvJFeM7ED
NdKjUQXOYS4ZZ4s6gIlFyrfpu8DfDKRC+d16IEsJ6V4+YaFCCa/GTax095X3cLwvXBpJmyI94k4Q
N8NAeYNbqvrIY85/aXNWLJnw6p3nldGmjHFpQZP4NhkTe9+616Q2tT2A3aoKcZzbUBGUZfdGyo+6
ijb5VjudqAiw+emOjlXNL2M9RBVtHSlsocveZDrdSVEbtx0XzO1ozfl7VceXKNV6Kx1ZfzCLsS1m
QcwnKPBAZzqluHOI/EFrkP1T1Yr7DHv4kYUJm86C+ANmcj7Ic1pnLpZBaOtAEqdDwRtwVUHifbO4
6T8TMoICyr3nMSjm5rpRon5hVE22s51NF4qUDpMxcPFsDzGDHuSRlvVtpVJQn27rLw7hzBJylYdJ
9GJ0JJ9yFnTfJCvNctMlJXDehYiX1iA+CLKLPZ+x9t3Q7QcogmAdSBGsKQ2eyKyG3t7K4+ncj+Pu
PC3S+VoRUzj3XWD7gT8/26n3veaK32We2vNoDHexKUq8+9mNKABRlKEOKVvAZd7DrKF6xsPfVoBJ
bDTr1iLM/SfaA2kPGWhQYkCbUdYhbrX2RodusXGBabe71Mi767Gt448ph3SLbEnmAe2azXsFRLWP
Qb1JV0X0iHbRIYTglS6jwFVCWRZXXj5SXNwO1X0C44XbAunKfcHswHxtUuwx95iGPLwRg9WhCAST
fp8AnJ63TV1dkhDIm3VQECjsBl18phhj1vASy+eggpk4Ss9571Ej7vHsceOfHKgx2NTCAX9z5rXy
wAVtXeHgCLejT/RoNbi+4W1U0FTecdCVs45zH1NAXBHTwziil3TqWOTxiud//Tq1pIw2kzfKo8V9
jCCZIwyugGVh1zQNYHx0CGrOzfKalh6RbRtopeF2iGxBn4CuhH5MPZfTHQ0UHSC0fjE92ialYf1c
W9dDplIS0ctPIhbhXRIQiR0S0VwG05ICKdvJdKlMtchN8xgZxa1M4QZ89hgdSaR55tVQA3sHT0qO
l34VE9QACASyym24JQcTIHO4PIAzqjhIgPb6ZqwmFVCcBYwr07N1hQc12MwSWEHmcvNlGV2W61Fb
+qbya8GNOJKJi/+TbfNOsXW1d+OQtuPGxCppnddpX/B57UpeXTr29iPVgnvN6oz2ZBE+8cOL9s7M
kyx7j3QV2zdg5fFYgzedcqZgEKNIKREekNgKQKfVSdl9Dg0qkFcq66rJSKGeflWohc5ZsxhEJzFa
DxQOyINbFdZVSdL+gABhXYEcHlch6AGbw5sMNlPHoyriKXNhlZXyVmBS9E2qx3BbOvl0ByQBSEwg
6pqi4BmbiACrRsEZDPybzl2Mm53vDXfaKK2rZK6B5zFOOm9ZSw5+ZenJR5jCmmLtMg6UajXmY7pX
0fKNzKqQB6VlSLZTxZvZtotXXEr8HsgD88o3ZfOKINCRAamD5k40IXEQ+KodJIgh4wNbJ85Zn/b8
IaqaeTdUk/mUQkC+xRjKwjPi7cRcLALepEJyIoIQPdKnCqnoQEGPe10zJ1brwgqx4MDQqM8LbdLq
62OIf4Itwkun84xMhxTq06EN5Gmap6TFZoLyyUSh3bcissxnKxzUBMZZa0jytTPcZKxEvs+BkV1i
dg3QvWMMyQ3Zwj7RG9SAI6oBEDp0p/CGZg9jW2H7pYTDGRdkZFfswpTqajVM0y4xq1tTzs5bASPo
0p0kGbLKov9IVbchKKNjbMzjFbFcTH1wmoFXaT96sItc6i2Zm4866SyQnZymjnZRTAe43vm1D+/p
ti+EczmHi+urqBbolS2PgOjT7RiGy0lNheHGYZLYodX775ZqQdHZDRQ1OPbNudVNbOyjtPhU1Lrw
+NjDEgyzC3vCQOoiQR3wTVTfK0jblyWNBg9NkixNUbNHO57XSehCVdv0r3NXLKNKYyWrsbZ4gmBU
B3RUtlhyZrua9tS6HNiq0Bck/IaAO53axcHrkmjiCWqnoJl5TPss2c+ywoHZ7TUWIi6bUbL5jWdF
B1NX/jm9KvobdkhFNQt8TEm66WixPb/LHCnwbnDyP9TOHF86OVf2uhimp0g4z8yY934S30oS+zA+
G3xQk2nti767w7bHRtuedix/5Htc23h5/dqFB+jH1w3IILoCSuPWGLGha1Li+2k2bhMC5uuQZe4a
N9a0RUPs+VmLyCZcfR2jSJzXdVZfq3LWB7YIwVc7qcRN2YU1mcPcvs7ioKLoqLS2NCyka9pJ40tq
BaKrhdBzWyVt9ojm+9zUpnOwkfWu7Kp/M4aofpJuk3prI6HzhWxqCiqQdoEwUk9x3XqvvTaowHRi
+YnfCRLzHCg+B51sV7O3sFhl4OyF0ezwdCNHZl1329H1QYoEQZiQou3v6144vPv2Z1q5j6GYLhFs
61VdyO3/Suu4Hokgw1hWwRWHl3iLg6PYMok+Voyd6WRemznyU6U5sdmWfFdedxf07ofIrWcW3SiI
ZnOHInqfG9lDAkg0ztM3qBmPp7Pq39p0/98YsH6yiOy/1Vdv5Tf1q5fr/0WX1kK++/M9OIa8pH+r
fjWI8DW/GUS8L6xnHZI7hJi4my6erx9b8MUg4pId4+RvERyjPeX3Lbj3BcMGh3PLctja8VW/G0Ts
LwHm7WVpTkhn+XZ/wx9yOur/tAgJcYewjGcRQuaJPfjPh2sncgv0R7fZ+H7UhJuGiEzNs8cRbzgS
O/ZbQHaf0eOHB6n1V8JuETd47LU7aHqFtZ2sxFcbKhvKc6h8ZbOdVekjZ9ZGYGzFEHfVtk/bgRt5
nE3qXGvLmDZSefrpDy/5/2YJbvu/2ILxufAnsJv12EYJl0zRz38I9V+2P0M53tDYk4SHOW6TpWCa
bSCcUbg0Kz8v0s+UQ9w5kI/2W4rsDbWmHYlvIQzHxUoSY0Z1cueWiCQxoMeOeOmNFzmlvZ6RtM41
HvZs0+m4uzNj+uewA4ReeqbdKViC5iVrHCMIivjAM1a3ByW65SRmmgY2tDGOcfgC1H3h1mseyU+Q
oA8AmiVEyBARoHWN5ZMzpZp2FWUWsEpmgqRYXbriowmSctiOsa9PltgoWo9mTVuXTLsBcIcWgU1F
ope522oMSNCm05Cz2jIWLO1A0M1fO7mBxxODcXOT2Jwz1mGTk+VR/hAwkMXRSHUHb/IFenNw6wXF
wqjy7XHYZlYajmtws4TBu9Kz1MELYwMkCHVLFwAlpuCIryhq9oxMCL4e2+HPIPXbYzuHuGFlwPo7
yyp5VuByec38TDrcYWObF8loWwkyxao43i3r/1b28auL2/hmSDq2xoUWlDkwBQ5X8OjRVs2+QsUX
xmx4W6vw2WMwxbCEMKaYE6hHOdQ1WztWeRxC5s+ok9Dcy2S0vxMlxO8w0Hj0YBX9QF+LnYhvMcQG
zA25hJcxGdmVlXSZuK6Zti/a0VsgLxzf883Ib1zasaTf0c+oY3HNcX7I7dge73yogjMJEZoMd7p1
1bVZpiFIZzL5RJjsQdgbu+WoGyjgbxSQ1gtCGfM09YLScZ+qWgQf6UmTpGUIfTI7aZVYUdAtrZOG
mZz0TO+kbaYnnTNcJE+0JdRP46SEzidV1DgppPqklgKNQzg9aaiUDqGnmidtlU8iG5TipLk6w5i8
jScl1kbgeZ28Dn2WnimWDdVJt42tZqTwMXOde4Gui4aGNmGc1F4f8G9PiW+BCoz8zl6fcC/nMPya
xRmfPzTjcZGPjZOSXJxUZVqXxmd2yGjN2MH7m/CkQBsD6PhokaUBC8/jgy1U9pKddOsUZ/VXh8YP
TR2YAXUDOD/1Km5VecnZdFK/Q0D3341FEu9P6vi8COVlU7MjA7FXfK/cqbvEalY/eGjriM2o7MNJ
cS+4iM/NRYYvF0HePWnz7NEi+guC1+6k3M/JFD1Mi5yfJwafvnER+YvGbMKzkNaPmet78QGQpccT
QIIcf4DvU9Ux9UxOe0O1wUvY90N3SE6+gvDkMQhPfgMFVXJLkRYuhOzkSLDcCGhlb0SE3fOTa2GS
bFVXePBwM8QWxgacyngchsXuEPxwPhh+x6h7ckSYUuKOME5OicQUUQM7Z3FQzGHMcVouxgrh5urZ
rWKEIHsxXizY7HwP+Qc/Rm87Xb0ZihifxhJbfwDSzMXMeRUnRzXHuDpIIePwECPWqDwSdbWNNCMK
cez4trahXW0tfh50uJNfBC/JRN/0yUeSGXxoWJTK7pn1WBtCAqO8BH9Mj1HHcBMfxHY6jKyn/LLc
svEKj2RwRjxuXpQ/o31grfU0/VIrrVvw2U1fxHdJSDJsDXUNT4elgqqCL0CkDRsg7RErpw1ZDGnA
4i7VKnYPJdTTKlmxek6tmxhDSbxLyhTTo2lZsDY9vDY0yvSD4++WBH+6w3wYXwGDgbplUGLBKwSr
hewvrj3UCdSeN4GP6iGwlUMxXpF7n6IPWSbBmhmGC48bevnppbSJJFzj3irAKyL4YTZqTyFFOB8x
N8Nog2NbOptGVNM5rqGg3IyBqd9ySjkuU901mOSikUoERwj8XGhDqymCXojh2cME2YeduA9hEp2D
3p4ek4kTDB9yTj414KRrPyErJyKtvmN4Eu/jUGm5y3Pb5bwz9nlHk4gi/anCXIRcYdgK8dtAONwC
onV7HlhJfM1GjUdFPbqVQxKF1B3SZ2xdBE2n3nC85diG+lDVq4BmXHstmwbQQNr53WPq+JiMNFiP
dK0Gn80YRPHZ5FulfbsLpqH72iZmBuUch10G4iNP9TYa3fyDhgmaOCp2ihmrafacG7qQnIc0mviv
i7IbgmPX0z2ydrg+bjy7ZIHlxgZqc4sEPa2RzXob1R2eyCrmI4ZZKMY1JuIR/MDgOm5+IQgo3Iyy
6x50SR041SJjdDPJdindpJMXJ01LKckPzeVvDc//Q20ijv2HWW2JU/wWfljm+3/8631RD2+cN37y
iCxf8tt0LL64FEVbDJ8IUiFi4n9Ox9YyN5/8BAzPBBWt3+3TTggeGw8I/mhhwzxz+aLf7NPQsQEv
4Slh5kH1Jnj3d8ZjvpBv9ZN8DuUT8zQfjCXO4PI7/jxXKoVFpCiaYR1JBrzX5XaN0TY0B3NrDGyS
1w1OfEXezuPEKW23+AwyrKlzz6ZkgJ43pvlEeUUYWWoNoCXYz5GdfZ0gG5xFo2hfsctSgFri+4wZ
Zp6AD3AlmfOD2+B7pc+83ygNmJbR1t2PQ0g62/bzb0XXZOeDkycvI8vWuwxMLJpmfFEGs3Ew21xv
fTlUH4KBktJmPTyxhXdpdHWN26jpjAt2QWHM5le1O5dg8AHdM1lPrSePTle9S/NpWOy18VcIR2Sn
nY8xq27C/CZxnpooKm/rGUqma5fD2cwjw+tH5xOofnkPClWj8bJ2gnMquiu/sdz3eBrEXe/XBKmz
xHupJhPDLZbGci+IdR/op/Nus4JumHDwumNmygLDYdAdEWXXvkthG/VcBDH6LDhENdu2tim8nYzp
Zgj7uj2Moxu9hINwriIHrQ54kKJieT9APNxRYGCuiMLMVENnjz3gGrzANDIOW4Cu+sJum/G8JKKx
q4cc7JgTJxdUgET7iFiJp9wPK3f7TYd1kDWmqy8Hu6wuADRZmORY5dVOehOwnGFDY+odE0B2O+bh
E2BTXJCS5GxfsiT1i77Ad0BMsaa6ZQMa8shytNmY0vnkjOWdpdIFxOdVD4ZruJdh0kiiKp3ek0uu
LjQq+hoCefw8zijjZEqgSnvKe8xS9xWWlntDV3bE9sW3L+o4afZRmrLPDibChpBWnf1UtR/QgqvV
OJXsityZhHVSRltb2vVbXz55eDdoNMzkrWf04nLkdIAQ0n2nTWpawuq9dV1OUb6pvLq71PxeWyYu
tfGq2TyfNWBnXoauuAviql/rYSgPfh5Xe6pU4AZPNGAPne6eLFhnT3rghRvyyXy24bq7+KmXZ358
TgNve2SrTM2nayAaFfWa8kMa01thUiHXLmcyyZNFaDEekQHFDmaN8xWRj+QM/Dqa/xrzEjaU3tpd
OlNZ2oqtM3nRdVYHLbVY+OTxImVlhQdBv7JMp0CMc8B1XS3FswMZoM3QTc8mX7KeNa0dZ6VNAhnI
j3OIps4/UOMCMQv6wLUMSeCsO+ZpGMEzBUtIS8yM5UR8X9AIq4V/7EODVRL1ZluZphEcbRDzLAyn
czGIdkevl/zoQPOtusaaMRnH1iNtXvIsilLTWpF7rVBAG+vMMqW9wxn+OvrA8CvykeuS3qFtEWd3
iCrWsDKbMfzk0/MWZughWJ77YzLWaI1YMVbZVCm2YpAgFOnffeJo/p9Zxzs9e1/nIKGYDOJGuGXA
4mQlsmRXDm17XlIEc8aDmKeq31JPM89evpkdnztQDkCSDnX6ywAC3ZdpOhxNMPBrqswz6IvDcO5a
TnnOZpD88WiFD142tuecnKi84wzKy2TAyPQiYZz1o0BPpSf7gHHdeUsobmdSA4EOZgTx3VrgqtRD
wWBuxH+Qd2bLjSNpk32VeYH4DVsggFsS4CqK2jNTNzApM4V9XwNPP4dVPdNdv023Wd3N2NxWlUoU
ScTin/vxZ5FaVhgXzp211hfJcPYHsfmnvs5/CHAtYQMU4F6Bw7xLkjg5ijx+XlGigfi6V0KmuHtV
B/OSR5rj68Ixcp6o16RGDYw5dpsO29hGoHzzemo+wXrO7yJIQ1s8dOoTjV+/Lv2SQr111DNd0Tlk
ZCM+Rxwuw2yc503LRnTXlb7DMzEA7541q2/dTAbt88ZDbGafqXVwGESHWlk7MTrvsTgw6EzodeNs
iC1+tzTtp4PdrGauOd9ppOADwLyc/nnIa0+4rter7ekGEJN9zMUcIipRuTR1GP1wagV5OjVh0pnR
bmrm7tgVFoTlfv4GNTkLDaPcphJ6lhFJSaIf73xMPTVKhzSVCOybAyw2reo4uhLICODDg7/2z46X
XrXpwgSTk4UUm5f3Yy6mh3lM429GNDThaNGNRUMEvAjpPQAttnedW4XpFH1HsD+21s1GrS3/NDv+
gbzTyZDW8KzWbGcm+bgXszqqod0NsTDOtFZS76xjSn6N2KVGAaVkF8/ixGD2y2YIKa08D6k2jUjs
xR+Gj7NdmLN5T31mc3LctA1Uyam167z1J5oIp8ae5zRzGwjZgHZjl3OfyA1aza3IldznaR1odfMF
V+dH0sBOdOgUeBFkf3dGAQIczvBvIowL4zKTth0nKg6rJeSP1E29u77BwCxIiXDTcM4TlPuwJhdU
bEbWqiWdJAGHaDlmnmp38Zq3HJjHy6I7fVLkMDrbfOQh25luMudbi9DARq33ppdn17HIN77bcq2r
rck+0nNHlIgTN77oySMbOHGh3rkNrVt4u5Mvf4qmV2nazaFwZji1q23c13PxXjO92sfUfx3dfraP
btJ9TUlR7LyE6PdmYejynDfwvipPGtu+TeOzAF+07wfVOxtD0TsciUg+tat07mN/bB48h8JRtDy9
1yhRTySzjD2REhcW8BBdUGjcXduOzRFbQ31OzEgfRcp9Fsw7AkyXiVcqf7m615TEa52x2w1rOg4b
AwT7qx+nGTcIr+mZQOiVia9uYRNzmt8q9glum9DDFNWrJ7+iNKsgQvOWkWR+YBZJWAXMyS/8Hhjf
VhCdZ5zk8QV+the6RG3iebpTVmHvnNI9MDQ1qKwwIKYOutkxnQ6cLHmWzKR+5bPDG8uWfSwMG/ya
PUzh2HOhi/D2bMg3FQogh+uGGE+j65JpeWg5ZOH2szzG31783ouVo553xAaNTqjPtMXjHRY7tzV2
2M+2diPbbc69O0/HI20Ph87PziMAJjoiWLxnujxoXCsusplxLWj7VE8N6BPurYFdUBGd065Re6Wz
a/tqn48LLYFR86gnVz2OkQs854ZYdWP9kxTEMUIuYQSGx1Q/aOb9A7NGJrU2bXS4Cn6QKmMKtdQX
g6S/F1Mv2wt9HqSgjY0v8n6U3TczXy+TqjbOrbLKNbqeEgbcEB33xpKaZXSgLfRwsYcBwP+blnGj
OJTCORZ6vfVVGUHr+z8T01cB0/p8wzOyS2/1cWR9/X0CCHTM589WvA9NxZTfSszlwhhIBvYKwYyp
6pPW8smLOu7+vJMLVRY7IkJ3IPJec98sdok/kUBRnLji+uzpotmn1dXXCeDNFQdNDLteY0tGUhvI
7mujpDF2+tWZ1hzYM0kKQ5BrAZ+70bYHYp3zN2GVEshP9BPc65t0T5h8LiXH7k1l02EojJIRi8vr
n3AE3Tq5eY8jxoI8MCwyiWJvhNqJF47pIAPOFe9Rundi8wV/x8EkskHndK+vUTL8otH3DJSdwndd
uvgJkrfBQfcxRiqY62cE319TF39Fecs0PDskVd7iaAGWnHJa0blGVJTpYwQ9crs2JTw+kLo7e+Lg
O1KqpplYBybABie2dsnoOhuE8DTsZ87WBR88zATpPft81twGQM26NlVg07eEFB5kLLN9g26xo7Hx
PpZAbpFgt9QjwKeC2Fjdiu2QWd5iZZ2yJZgW1lPmeMPjEmcUX8ZHMnH1yQTwRE9wPH+DNEBL+ITY
/CkG+2XCFQyTxIRFxZMMe/fUQP3Ry3jouvalkakVmgMt7GUqt7jDsvtKVt1J3Dj8OqEkYMu3zv9O
pyTCdSmsr2LN5HtB9y1ONpjCoIZucTq7HsI2RpVg6sG8t7nP+Rpyt1jAW8E0p/IgRjqXrep+T8jO
uxhb9LZu+ZZb0LXtVq2hNjJi6WmF36QD7D+45id/3akQ4lJO+JbxyE1XsPLe6+C5BAQRIe4VKW0O
RasX4mbtiMWNbdB5HbVEJTRbM+uZw/rTtTQpx0vAeu2noRVnIdGVwXuUl9aP3VcPByVzWbfZW6Ae
w6F50vbCy2YqiQlDmt22z0ASWRS6ZsPHRN9qQdHDzEe4Gq6+82aEP00xoWPd11F6alJguJu4Sk+9
h+dhyn7obqiv2SAtCPbTKa9uKxPDApqvYyCx3n1q+sa5d6aW5p/WvHAmcUk7QLWr7GXnFvVFq/E9
NyZ35yzrpfcjNjwYLccJXv+hX+fsOLbeA1uAtRFrdB4onA6Lul2+ORBbOELPvyugnNx2Ygo0ceqT
euSg34mZIfxE0WPbLfs6wUiY9k9DC0+YWyTgrLhxeE7S7wUmsGG9eRvhw0bXyRjc73SV0/fDchoo
4fRhIobPImWYC/yLv6uw1c534x0tni9OUb7RI8BS7rtfk+k/W3X+xG4YVGmKtiUUzj/0b0beVDzf
5MSRtuqtLnBQUQBx48H4ETQUXif1UMhooMHKec5pQS4+rBiHrJVoEeQgNbf01KahQfXTT0ZV+4pb
PJnGYjvTqmhU0anK6yIQJktY7DVxGMum/IaDP8TYaJ56Ken7HBt2YY+FNVNvlhlTPODLEwljyNb+
XWJRtkp2djk2JuwCtbKoElF+AkqDuUzKS+GpkAWM/IdIXLoh6SUaIkUe+yZkE8W6dLWrwym1fg4W
/eXGcCUWGz3QVPloyfSM4PfDyuj8oEvvMJW0LHpeFHEqycx9gqfDyaE3FE7FudyzorDtIEDmXf1G
/yAtv0liXGyXERIH3mLPkbP5DexMn3q7nXkTMUI2sii528vx14j4z7d4afC8937hHXUlsu83sfMi
VT/uFVE23FYrc7Ks0eqjKldrj1sLJ3BZ5MXJykq8cSsW/VVjM5FuKs4p/b7bOKHcLotHpux2vO5p
g/SPXbc2r9bIMxaVPUZnyCrYcCjYzB70ZJLazfAM0kgiv5WimClg99PvSTYgCqys0nhuLLpClaH1
vdvibZiaqnp1W+d9XPryGGd1eWprS25z8OoBMB0YU4Jotxdb8dZKFJjv1HGO1QgxG0uGesReyqw1
r40jq176gnUs23HDE/f+qtl11aDgOEROfz/AzaX8yhAfc5QPj8B2qu3gDPILaPV4yldtXsAULS9t
H1cHIy6wJEq5VpuWhxTRM2u/pdMNBGes+ZGHcbryQFmMhdyIY93qVfMGHTt6Zgoh8FAjH4duU7VP
c1dn72MPVcdaO3mQiZXxLevFE6Hv9exxFdhaPXf6rqlkaJfOwt4SeTgHI2OPmUQEQ50WO2WqDOpb
syaPPpFPYj1E0H2ggOeCFuRtb/fuJ8MOdTbHHu0/q0EYJkxStk4/8UtX0lmbCfdTOLYr2zheuzIN
G09H9oZSOHo7Y2vZzURHdu04eyCtF6ouymmGCCQUTqlkUeN2IB549ZIb9U55QmyqqJ/ORSrdH64u
jQudr8NWTzgVFUEJigt8EWAj6Y9WxTy2TPNo5zlW9kqS9aNFu3uEqvAhBepf7Sixb+kpOsootoPC
R5qeE5arvEU05yN0QukbnPzqwAWfzZT4UnJCCVIDiS5ajzXZ1mlYIV5yvXfXXV5OvNjkxfEYJHo5
KOVlhGI1Ku/EId8PhJIrPnUaMyXGwT3RXwOYgLR/VO24zSr8fFgEbzU4NqdKtDTxUPXJ4IODxF5N
72l66ITj/6ypFDtgHxOfDenk3VBb497tEmpdB9+xXglpu88mBtVNJnyWK3Wzn2C8e1qhdQMZaiAA
0njwICL0BbZ7EZilh8lOLRMwq5nou9UoAAJWQeRJpi9xEimsdUuyr63eforGmEWgoKHjKbN857im
ZoHJ1r1nnIS1a1iqGW7MHM3PQJ840jHDFD7nK+rLIE1k5b25NGRyZGJeFq8tscDGDtevOsqMo1O1
JoByZyZjGuv8Dqcp8bLMEdleEQZ/iI2lfnKQbNAEZDH+mEkU0QVN8uL7zL6FH4814TlhmJ5vpSfw
M8ENi62QMurhXNhEu/6+q+b/PV4KTpX/5Ij5/TMZflf98Dv9K7vI4ef+1P1R8MlN/4HadRVavktG
5U9XjP9fjsLXQjjT+nMg8C+6P4lShZcGkh76MICcf7pibq2YqMLIP+YfVhpH/R3d/+a8+YvqD5sF
PwwEFqBK7p8Dhn/NnIzGTKqV+M2msQDwjC7elXVwrihdGAKiYdzFsqAUTSLBDKC1Q6bXEFYq7KiG
MbovCsprwAIwXlb6EqEeTFsaoz/x6X33ShQui4kzj7u8wpmcg5x5bTbkd9NKnzKB8m+5OxPRLzzr
mDe4aTx2voHBYTaHzc3OTz0TAdVNXNawPTAIOjXN0gvEYiqlx/VVlDWHKpIxxybDleiiI9PD41U7
vCnOFVgQW8lEriozkgchAFx4xszoy5wpj7Mz4KlUt+18s0r2UZupJ6cdneDvf+f/v3SSSb6w//65
udTFL4Zlf5mU3X7izyfGNsB22YpyV8eQhuX/70GZdSuL5R/6GL6V5NHhR/7BGXI8CmZN3yMxLeGK
mjdX1P8alNEVC4rYQJy5Yb1v3KK/4SMzJYO1vz4yEkaPjfkKw7alFMv2XwdlrWqdMU2wR2Z+dyfo
eJpoLtDDY0b1yrSZJ7MVKBDsGZbj0dWmzBBRY9oqLqZXHPxldmCubfS7bky9mgN0MljIpMr+NkA8
Bts4/bLBP5DQJj1q9PT0+Crm6t4v8s0wF+79XXPuKE76DscUVgBdsXTYVE4AauQiXUGbSx73VLpS
X9SV4stq5uViuvqZAcgvNGtqltmTG6ZN/oCqawICNwHutqtzSlIY24ljja9rXcb3joxIh8f2bJAm
q9E0zHhKcx6nyPJ2XjuLAQkhNZKX2zkt2c2GLQ8pTnVeIY0rU22+J0Ael42wM26pSTyT5vDbSKud
OfnGAUzGAnZHCzDYsURaSVcAhrRTaRqB2rdBl6LbW5aOnjipxWs4LRKfbCKUA5p5SY8mEnO0cQly
hDJvGeL3w6tFMcU3Lx6du8XtUcOp1uZfxnAsY7vyC/5amofGW1CbolKaXOBZ5loSrqkNhDCadq50
dYADVkvkhpywomuflM2nx/gDXby0NkvjOgcUpOiKwSSZTl3sy1dZsopjhmtLESYqWl58YcrH3im4
tw5Smj8NWRH51Hw4uODb/hShg9AZfwtAFIbPXW8c5/FDloqSh17I0+TEjuDqTtdH4TtZ2HrNhGOg
y49UbHJH7rrqHb3Q33gwguuN7JTLKivkmT4aeU6yTlzJPrvjcfaj6czcU3ZwVZzX6PbiR9fdDnHP
is7Itw07y3KftP+AO5cGjaaa/CAfZPZugXbb3sA3jBCsC75czUm9aVNwOH56WOBmbDPW761eHQ4Q
YkkDB8gtvOIYYA+Q/Q0tdxJjTw47A9zlbuiWfkMRKQC5cjwvtfctdjHjFHjabmhugC3VTLovHXey
c4K41RcXCYgspEOjusqCuZnl3hdRxDZScTv21PZG9e64Sziaoa7X0/LUChfByHp0l1jd8fUK7M6y
wXOqDPIHJQm1R3MoKLsokNX6A0XQgojEtyFZtd43ji2D1pl2K/3PW4z27m6KoEGt6MMUqBkpKMvs
7o/cff44UzN/xA0GonTgLmjfLrMV9OeT1zpx6NqjOFE7lW9IkD8Dmez2jGmp98Ruz9mZnh+5FG8m
HY0kuojXofQxSnG4/FMhxJRcaIS3vomDxb1pbUU8YetUt5OzRsPGGa6ZWizRXQSqFYb4MO8MxwA1
1SE+O/S8FaADqvR1psvwODtZgNfqVencvZta3G2VV/NAdNa0KZQkIWenX2u2liDO5s+1Ue6umLpX
pv34iVr1qFXyPfan4lK3A9+Qcm0g9XlwmqiTf0y47jxU9Agf4zIPPJrndyRu3M9hAgLDpJzhu6Bt
YNOI4dAKz3gD88oTWOEOhwlWEsJpFNRaQEyUDoGyBXpy0zxM9PRxWqxDGRv1HLg55ZczPTq7pieg
Dzn9fl151BHKZJTTDglRAZrbVLxCdr1lLMe+wQXArPtaeXYwmPkd7o3oztUz1ri+lGHsMGaw6XXD
NfW40mL3iNvS26Lm/x7npj4V3KoPwkzdfWG4ApCW5Taw4xUI7xRXlA3w7dwylC+aItkSSfAYE9Vj
DWOU4cSGaBvSauOuRUBZTf5M3w6tTQIEks3CY8c7DEftxm4dM8Sulj3yRbGazTpYPxxDe0fykipc
5tZ5LAn18qkPDW6gomveGlFELJQJS+2OySj8pBIcIrkcBF5LeEkPBwxWTjhTW7KfaWDcNDwbOwZ+
5hFNkPvhuuDHSjRWobqocV4MvfuBZTfarU3hhJSZyANVhQnVRRjjVoA+SOOMjMihSHM0tgVnLvxT
frk3pgYPFakFNj5cqVOuQBe0fnPHXZ0yPmZ5T/EknDvUG4Ju4CTQduf4jiFmF8SdA+eKC4n9lOKr
rplVplDOByqe3129qmu7jP7OII19iSlSxlrAt43H8NLn3fdZH6eCVy7d7gC5PExqN72gJT7AQajD
zuC/JbS5noHJFVdv5nYquqjrtna95EEBAAhfgVMG3uhaII0zl8YyvquDA2ytHcS3KorFKTH6+oEE
k9yZmY4e1p71LLWr0OXbZI2Dg+Za31FFzXe1rK4lSTvMh5CxxobB98S0cbpFvgq2OyECcCK3uNFk
h9DMFoau9FdXI249I7tBk83h5PZ4/W6wDHonn9Ml/kw9bW+ZNIsDtN9uL8E/bEy6oxgZ6MwvQrhx
Dz6VTeB7m3vYLw9QXxqiPbAXyHA4z1nRfvW5ifhn1neNmOqfeh2rQJktXdsZKTZuqESzGBbxzXtq
BX80/R/rM9V2I124KEFxVYmd6i2mpG5W3kHlMh4qt8xOnlzGY1Hwxltl3F6zqmweRGHw2vvS/DQ9
7hJ1FU07o4aG5GfOJVX+i08C6IcFS/7g9g7fx9F66wS1tE7dsH8Bpib26EgeiSSieqhfWVua9rEd
u/gZ8Tt+09j7APgzRpznYbsA8rhPmxzxFqWFhDIhH1KjT9PS3P6XdI1aykj3hFLt0LepV7NoTwxq
YnWoDKI7tcNsbFun7y+VTO7sklLhxGj0lur1j1us6UUtsn/M87k5u8DEePir9YgJgTOTmc0XW46M
ZFgNT52qugOfEhcSajdYs3Go30VOQ/EgyaIawe0OjAzRFt/1jy6Sx7HWa/Gzny0HXVobML/m16ZW
b1lcUbRsz6fJhHfYS796UFO0hJgMUcepr3idZ3++Mm/2rklRvZoe/kxlM3Qij70R7OtPQkcosfFU
H2qDDFvHuvJMJnI5r03Wh4Rv8EVYjELwLK8q/dHajsDQw+Mh96lOmzP6R/U8DEKEUucS1ZGxwrkx
07IOhi6fkcEqrmCkKYuPXBpwAevO/1g7v/5uzgZZcWv15uNAP2wo7GL9mCc7B7en+/EdGVs+ucvK
0zcs9VtZSudBj8D43ET2uOrVqx6EPNhs52dwvTTXLYlBrM3kMtj0CedLpiI/ZjeZvvIlJmiRaQPu
2sp+2tCYfE8gtj2s2Ki/GojZT/QZk/RqueBFwtdhwr/+VaqxPWHOSL6ID/zOyjHaVrPLPIaY1w71
hNqdeHafBlvSks3Sv9U9t/oAEijwvdaO4i39JNZBOxOmyxW55DLgTRaBW0j1kpEr3zTZzCpo2EUN
dLGSwURwbkcJmC3DQZLd3kQiy46R9BiJDdI+qT65X9KxOzjw3Xif2LoZ6Ky7Zsrt+7VrrZ+520he
EaToalj7Lx4SwIkOvuhd2mIw42TpOye3W74toN4wxuW/B8niXBe2+zYAIz/z/Wse6Fb6zNQUH5eY
80Kmatx5JNCDVtQWwE05vjY+jbfYIH4o11tCy4RD401TECfeazzpXe0YR4AVJ+lORFdrMBSJ1VOI
PN8c0/ldOeL1ibXRv1Rj/NwO9datkwsbHpcPy8EAkMKcL+4mNT3GWFFm+WtZ+y0uMCwabhiZ0c81
SiC+VP1D5Rkj0tr6UXviPi16sOmV1e+aTBg7h3MlYRDC661lwvTpOWNbKuzBn8NX33MMSY9VP11u
zdF7T41x6LGZ4NirfjV9Dxq1PUb481+5fcTUQVMFIRiWblQh2sDQ1kloswqKeTWv1KaCaxgNEihK
Z3B1CJDqlCg+A1//kLrAWwgoMGu1l09b0U0tIWBsOPmg68uCl7KaPxdfYIWkdhcTAE6R0R32nsME
apnD1pB6Z3DoYECDMwn38invoy8za04tIYhjxF1iKzQeQ3Ix0VHPpoeTIe6CMp+K05DDicDG659G
UgvE5FPBuoYYuq6UGi8Ws4tCzSm2L3ESC99yG83lMKGR3wGvQPOTjEJzo/s0E/AmJhMqCY8x7GQF
w3HFEdSOdHe2iosLseS45/jATFQP8wcO8uxSCmFfWZC/VUPbPVeZjPbWYHHg0kwolAabsNZLwH/E
vl4MbQAFqrpreM+ZdA8lJX1EgTAukEBaHsbe8w8EAF+KxDL5Xvs4BVRQU8HkMGcrI8JJUZctO+oE
3gZWFd8W7p0JgJSL2MSwDtPdpotjfFEysYlyLv1uXgXLaD1mlIlhU2j86lO07sC7LNJAAX24My0n
unqe/kExY3lAqD2paMZXZ4fs/ERTbtHa/gDVFRplKRXir13vI8fdElhNQinMddc5Rnug3IKpp+V3
B+Znr469UmLZivng98PO85PktRB58e7Hl9QbzBssdvb4TTjHKooombP21jbKgFMUfvTEVj/ttNPe
oSfD8GhoO7agAsR8JOYEW0OJsMVfK83qVbYZO11886C37aGGzxIa8whhyQeeyX9nmSWo4xwIRG6/
FbROAVaY8yPhr/EsxgFX4fBHmYDF3shBQ3WwibFpLirbWblKQkxL1S5OGOiUfvFSxQI7AKf9qIwO
3UQhqxMNWdDDyA/NuDmlFAQHYvYKALNdHrTaKnZCjMl+zUbg5A4vnpX/aBEXs7H1wd3FkTQB/z+s
OCGhl9+6Vc3qAVNDd8jXUR3Is9cHDQPk4Ep/YP0GQmvBetkWiiPzGjL20cdsyW/gy3RABcx+LYn9
0Du7snezh1hiI5jRyQ95P3zvGlNs7dJ+b/nbgsLM4cayOtz55XWcfs9cWVEm5My7bR79DCMHvjLO
2N9zl4pzt3zPs4YmTgtnczEj5kx4KSr3Vz2U70JZEz/Chdgqx1can6xtzVUi751Ay8s8+vep536z
F+8ziv001GTKgkK65wFVlZK35TLrCMAWXpANla5Ae2FrkPpZj3bDUymajFAcD0TAfHE5Z+Yy0ODa
YsCwvAaDdclNYsRVtMbOxANdgyKbOhrNR/iUXG/Lc2IYIA3k8EjUiVnJMN2b6/BDWcz8/BYMLMiD
kC1s4nKJy9hPsd8ZDCzzOu23cvIe+XT6He8Cc03kkzHJ47Dw1uPqyjAny3lQ5jAgIwCHveF2OFQk
5iGpa8YTShMTM9zpO0/E/S1qWON5GCyMLTNhEA6WjY0Rw1OoNkMbRlM1bbOyPxfDm+fneTBBUAHD
wahy8aHNO7fRWSTdbZsw9Dbonz9idRGblta0s1kC6qDjlENN3934GiL3sYwLiVcIj7jRY89ovVCD
rQ0W0RK168HszNe4GLn8sXt6QDwwGs3bKFLzCaE5DtS8/KHYnSdKuUuKJUNA0BxTfPslta1Lgmyz
wTw4BmIiobwCu9gOiemFCUlRfFKpj8ly0U+MF69Fx1YMYiuBnPHZWFm3sVpdXUYkn4MQ2ddQF8M2
a42M/CDDL1+uiBOI1FSpS+S42P+q8hUJqKh+TsnMFSPjvUoHR5xMbDAnfH34XXrx04RdsF2dGlAC
hXKbqsE6k9ZYzmsT51IqV5t8kdmHmd1z8k+H5Rqthh/4Mwh/Lhv5heP77SZqP/M7Hz1v3Ok8Gi7M
xwWSRwyoiUqXTblQ3QjB8kU10WWGyxPV8ifSPOws8VRyEz+0Q/ok5x7J0SieOmKNZ6vQR13Gj15d
GRuzxLQydEwT4jdcB7+Mcsh3ZkHrB9QfjLDTNG+cpqtCGt1mrm/uzQuhg7r/5qba2TGQfV7goASr
Wz60nv4sGLVLCnLogHONbZLcqDgNuGTTZCuV/b4lkVgt631dLnexqQ69UZ1aZ/7wSnaCVc/TXscL
QDAaFLZTMpZBDslvV1a36BeXXkoXzR+2Kaq9Y4mHPvFoJbBuCIkMRWamWe9mFYS/k7FKbdeqRU4a
9dfUIm3ETgxMs5w/IB/dzHGwgbvU3ngktYKx5VhkQV0D9qMZo3i2PqSe7e/GKf6g4nk3JwvGTac9
dZ29bzILPK1DpmCJerUdb4Pu0ogfQV+zK3riB269d6LCD8jOTgCuMA2meNyVIOg0kWZMGiWNPMMj
xUBviA6g4uHUwddLy43jEtJVJH43QNvZhdYckpaursOEIUl903X9BZqCJUbZxSZKygffrdJtbKni
gZC3oF+0aHFao6WsVhygAWPQ1f2+bmC9uz2eT1ebXCC4UyZg72LRnY10uIwFZnczb38v1vAWd/1u
yawPXeZQYSKPu5ADK0ym6oAvBeEOmWvLJk0BZ1Gu20kDfEqXd8ZCn4D0+TtG9ZT7BKEm1TC5XsBD
4awBNuZzbiwU6iRUKDik1rDTxKuYLckjFtxlu5rdE2x9yNVGC4Hg5nEDxP0M1zrb+pVVh1q7FM6Q
u0PBZNa8mMi+RFkY/0ei3rhF+ypm4z13IPBEC9jnwm7euJORKQeojs05u29r8Uw/0TtdcD9VtQSx
6QPStpktmzqloh25hYwtwKPJVr9oLpk33tBgL0yoFZ/LK7WzN5gW9mAEadhOZvUo+EFEWysKmryE
U1edKjkhgLq6wWyEK6yiXW4zOxQ649owCT3kkoN4bmztVQBV0XSn9yLie9OKX05Uq42VShJ93jLi
PsWj79YZweEKsQRiG2xKhx3e5trNzQdk45cj4M9DcogQz3CRlRHn99gQhxGhlMsiy51vBU48mBug
KOa28X0blydofJrucL5pv0W/FV8qm46izX9jZ2CbMGm5z4+dGj9ijxI/a7XfUmXR6GgnV51Vm04k
FBExjO555FazXailn1vKm6VxzTFwHiQpQjbljPzLxDNMgeONlOL5oY9ARdSjllupK/xoS/6EJIHp
m/XGaY4UALhvydiduWJ9cnee96lxB5hwj2/4gRH765Jr/M5TfFOHo9PCwbmH0mWmPwFjnxI5fR/x
v5vtR2r538g5v+Obdt/KoauhC6zqZBrsMbVz661KMuwdcPETPeb7nOwm3Y6OHfSqOsDl3S+D+yYt
53MYzLc865MD4yM4kLgeVuKqov7tcX5qqC+IYbkEVqffB6ACmzKzvnNRxKOzWDIQLWw4NKw8GOKq
2/LdD2bXhjHX/GzY8gLgp8vJY2i1z6EsHJ2W1j2uEPLgmjMhpqmhAoZTXlt2j3oUyO/Fizfbj14j
vksb/xPVanVoGQNziIZjDo6bX4kxtJdoEnwO47tX19PWm0YSSF5Ub1US5WGSYrLvhHaJYXhUAtMD
fUY9Py+Ff3Zs/64CsrlN1fqjXvHEWXXiU8HOHlgqzLObUrS/1TovehN1CW57eXWUlcHdzR+XcWD0
4pgbc4xf6sh5KEfnYcniBw54Szj1BmaGeT1UpbwONZCZisKMDallh03G1Zt0hlTmcZS4oebwYKec
wUCmP04jDpoS75M9J1kwpn1A0xu5koruGTg+8E57hUvUJSZqeL3/lKBGIGPPNfSglkknw9C/FaH8
j06JvwBG/m3Y8v9GwojC/fDv58L3dce++Jex8O0H/jEWps1JGqZBVlI5xCdvLTN/Gimc/3Id2hPg
W1tYJshD/nMufKuAYljLIQiSCA3qtx/6x1xYUiqlbLgkLDQKb4D6W3Phvw6FYQ4bkpAmzG6q+nzL
NP8bu9Mj5+SveL8CJzFbEmZm8+DWkgQltdI4/vATzk//8tb8H0ggtzHzP4Emt9/oclKWNw8J9g2H
Fqv/8a/OjdVWmmvX6oIyEtUrHDUXYabqj//5t/y3WOifvwZfFUwXNEqMwTcs7r9Ar/1qFC1OYhno
qBy/mb0jnqUW3RXHG3E/P5XWC0k6FW9bY/CYJZWD80xok/vd1PbMd2qWinRftqC9yWu53AIAw9VI
DqMV/zT+eHPcDgpRUCzLYG37FDLVpqzSqORWUpIP18U6kJOhCyIEpEj+UM1T8pJ3LRsLE9aEvgxr
IrZWYzBcqcMZUYkVBFsCb3ZsRjcM8fiLxt0ypaqwJtF3q0v8yJI1e/HHBHcgHM/8f3J2XstxI1sW
/aFBRAJIIIHXKpShFSlREsUXhCgD7z2+fhY0LywTVdHT10Tf2xHKgktzzt5rB3dDkw9fIOzj96zC
SHxrnYieZKtDhGanVDQuXhpq5avYtrIed55KvphpjGBY98FZgwwRbka2p5kSW4WcTe1nqQubQ16i
39YQA+S6ooidbggLIDyOJlJwM1VlVJC1MNSPkD1CNum0NVhcgzaQ6/+h2moBoaxtGgmVfMqTCLBq
Vg3FXTKPFZq3NuRORYIkZE+YmCG9y0/+9I1GKmGYfBmoMEz3X8bzhwffCwJF9EgzkfIV5qbzcc/Z
FDJpkILvjIjSuPKmLbCh4xeab8ehG7K8blBuDt+0ECpFQtYf/dG5zCnrxUWq7lU99hRecHSg5TRI
VGpnqX12+5blMQAQF+4IprFDevpLaHFF70R61FhIgrC68N2cAxWz0+iGYY/eSv+bTOiVt1o1kQyI
qHKxFrK/7hunXh5VgHcPsAAV3hF7WdBnNQAa3U/hdPkxfYCGaqG7xWQa3qTwuvWFKAnO0nQrxIKm
Xmjfmr5ha6NnrosEsmrr2yTDA7O21NT5VGaD6G3OC7Y2lx/VIeb43ze6iF901+a/bfHvG/7wqNxJ
5yBrKR0pYT9vbKyLpJDUNgHK0YvBUWsPA0h/uDymce5xLT52ggoUUGzjaGLQwUCSeBHo3pJc954V
sExDC/yZBYqDzebQxZ9xcCZkL0Ys1NLkxNHD6AdQ65bfgiWLSCVW/bXUYr/jiBDyQElLGNBRc7h4
NX3QMms3K8QW0k+1cSUdnCtXcDqDKuEogsswvSsM9osj/sNtC4gLC3Jc6l6WFw51LX73XZanSMm6
sXcxmra0/tIo6+2NFQlOXz5VVgc1T8a3mkncEF4ejjicYx//NP6mNhxXRdEFpDaXIfD8vGo6/Hcl
PDc7kM6AoNSncIOE1wDgM4qlCtF0OQmbxIlvLl/dobBveScWgAk+fkVYgRLW8vg+XBxtNghXZJR4
cTpOm3TMX+E24lKtmVAuj6Qf5iIsQzmKldcgQVoXgKuX+/xhqIRfUcNI1jwDT1bnhck4Yx9IFBkr
VkOJaPF51U9W5+Z/qjmK7hx23C4IiiWv5PJPOf0QnCXfQqBlZFX8l8Px8ZfA0U2nAnMsZt9u3nBm
+z5X2jJrYsJfBWMsV43uhtvLg6K4PJ64CMRzSKVYhGcWKIbD62/zIKky1YYbgmXrdN1mckkAaMvy
0fQ1jIiCGmziWdgH14VKHM5ZKW/MiqrdIHcxgWOcmsIUlyXNNA51CWqoTyY2aDb1umCn25G16N9L
yzSwxGshUGej05zPhNkxuUHBId2ZWhs1Bj/JGKLT+0+kJWJtSRsWq9u6MKPvFEuou5cFOo8Nwn5I
PoQ3dUt8soa6gbhv+U3pTl7cmJRpAkwFvl08xFMX7fXMxx84AE8jyEqP6HjHcUYpzWot3PjTvGtc
9J8ru3NHDo9lhx388v09WYioYUm2LzxUcsp1ebQutOEc+C458fSbe/dP1qn2FtEzoVYxqgWRyGuk
//PjAaqCguHY9iJM/PgSjawGBv6HdBMhwNmqGrPmEvulrXurlZsQj0l15bU9+Vah40Oks3VgHkoR
e3U44jQaATKfIqX6NWZ76oH6bmpClD4yGV4u30z9ZNpexkKS7NAdhDR/vG3MiAEtErYfG30Yh/ux
jcxdJ+OJVGlqyt9LtxedF2kWgHBgZ1/m0HYaMPhAkVZR3xl/r/yakymYX4PTisWeWEmb2tHhldNE
JfGiLtMNH6je3qSwGB4H8NkrUBHJfRlQEC3iZP49Oh3lfqtuvhqW7WzmluKIOenISeqo2uU+NYkr
v2zB6B1sr/llhq74bQq7i/Vvt/JhUkPA5w/wuskBg6+U7Jqk0J8dotBioHPI45Y8qBJyz8CSsB7Q
KRMIrKfZGz7KyKeE78722p98nf6FBfd6XYECf6JrXjp7yO5UDwCSp5Q2JoXI8fJPP/M28Xht6ZL8
YC4npsN76o/VHJsDxWhQePa+VFFFsdwXn4VWFf956ifx1ubmSHKFSJdwj8ZCPWKijg9oQk4Qwdpq
avexDLKfEyT9R0e2wVtoz/ZNmXXztm8M590Kq/nKxvHM97qcCHmJeFwLZ/Lwemclxz6wbd+LWWQB
owtZvHQoVXaznBHTWVmTj1c2XPryZx69HVw0IfS0PREdO0dzBMrbKtGA8nlpFAKyb5tMxGS+SVBb
ORawr7mZUabw0xQCg4XA1cXcU61RXkp3DfaOqvCA7NP2AiRLpjekU7WdOiPN16UZqa/YvmfOC6UA
44qmstxefkH0ZWNz/Os5+rLbttDimf/++Yd3u8BMvsw4yrNEArgqrUZXwKuokdEMvh13gMYB0a5g
/Ijek220uLeEiUw449f8gg+rZVslBpPGJo2E/srPU2emKPZjTE/8oSi2jeUF//DzZBmQEF/2yuug
s/m3aNkWt2HpU6zyhwiyBm/jk4XIovR6MWh3CQ8J8hVod42SsoNxNCQrlLJj6Db3Ywyvc2X1VLc8
uLPxYkcMNbznbV0+QvCjyDNAiPyjjTru8VJDJeYhyaQ4itRc7zfCbVDRNS7clq9mABvU6zokKWB1
ynCdMEL/YyAZJnyIUI1ufQgUySMIjuGla1rjl8zA87mlIEG8YvuO/g4/WrTqysw0tkh/03nV0LmK
oGVbDhwKd/7iG/34Jzf5YQ8WvGbp0QAGqjb08aKMDKLFq1GDEFlelfpJkiJIJJfqPzdxFdrrHJHY
viFeiYqpH2Q/olKzfyc0x//o0CsFlAwKWYuPMv0ZonRCrNLkLG2ovLGPQ35KeZlbZwLXQYqFtusc
YIDe2AzBlePDmY/WZslD2LrUcyz76BnbZFqZpVlqXlqP5UMBWtsjqYAmZNjkN8HI/uTKO3+ySeW0
LYBYEEUMa4tp6/Class+ziMk5V7vW/WXepikB8DV30JkD28pW3K8DSZlbjl0Nr+sVnVbCjnWlVXl
3FUzV7KtWCYNNjSHP8Kix2LkLYbBLJbTftaz+caCVu1Zbfc+TlH4+fJFnxtuWVSB5LCQmfrRTXbA
oUO9c3yPrgLQTR0qp5/r86+szZ/nwSZ89fJ4fAGnMwuBoJicTP7F3xzNi1ataVBTuctIWRA34zaA
SkmdtIJ4Xs8ppyFOTR0tVXrqPbQA8Pn0tGT90scZITHO6CsbkpPgo3Ziyt749QzbQxIzonSYI/mi
wYwBTTuP4r1IUqBXuUZ7HffkAvqeZc23boYYftZ1lrgj0tXQ3iMhi9BbWG70GVlYgF43dnNtXWUO
TVQ3FdgISSiocg+hwIxkPdSbF92inrTK09H5NARa87WoHEmeWJs9o8ONnxpCVohndgBDIrEgRnVX
1oX/jMi4DHcKZeNvi1kypVY+JI8Saud7l5pTvKFGHZokdMXsmIc2RZI3+DHS35EM0gd0dKxfBLjQ
dWL/hrdWAhUgW8udZ/cWkOnwVgOlh42dSfHmDw6ihchI0NlUYTG8i8rvoEFOtQNTIh/xJzcxuTet
XXaf54a+2xoxS/W5SKLWpRvdRG94GQqd02dJ7laHkflBjYAZac4nJt1hMoY+FU1XxWscZLTjg9HQ
MYOnoBDJUyKshLI9eMd11do6sLIeVBh6KzO9d4q6Zg0hOOI18qPwNzwp2gb4aexHPoDy1eoHpJQh
mv8/oh8zuerssdyTa2D91bHD5ISFyeyJ7Bb7a4nd4QmxcPUFj+vwbXJNdOf46YGuxGHCut64Ay6b
wdAwKhBxFRBLbdBAiHtCANeN1dK6SalkUY2Mivp7qNV2s41a3bbWLcT9Zm1GufMS5/ijyQoqtQdp
QUlAasvuit5PIXZlFrvJrW1PQuwxPsefEmXRjpJhrt9IOh/okJOlFBkMQ9D9vPw9nX6/6JFsxU5j
OV+TL3k4XTgRhSvdzZWHpIEQ5dLH4Y6B4tEKUX4Idxg2l8c7/XqX9Epogpy3qPmZR+NlIaC3RstY
eLPSXvOQ/Jeq1rJvjQ6Q4fJQp5cmlsMVmWBU3gmUP5qasj5NrAK7MclotfMtctLk0QHQtQ5qAtUo
v7lXpqbTS6NxQHURbDadAjb0h7dSR9cMlr8htYr8wrWT1XRQAwQqWc6m4fKlndZD/jUpFu8aDQmX
/zocy4gCLSms2PVaH1j9ipaX9ZCPjnYzxLRmFSqOr7MMmoQw62i4Y/fagNPrquDKJZ85wcBj5+YK
2h+cLY9WPLOQ1ixj7DwOIDh339TgmjdDQjefxIlIrHq6bMmWSyiWFAsyNa+Mf1IW4TZIqUwqhKZt
8jsOb4NTp3pmumRkR2lqPLsd+veuV8ore9/fuoGYHiDtJlcOP+cumtYhBEtBVfLk8KPVzWAVY8p7
NRrmsAN6vWR8xyYgkNkpBHux2kav3xET7rbRlbS9My817zSXyvj8hn+r44eNq1HYel0kyIIDpeSv
qIYwWOpEwDtFjFGqK5vyx5VXzTlzEKHvJKga4HDEXXz0XoOzxLSPUNQrAjuJtno9i59B0jVE09Rz
Pe17dxodz7bSIPfc0SGARQ+JznzuaxMirIva5je7EgTEQDSKnxBxFd4NWxCr6IhlEgfMxjqYTHOQ
YQZjj03yMI4fhTTzHZIhZwKyFsuH1GSp8hA7Bq/0xCnJDIRIkOc+jKreQlGwX4UyZsQ1zshqB+0H
+GfMhhimFvVJ2AxF8r1wWzTFzIKuSUBFu+gZSmk5qyle2ImK6svGlg5VVDfyW9Rd5qK47YKU2XmI
yV7U9AIaVDZQiIso7fzKm8mPF/TH8DbktkOLDIwRzALdarkgRFUr1zWKnwrPf7P1e6Qc69lgLsbo
0bHEjUGS+DA4nabwOrSnj3pjCdIu0cgUGzdyfDr75oy7LSDh8YVkqDJArzzGFUrQ1qdZ0IXaT5aR
FrkQzB4gyLjN5KqeEuSVJeV5jUYF7nIS163PNeilv2xdo2I1VEEQfIli+u3eEPrlX2eKfIULL+0m
D8XU8MVuo0TbjGM5VXCodVkBf4eUtcraMCRku8wibQ2Gpw7uSxTTz5nvlkjW/K7ZDxQEqUtQF0Rp
Wydhupt71fyhC44YThSj+J7TFqFAKae2BTOAatWvTLjJJjF3SBdn36AvV5ll9X1Mq+EX0w81VQIH
GvSv4VgiYGTjwimKMDdSf8yiRu4Edoypp1tOlSR77PCFZOknEz9MCfensQMPyB5/Shb5tbynxzOD
hAziBpOiH/jGNjOKGXGYW+BVhAJIPZUWowPw2oi4Ziuo+rchS7N81yiihaBgdOp1jJYUboDsLgt/
AC51xfKaWmudwIfn3qyJVbEHbXyPgtonikfTx19gUq1fYFozvGpAGP6yQ7PUrUPaXLGLnE5FKH2F
VSEU1GsNuYxT/DXnGWpZTKnh3kLk2q+t2q7haSA1SVf5LKcfvdGMdyWvTQToxyTJiayi+DsQFPlL
n4mhQAGoMRVFcL8RYlZF3e0NXEVIlpxJzp7Sukknbceag8049eiArRoqFimOWB/QSgYtfpiimDE0
6RpaFyjajVdjwbA8N8nzF35JWnhGBBNvDYNiNGFttjK6q+OgMbYl5ZnwyjHrdM7XSa2m5cD53YFe
cDQd4U2CIewQGBbVObWQrAfuBR6vYmNqiim+aYIi3CVFc23NPTcNmrT+KaBStJPmUR0qwMc4OhN1
qJRtFB25BVOmegljqS3o3ll6tVGVPT6LrEeXIsHuXNnPnNlfuP9AzUs9k23G0Q+AXBq3GhF3IJas
/NbC/PwQ+DNziRu+XZ7zz9xiENJoA5edDA2/5Z9/WGRamOSBGqXjEVe1nD7A2290fIu/NWvGKVaS
ntZPgXVlMT+9Prai5BLrdHh0pauj6yMErUVVzOpNVsS8Z22YoOfN5ldaMV8uX9/pCs5I1H04+ILP
o4R5eH3TCLW/6ilOGbMoHhI7GD0DszZlCZPIKnIneH6h3b02cXplNT1zjSb7JIm2nCaq/a90/uHO
kp4W6HEtuLM2xE1RYLWYQ+l8m7mfV76TMyU40pAofbg40axFM3J4lfgtAtFJCHZai7n3RzlFAqod
/tp1Sp/fo9ss59soV/ZMRGvdsHjbosXkPJc4S6AL9AXWPymbmyTM6yvHjjP3gdKmYTm0Rk3BW334
2xRu0d4i7ssbEtxubmKZUIYtHMwu5vnLD/vcUKZhOBL5DDvF45c5jK027mfpe1gRKP5kOg7WvDX6
Df8b5ODlwU4nCV1Spab/ITl40Cg/vK4J9P88AQUCjAhra5c5Rr6P0ynTOUVrciRfVivgFHU6ithe
hp8gi8CNuvwbzl0whx46SDx/92SLSCsgg+kjfE/EVfY3HrXwrWjHrF5ltAGfL491Zqags20aygKM
wet8dL01RT1pQ1LzwgIYypZ0jmpahczOkGklCTuREYpvBElUV7bBZ8aleMzktFTx+Bt5eJ/LwIIU
MxmOB6uOnaBNZj0aQlF9a7IAT2gwtLsIfvV/P+Kx8AhOrku/W2dHfDjsaPuaXfkyYpW0dGenJt5W
Nld5sSGaqr1SvzwzS3GFSLDYpJoGu6bDwXIsRU3J97GJKZtvnFw4CEqkcjZ9MKW/EVXLG7wlCr+A
W2vR5vKDPfMSKVLuyRLgpLHUTQ4HV0kf6igqwk2A0BvPbtPdULsXD1pKuuHloc48Sw7n/yhFkvPF
cfM1cZwEURMSHH2eCv3elKW28VOgJ5uMMnG+ycAMkjBIWtblcU8v0eDyEPBSsqUNIJZ//mEurkir
dCyTJixwLvVXiar4LhwnviGp3NpfHmp5HQ+7IYdDHd1Nc6gwSRl0RKOAE/06zWJk3haKqiufxfLn
HI8DR3IpdlD4Zp9weEkUJztDxFOyifMwv4eQAWCcfta9ho1yrVCObS9fl3767Eg7Q7G38J044B5L
QDrOVjHGrBSCdoX2vIgzN0J/XMeyxOkly0c/qocvlRu649YpuvY5oVb4ndZZvfNp6yyOcF3Dqk6l
KEQFFufwpAe/8MopjW/IbaU5e/kX/6t/H98ihxWRs7uF2tA6mjkI000rFzcPSMeJ8gDRYTma0SD9
Gg5ED3+qKLHRf/W7PiJAWrotUWHgoTuVQRrU6gx2YO+mebILoBC+CkQWLWg+El7WRlWoN2jztDRM
7JZf+swM3zLNTZ/iWbfqW0Q//ddsdiQbnAwvLCYMC9m/1aGrurL0n3mzqVlTJeetU7wLR2+2DgCD
U08IqXaMIJDo2dPoJD993A8vl++mfubFpiLACuCCsoOadLSTirtJZQpM/MakPIyfsdG3idk7T60T
m49UrucntMvD546z0aMsXPKXrchvOMhhhVfJQlbA3B9Ae1D0aS7/ttPpk8Im6kLmaR2934JL+/h5
zyVRymUUhYRG1vkOmOyPEGPtbZVRoQvYBWz1FmYg9qXwyiv2T0V49IpBilrEDy6bPdSNhyM7UT/F
I7ZxAv9aO8NcIvR9JNIZsHojhdoa7AhuTJksHGYwvOrFIizqtyG6ykXw3ozpunYH6iX+RHblCmma
enV0M8p2WWcH7u7ybTqj1uAkZehsVkxHIEUxjn6t0nG4FlQ0iFeNNxImEsSbakwDL+5jV9uUPp7D
BJvMHdEZ/UrPO9y8MnfxoLBy/bn8a868T/wYaooorPn3v/ftw5zMQu8kjo66iseSbWuYn38I/56/
Xx7lzDSp2HW60l2OkaZ5NE1WHDVkiyd8kxBy9YcXuN3iDNFwq3Ut3r8FP3t5wNPvZFGuOZIymoP8
RhwDvbKpNIqqjqyN6KYi4Lxcpi/WrKoHtM/+VoOd8hQiANpZU1nfQC9OSPPDg0JXOFH1F/KjxD2c
92QX6bSwLv+2ky2rwZerc0IQNC2lbRx9wlXcib7C/7CRI2Rj+gBpkREiPtX4fBqz0nfFWDkh7Bzb
fmnz3soQSdloVC7/ipOFhF+BCthwIA8arnu8kZyCVsuyoof+D7ASfRttS5TSCHJacgrIzUygmfbx
5vKg5plrN+kg8o2aHKhpmx6++y1RVhqMVH8B1BNq1kg5E6mlEciyMkyi+zZubpPFEKS++dlI/PAP
IsrmF9/C8D40Pqzy0nSqv9M44/CqTfAWq8hZTJ/A+/2fRiFKgX5ttjEit+nwVw2o35n20xqwa+z3
zwOxbs9sZSNU4PFEHmOeIVpe20bm7JxoxP2VjiAAYNkWYoMGRn9Ke5Gq9SyGYL7pZayMNWBOwjMT
G5yGye8Mn9gvk5qQKt+0r+xizjwj15TofvgKl43p0WZ/klpflWZdbyIVl14+ZfWn1oY0JKWAP9uG
GHoD99qLcTIjsJ2h5qyb/GdhWy7//MOMMDVEglZF2WwqDm57EHF4ecpRYWi7/C6ctlSWfZOxBFTB
sVpWtMOBusEGAqvPXJ1j6g8dPZe1NlrBThKzuamcvALG10x78LR4BawOV1g46t8u/4hzd5jOI3V9
vgAmwaOLRQZmVo6S9abWRbSgtKcNE8KwHmGFkNctqz1K4TC7cuknKyVfnqAtR61giXxVR6PqaIEQ
Zo7NBkKGeZPPBcBYoUWEXfgpsDm72EEs+Fnnjbj9r5e7aMdQZtCBdHHPHC2U6LGNvIMOsEHV7f4g
6wZwRDdV0HBcrPie3xjxutZjTV5ZoU/mfy54eaGYkfnLPS4J1DNsLAtv8SbT6+RxdF13B0pG3PRt
pt8NWdy9X77O0zV2GXDhQtom2cDsRw7frVpqfpvNEYwcF4OeV8ds+fwsBvCAWML5C8EEdl9cZ2rd
6mbVwCJop8dqGOnMR0YtuisP/NRxs/weUkapZ9ooLBZg7MePqtBUOLKoNBttmgCcesCrTCI1oBwF
nhlrcQqtrs7tFZHplrvBrrborPNMLhCCCjqYoix0J+oCXIhTmSZxMo1qhpWSaLs2YW+n2oqZUy93
xDvSySZmNvwzp2iGbhFxx58G9o1vAFZgQ/i6oW1cO60FpA0MMV41CnbFgALkfE+8avxD61BhrIZI
AYxxCFr8mhgDtI9YCn5U2kX2p7BLSRfld7ya5phg8B2q8JvQEtCPaTP3Ol0BHZ/mGJBX0hQk+uxK
Eo1fMVNYj/OQTZOn07YiqkeYCTJcNJm4EHMTx3WVFuNvv6Y2SI0hS3cGLQlIc9Wsj/EKGKcbvZCG
G+0wRhOXlkdDWOz9yJzIRQFevdWjZsxuTM4HX/OBLMzF3zObe8wCqIB6s12y7PtO7WnmEpLkW9n0
d3LrutrIKkIid/klXN6xg10pz9zmPMAETk0Qrc7hMy8DmkhDVIIvI754jzqJHDgZz7CvZXtlXf2/
Wu3RYJT3qM9zCKURJo4W1qosZGwFRkYSh3DaVyBt+Y/UyXWdnsKih9MGTb1zUPVp2I7R+IPtkWkQ
CaWl05a9kfgVW83Yo2lMIXOQkFf/1Y3W1zxHaPN01/lB+zWhkKpu6kV/SJqEGI17IDkZgvEaqAYG
H9W/uNhlda+GiilBis6ChbJNcshlwgzXZUWwzmocOZxiaq/Hr25jk1y1SOudp7pE1r4ZLRueqI/Y
B+uqMHHgEHsX3vSg/7p1L/BWrd0iTKFjNSnCJzl0lnVv1cQ97Dn2up9G4kZ+p1E+jyjuO3LACFoe
nvVpEspzUyMAN9RKJIaW2+HmZiYQGxWEUN8MknxWHAcIc1PVnLVrM6XItB5576x1YGXFW4LlHlVL
axdYhLKws9fWYKu9C8a03yYjHWjmHCvYLEpvLOooCeW6ps86eFPKucmzccGaW7/LWNwwbagJY/qQ
76PMDow1fh79d6TCKnuVQQ+xcmwFNWHKyOLG7u0OQc9oxdAEbXpAhD2E2m+2M6WxsaYgeOjT1vk+
tNSr+DP1SD5Cpy7MtUSBg+ldWpP/PAVVSXhCmygdfrPb/kBjL3taN2b0pzGSyvkygogYdyGgFhsZ
D5joVdrVEtsU7S92N+Dw/BWagOitBtyxhnqKeKuftI3SW5Xu6xAf76oLSOd+4XVvkk81AMvnNFBA
MCfypXKvjclXWDNHyG0TR0PvkQYbR09F2Y2fRzOI5K7t8tLybM2ePDXUuVyzLyR5RPgSkJbBdhhj
XmqTTOOS9jOvJvAE8a7xsz5c++VErEjDX9audulK7cgIn7HS6VmXeFkk67+0H2Nni+uyArebWtZP
kAvu+IDvk26nHwI3CXw1f24qIV5rRB3NWvYBcIPBIEjB0gowESD7mhfirPER6eB/CTQBIc88kqgJ
OkwavNu4JoKV2/kZpZmmD34HiiMdXSvkWIBJughWLBzM4rkJ0jp9NjsbIKMV98470tXExNczTK8E
UFovl6eiM+vv4mbBy4JMhn23cTgVmVXN6mCQN0ftcfgMQJYUaj//7eCvI8jBvaY5OrO/WYp8S7+Q
tg8L8OFwgVXlUxqa3Sb3DcAvdDw44AFsSahQAMhCZFNtsXemNzkKtk+XL/Wk3kSHaWk6KC6X8wWP
73DwqYFPnoup96K8lXg5QeO40GhnyrvbmSYUehk/AmnWddn0PqC2b7YW6UwARqtWRJuhWtgNtP46
f5uIvHks1NBOu2ySerAdurD/PYdR99YJxZmlBd3LmjgYNqxRPeDkZNUBZyq7DEbSQGn9PyTBEKTY
HAx5pVp9/EyX66QCiEiEgiLg2qObnIcQmZXVgQLwx/ILRNVbzlYlIVOpIm3BKnaX7+vxasZwDjtk
xmLUxdJ5eFvxcJoiJMjQAwE3I6YV021RTcMPOTrplSs7NxQSfDoqcDIWK9/hUIFVptArAbcbTAjP
ZqZndy205X2mz8HPy1d1vP9frgpHHa1J9sQOxtjDobomnEe7Y6iy68a71gLKrbdzeBun0bBFkm7c
G24j7y4PeubJUSKkl8KdpLl97C0zZ6NWQH4Xj6KdP0cqgimRu3CqBu1Ga9vIuzzcuWv8ONzRB0HR
3XRc9ijeTBaOu28dUiRWYg44NrMCLzgag/STRpZic3ngc89xsRpzhsTVjp//8OZGI/E6soOMMUyj
+IFKVn+tRFB9TZNsfro81PGMw3PEoc8hkulm8SseXWOjKxy9I3sPzGuc3COC68bO/DvLMNpmo8Y2
OlHZ36oBrHV54DM3l4GVqyiYc17+V6//cFq24tSncdLo8LVVtZkRrb70gfm3oMbzOLbSvoGak1+5
r2feHwTvfBdL15M57uhiB6dUeqwYs/drCkV5k7YPmVtSCWgMWVMncNT28lWeeZIA+gUtfL5IJP5H
n0lTtaGLCVD3BmzsPxCcNI+TjN33XBI4eHmoczeU9ubyNJnEaXQcvjRaqumItx3hqaIVAHTaenDa
Z9XmRJsBUzbWRu04T0MJ1ejywOeuEeYlexjqcihYl7v+4UlG1TANgKN1L9YRAW16Z56+Y+iql8St
rL5yED87GH1rTuHLtdpHn0atyEWNkDp61jCP30yJp3YVx47c2k40XVn8z91RTt4KnASzHfWswwtL
kDy3gN6J9IY8gPGv1fu7DhbbphhQ125stgzE16fd4+X7eVzqWz5JRf4I5RXbYNzlk/1wP5lV57iq
peFZVqn1N5NKg73yg7QBmgCwjc2tIT9nFM1e0O90f/OGKujlX3BuUqAAQJOEAg/FpqMyi2WyPg5N
BSvcR6y2smcwqDvJ3o+AgBoAqjMUJM9OuddMQVNfGfzc5WMIYctF4W65B4eXbxpjNxb2YMKcCXP2
wMoMqlUMJ/pL4qLHJOshueuLhjw+DBUbW5PpzeWrP/eKOWzA0PdwvGUZPfwBicMZX8Pf54Eqy70e
rc8KZIDcE+5s/T+mB459Cl8lOwOEeodDhXoSh8rlRmfUOLw0dLpdhnjyJivJyLh8VedeZoZANkkJ
jcrq0YdjBLkeZCo2vYL8Mc6EwMM9rRTyPR8SNM9sN4e7XmvJrLk87vK4Pp6vF/kXnQT60//UAcfC
a7IsSt8qa/R7yA+eOnJJNmBTMnfF/zv+LGGJ/edV+5+RSgG44XKpTxzeUzdIahvyxAzk0ohfqwpu
c7rwOihnWWwcSJGorGm8Mvme1M2Wojy7PMwffC6We9ysHcl3iPukn/BJAOn3xn6kPkdmyE8aY9aX
1J/Ce2ImwPtPZW7v2wwtUTI6kPcI//h9+Y6fvr9Qxdg1gMPh2IJP/PAG9PaUOgN2V68vlPki1Bi+
g7SUD4S75d8vD3X6rbIJpBOyrKhAUY53D4bJmRvY8uxR+Qo3Y2a4m9DNxabMGuslciLfY0zWgSjW
7sqyuKaLOPNusQddhCdoMSQT1uGVYlHL7aRNZ1ZXmuNrwnkNssuwjpFkQD7KznXT4sop6fQzooHJ
Us7WzqA95hzNTk4s7b6nH+/pbtYQAmzXG9It3E2Uqvldj9xqh1Dq+fJdPp2OGXNJuWKRZaN5vNcm
JFgfOxTeXt1E0dc0M54a3ykA/iltrw8hiHDbEp7DXvjKt3vuTWIGXEwwlNXt44sNyFrMYfYIfIn6
uGtx5t/RViKurk2CK+v6iQZw+YAQgHOZ1J/ZVh99tg0I1XSwxtkzKZ0ilkXFvqbDSjRB7RePGOWG
VWpXyouJc7+hEzx9jth2vdTZENwiG0wejEoF+8s3/tz7BWuBUjiNFDYAR+sgJdG4kBRmvWgWtFtD
GwD9akGJWHByrfwmd62rtsFzD5tNlFgERnAAFnzXx9U/LpIgiUeS8JqyHO5Bbxrfkp4Tv9OY2e8c
wfydS2PE0xM5XJnDzl7tUoSUBidjCDqHI8P2F7pfdcIDpdI+jo1ekPqsa9+dLgPuHwb+lcnj3Nu1
CD/QMyGpwpN5OF6mDEW6K5QwFWRgm0eWPDZ9HV1cKpSXH+TyoI4WIaYp7ib9bKYq6GYHN7XIzKgQ
xjTCDR/b52gJsJV5O3y9PMqZR2dIerSSEzGK0WPNXSWiZHJgPHphmY2L88FUNxWCIbjEZbwXeqh4
qsRyRytbGdqVbdOZiWlpCy4GI/b/HDUOL3HQ8qpvVDp5czBT78yr6sYqB+Oxww55V84O1it9/K90
ED5athOI/jh4IFq1jh6hpSMuiUh7QKaC9CKXMryNYGluRW+RahwZu8s3+NwkgXKLmsMCX7NOfMsD
bYNy7qvJcylMr8tIR26nspzjIy6e0uyKN10Otjdp/H8jRFMCnWph74hOTl6ijpyQlQ2O7Mos+a+s
cvx2MU0sogAKG+hLD289uzhF4F87eXahjKfE1eYb1ePStJnI3gN8BxuMSeI+GerwteSo+Cum1QUG
GMPp1hjQaM4qmO5bZqC9QGR85cU4aRcvD4la1zKn8mKe9qW1qQRd248eZrCm8sxyGJC72q3xoyHY
Xm3hwdfYhkQQ/BoIMQEeF+TivkHaIa79lDNTDB8frZ3lvLgA+w7vVIYBbwSOTbh13yBuzth1bjuC
eu6grkI076PcvJ1EOu3tfBrgArv5r1qzwdCaI1j/Smn5g52OchepMrsnhqz/nnSJZm0uv2ZndjVM
gGyfdMviBHAsR496EiXySRAy65OatTNnXCKA17M7Vkj3jQgIgmrglrXcyhyGqYCM9e3yLzjzMZtM
I1SccW/QAjva2FiVAiZW0n8NIqaOWwBE6W3Vh/1XGz/JEh3bNsCo1ez89yWAEjBDWkzKuNaPloCY
Pl9fdriASq0rocLVCj4tgQBasc0NmZf7qFCZcfOfLxZQJU1nFMv/OvuHL4WFeDGnISm8UUC6eAu0
KdzHIm2qnZOkRbQKojATt4CH2ytXe2YBYmA2GxwVDMXndjhwkiD8Nq2cclCdlBXxFHXor1KfHg4h
Wj70tsvXee5DBHMIPBL1OWc9cbS0J3FqREtGnScLUoEXVmJyb8uuvHP76d2slyQs0T3RbFM3UInp
JGfifzk7jyVJkWwNPxFmaLEFIjJSlswSvcG6RKM1ODhPPx95NxVEWGB1ZzZjkzPtAbgfP+IX46fb
v+HykWlKIBvF7Q6Q4c0Z8s/swjSyZUrozAKeWvSvNIcgAI1WrXzoq0XsdGuvPK8HWIu8lbOuwyPZ
nHaQtK5AKW4IF33q60ckv+wqxKfJ+W6OXd89l/jMuUfP7KTJqHBCDaaPesV8nAfMkndCz2UGAE5l
Nb4ETsuttIVQT6mxeFFvj6HDRF/6PRidu6U0lp2DexngzpdZ//5H72aYGriLroHuG2cbhRLPHR/7
Bq5KOwNM8TJhHm9/0GsLclbpF+lrQ2yrMTFk9mjNuKGEql3UJ7fWnHullF5I7x+XHS0eT7fXu/Ye
ITKun5M2ArDR8wfEUkFDZaUXoSG6+Lle+uqzbs27F/0aaM6vVDoUSNdAC4LAzHDtfBm6MmgdFKMI
W7ODGdL0+Wcvjub3osRZGo8rVz4uCe5D2ABGH1AfMp7rJi7DYZzc97cf+DKpoxcFxBMVTlIPuqvn
vySGhqgvZiHCqMWzys8x4PmalbrzEGtIXPn90mUkeXr0m3wdLOTtxa+kFqy+Ah7ZtCt0ebN6qxiK
EeuDCJM07aF59l6Eg2WfP1bqYON9lyqdgiONrn1LGO8HuG2NX4Z2/FliOvC5T5cCoYRkDmpNOE/M
bIaPt3/f5U25/jwanWu/zkHH5fzl1MlsFvpYoovUjw0dZse0PypYHt1JpTHQ4KMhDuxP4PxYZob6
aSBe7KSE1/YjV7TNhYUoLz/l/BdEsEejzuMXTFY8On4SlfhrICO405O9dsxMdLWQUVxnFVsyew69
Q+gQzbDzUcVrixyKfkCsX5N3yJGsM1nL3rkVrz4YnSx0ekDX2W+6UH9Ekizt0fXLsb2plL7+aYxl
/eJ68u9792TozCa5dy1Ho+N7/voaoVQQ3IhXVTGoBxCsTojEJ/YvNSiK23vlytUD+oarFkoSb3Bb
oKB9QjRMnNUvxM3u6glbeztRkwNWG81fX+xrw4LvtLaQWXSzKcZaw+rTQHV2ZccGuAsOeDmC0HMT
9FRuP9W1jeEQd5HXhMbG021e4DB0bmMRf0HlDu9Su8BTVscaUldr41NWT3894eXShgq0wt/hhG6v
MaYNVYPc5RhG0FODqIad0s2YtWidiI63n+xK4EPSDVlELvB1qLQJwXDpAdEXtggHx61ISBYviCt0
bQty95Mee6TvijkfaB9HO2f6AoO+1irrNY2S7toPsrcFFaz3gqnMGKJY1L+iYOwgV21kuD6mrmad
2sbTvs9Jo/a+ai2LDBLcQZ97SYbqJ4UB8YXNPP6zzgCNU9yUu8TuK1uZ0SWnkivKodxez+4fZ7OW
btMz25pC08ITdWmL74DwlhNuejvx9UoQOFtok0H1iJb1IPWmEEQY1hlLVCduaAwYBd7+1pf1BsWh
xxgf4il9ki2ad8TAYEJfbrU9W9Q7T4iOmlRTsPFUgPerlfqCE6+1s+i1yw3mkE2nnkpHgzh4/hp1
2vQwNFoRjpmd1MGirL7hxtLS+Jsq/QeSgkhMuCo+FZlsQMCl6OB/qIym+digrdgh19qMOUlOFD9m
FIR3nJj569+/GDQv11EYAQV9nvOfmDfg1c0mEcw2FftzYQ2Y8qSjcohzj35HNjvhzL24c+tf215Y
1bgMOWmqAIA8X1QdkdbOMEjDQdiAlJvU/4gopUEwx/1O9Lp2xultrhRQevj0B85XirJ+6Ycc86sE
h7Xvdi2+5V2DxEMzVE/A9qJ7Oiy5b7Smerr9Xq/MS1ayN+NFBhX8ayvV0rgA5TR7vVDxverDsu/q
lxQ7Qs+XtcSEsx5WYxV1Os6p1kynrgCvgyp9h5aZ6w7h7V9zJYivRRETExDeVCGbr5wqcIhEofGV
y764F1lPQyJRvw5OJx/sGWen28ut188muWU5yi9tTenAIJ2/dYUhArg2gFa6loiP+HmpETySxjoA
B55nDI3n9DGuRusFo5D6neIO087zXttgLo0YxsvMbchNzn+AzrFrM0wIQ8XRXjDnw9smnhrmctO8
86hXV2KQyiSbuwTs/vlKedkkzI5ZiVR0PhQlZiSK3dVH9NDGv0/U0bJi4g92jYx0OzbPqkXm0HBZ
ygE9fOhdK+PCMvGWNdDEA9I2/NZ7TVVw4XH0r7e/6LpBNl+UYfGq8ARsD8mL9e9/XAi6Htd5GbP2
WCn2cVQGTxzKRk7PLv9tG5hVNjzMNg5st5e9spEAzzB1JFqsFf3mOyagvjnVsDzqOLWrEwjmCbS5
Qk2fRgrgUAc6753QFeOTTDqwl+SUexXKlQgCGoNWLAh9xmHbrWRPVu4uSoT1oYuJmSeLTw6SVodp
0cej2njNvVubSdhzW//9zgKdwNyAjitJylvz4Y9XHqUO1MOhYA9nqftPpyrmHbZkoEWR5Nu5hfWr
D4k8wapVCVrv7e9/rFWpi4tRXD6E0+xYPzooiA+MhvS7ThTifhnGBIVHbBccLa2+jAN+bSFCTta/
i2pKNchdTFR9R+2mezHPOLHFbxqqctUr73Gi+9Y2RnLntZWNouuSYgySL+KfEjWBife5TA8jkP3V
9Q/1J5pEVZBndntKZJodb++mq08J9nTtwyGGvcVFum4y1V4/DWEHaPezMk9Qs0pbBh1bDA3BXCro
M87LM+3PdqfYuRKAQQ9R6hCUEGfYbmS9St2kc3oIypiffSdwfsJnA8NVuQAPsBL99faTXkmr6Ehp
b20MF0ThJmlHxdFNSByH0O6xkwpg/ozo4lfzj9vLXAl+JIhUBirUnVVG5TwqOG2PqWOiDKHajrOH
m0aJYLzV9PKhgTm6kzRciwVAWtdLDNk1xsTniw3grC2M3qnkFFO+dq7ZIWs6RJEajFNvPDM6KbDk
ppVgBDiPGmjfWfVOcfKGht6EQTAH0CkAA8C/2w5CFOzFhTC0Fk1PC4OyJTcijKq8po+e7KUy4qCL
je6Ljhhf+ewkUj80xSAwy9EH7acYLOcJVv60s6uvhGaSWiYzZOpgDbcBKum9oi2gAoZAHaenMit5
CwOiUiXuqYe06/XE94QR7XyNK6vCnloxRB5pFaOh86+R6LkX2Tl2ygJ6+1cP4xOsJ/NcftbSzszw
+mq8xzwZ65+3d9y1ZWHNOKhwMK5mi58v27mdADeasGzmqj0erN74lNfMUgJPjUsUMnKwEtxUO8f3
6rJscGDHdOu4ks6XNdRUQ7se00FRWd5Xq9VnKgczysLc6OLmqA7VeLSx3N5Z9oK+Tp24qqrA6Gfi
iUbnes7/iMtqBSnO1RVEGHLO1rOh9RVSYGhe/ZD0tD+ivwVNqjDG4jRiQ27DPcjbIoymrNVBmifL
A3E9Y5a+GMhzGU6PQls+CNv0F+yhf9/+NFeCwVuxuI6g+TTbTEizcmQbvKmhVK90Fa/awkvle9vo
vKVEbnxEIPDvFySMM/FbERw0ks5fDjiyhiY3LvWq04C1J4suHhF9SB+w5ov3+khXdgCHa9UoYQuw
5Tc7YJzd3k247sMoyqyvfWe/1s1SPqP+jkdoKxpc2uO9DODKpeGsvAzjrRvNhj9/QMnM0Mwbh8FN
rURABAt8QXNvddROocZ9bVFjv7v9Sq/EWPiCKOqsdcJa+5+vWMaquQwD2ul2kiB3ExTZMpwSd2ae
mqceWlyLpiTPTmxO5cO0tCZ+6FWn6//e/hVXdpKD7CNUeJvxJO/8/FekTAOismvbUCsB+EqnM3wl
dohjiT7vyc9fe8cOs22q87cUb7OJvIIOAMe5DZOsEx9jrZCvuSqwe2SYc1ctTbLTubuyjxDCsEkk
idjwkvTzZ3NMehsgQSgIi9U5rhGz4s9qhpWQaw/Zu7aJyPBcgaTg7Xd6JSNAERfYBhAK91Ke1Si0
zNJ7RlUpGJhDYqd6qK2m0LdXufLlXPgqdEGRiMSYZxOeU9VLHaQx+7DIR7w8OlM+ZD1+GImX/63s
FKGRSRRDA3Kqdc1NOrDUciiR+UXVtLJanG2wIQrzOnY/8gZ+w+lxjjAM4sPt57uyWzwY6QZfbmXr
bgHTaVaLuizRyIfuVj1DcpsfFtOuAoir+nGKdvFpV3aLB5eEBOv/7vfN+3TzvKvNlvXscUj+wyEP
pO4AWqBRDUjJmZp/qGq9+/b3D8mcgUJvzSfomZ9v0bGoum7U6gH+r+kMB65YqKm8bQ9b3yn+MpQ6
tN3bS76Fz7PEirEDyrYYWMFbYni5eVAMtdJCSGjFul40ij85cpLHiQ54Ce1aaHUWtr1qvGp4iOb3
mqC9eoxlO9zFGMzHvtmqSLAiRGvpP0rI0cV7+MCee+8laFkf4gmS94eFQ4kp8mxE7+O+in8lQ4Mw
eqZ49ZMQi/u1wFStDCD3zw4G1F6xZ4Fw8Sk5DlzjgHqAfNNzXv/+x1VO/TaPVtrxhOBQPmTcU+Fs
QLUuGnM5ZZb4ySt4vf1WL5dE+YbeBAceextQh+dLJgs4xLyqrbDNelc8Lv305o1BverTKOiWo4Lu
jfEwAq3ZSw8vwg0TTQYu1K9cI0zPNiG8z1R3kuhShn1Wd3QTO3cO04hvv3Mg13/O+b5hHaIpRQHT
7wtttB4rh0LHuAcjzmmSvuxmKJxzX9/bAOKSnRh6cfp5KHgnq9EaVQCCQufv01KqyhkbBZM1vTI+
5H1rPXWd8R69/+hQlyOX4e3vd2W9Nd8EikvVeKnopDtlpyAvzktUI70Ykae05MvSLxOO4gV7+JOH
qdquIMHlG2VORrJJBgDIbltOdPjQeDLurHDBZPtrLHHMbZg+MINt8evshvyx0SjUbz/plc9IjsMc
mPYDzfltKlcbbjL2aWaHfdIqrzgxT+YpqxC51eMm7o63F7sSbBiLEW2oXkjpGDuff8deHwu1KTwj
BBZcNH4/JOZTWwAm9Ek7sg+q2+JeGOmxTn3e4ldFgZ4p79AtcD+m+ID/p7c4PuLvKEsjhKqC7qut
9mK+01PEnQJgLsrJFOnQ+FGUzA9jBmvJ1wcV1KITIUDgq0qCBhyfLvsH0275/fbjXXaeGXGoKF5S
9lMl0z86fzwzscjYvLVoiDG6BqyvI6I9w1T3zarLOn/CXss6UNs1j6PVYW/mSKvLfGVOHdjtteGU
p9u/6LK9tP4ily4W7Sxq1e0UXe3NpKM/WYceSLPpwEfN8WUw4gW9CU3qjDiWhaKk6oEi+KJri98m
Bc+CBXqdpcGSqXYfdHabdD6SOzgz2lhq1WxQ1VSPiGNLHEr7LHtfterqJWbY8jv9bqvxB31W8gPS
195niQEean+5mVAwafZwny6ThzpQauH6Yyd5s1OoXu5oB+cZAgUCD/QNt90KWbQQn7C/CKHf2YGs
dZjwJR56qFvvzbYuwwREIAY41ELM7i9Io20HMyOuEFrQ3W78ngjThkdlo10ENT/xVarBndN6dYcx
16JIWDMEQ99cLJ3uxuUKRg11tBQPXOx5gJIS5p81dqulqCDetK4KxmyxDigPjqdKRlGQOHW6g8Da
3nDUYQzYvJUysEKsty1xqQ+zihRAeViqKkHVMFmCVfb9VLUcxBg8/7eCedvO42/fN4tSLCA5CsBt
bYhvzpdF16sRLVBjxYXlo9fMNXLIBUfXnPUvSTvtIUCuPCTrrVRZb20De/r5eYaDPI9VjFpIVcXL
XWPTy0ltOWJ42Q/3TNFslBzLPWeFi2+8PqVF8rBKFzK/2vqswbXsVGOAoaoMyuAcigruFpsppknq
5JOCBUwdaw91PKB6gVvYULy6TlK1J7w97G894P29Rvy1175SyAjKprbGk/PX0KslmFk77Q6O4iVf
WoBZvpcABBvSfjl09bynjLA9wbyAVTRwrWMoQhHkO18v7wVgAMccDzrdhY9ti969nF3vCUeF9O52
gLzU7lxpITpye5wpDHa3mUXaJA4MU84SMmXGCdH54r7hfxtGyDUd0HkbDkWbKsdhyDTUZ+MCkKGG
SU5vTQHKY7nh15Utj62tT4ZP4GlCW3blUdUHy92p8C4wj7yWFW7NTA0wCPtxWx28lbYjxMSk74sv
GKHG75qikp/NJl0cX5ni6XuLC/ghUQzrEzYgwykfo2Hvha2r/Jn3rb+C98T9zfxnJZKff5xopeJV
TioOsM/y/M4c7Lj8XMaGivktPj592Oay/ZRo/WiHIs009aA1efk6Gov2NUYeZfW5LpuXCRuun1mT
qg9LBhrJb7WiaPGxqMVXhqjRJzPSls+3v/WV0wwUAcUn7sK1pbepdOo0Tiu7X4ZD7c3O44hb0WEQ
qXhUm6o5ZPizPSxLXh5uL7pNx3ldK9fVJpckrwPldf66lBgLHHdAuthxsz6E2dN9AU5o7Gorrmdi
81kIwmSrqzsk98Jmc6CNkYGGWK076tGQx2x2q+90oOMXt59MvJQc2Z1K6tljkVDWUuCV6RPwhur/
8Y7pQdKDIGi6iCefP65XImVmuc14QF5W3pmTqj12S9KF0Geyp6pffmmosQS3X/FleGK+AzhnpceA
Ut22P6l1PC8uWDOtsuK+GBP5I8Vt2uXur5JDkUTGzt13JULTgaf1TtFMr+yCqZcxhhtLdRkPSL2a
ZSiKWV/dLIouWiEjyXstcbE0WXIdD5Z6sFKkD81Ee2kRF/1HyUft9+0XcCUy0IRduW3riIYtvvn4
yMWVUSvFdHDjJMETlBhhTEN5UiYXA44eq/eqUsVzlqurPTLJV4ov0vfbP+JtAHC+A/kR8BbJBwAe
0DXffHpPdL1UrOkwakavHZoFF7dALyvvUXp2PgVLp/BD3L5v0Rg1u+5DC0a79EE8mR+c2NIlmXos
Il/tuu57BDaiOGRao8zhjEDdd6lElAa2yLv7HCvB6QSwPs0RNUv0/v72k1z0/i2C7ArIRVR1lSDZ
PolAcS6NRTvBNUX5KgGJfAIVXNBxdQzeHYUZMRZsbo485aFWUs3Am4aM08f8ElFLNS38Zkjre6dv
yoc0UZuDKozmdPtXrt9087rht62C02tcoVA9f93NMBdDUo7zwUKQ6Q7bZkzOqxrrEnyRPmIHB6C5
GtX7En+bgy6ybuegX13+rbsBu4GgugmmCCJmM5YfkgxeDLMvMqObfemMTvRUOrXiUrCiZI6JUWFN
fmXOcKPxF4qUHc7sW3tq+xrAToFoIl8wYAyfv4bFchEW1jEy4Bpq3Ge4BlnylGrjqL3DbghjyZjG
0Hss8/B+UJJEebH0SdSkLqX34FVDlZ/sxGASDBJulH5uumI5FNqCMksr2zn1hYZ8me8pldcF4LFU
/d6IrMnBSjYx2ntTSZV/KyNDuxQeNDnpXJlMARHvRsFUm5Ts1Ja5a/qFSPgK0BBxI++s5DFG2sHy
87TDlDaDF3XSF6ePjtUk3SFwvDi774oqQ4UzUSPq3TxZ+gcx2P2/7jA3X7pImB9BBeT56xSZ+X1L
Zd/6tiQxdvXCbO4k/bAnR9iVF9DgVP+5vfMu07O1wQTVis4IfZ9tyiTkgFShMDnotkyfKhM9rqLu
2eR6XR1vL3Ux9uUokguD4Vs9HLhV1uv1j97d5C2eKiikDtA3W7pnqoa+WNhgzDH6UWbq3SFBxq58
0ZS4RWkNDQvmJc28OD+1vmvVe1MbBv2rWinq6+1fduXSQSWaue9a69ME2/ww3GfGtu/14TAuqfLd
SqIqxHmu/TGJ/iuSRkt4e7kreSpVLZhV4jwc3AuUuGgjdRyqVUswNvCX9jH0KIGkAnOm7QbCbDzC
66qNh2gYmhL5qVZ2oSjrQjvOUy/KA+4itQhKITA6qicbm/FmMbrPxNNevBfRHMF/QIdv52dfbhXQ
2DjEcTCpVglW55/P8dLJxns3R042Qhc4G0ZxHLtpemx6jO//fjGWIiZRmiKdveVc9VwtsdSX+qBp
rfOQo/QROioI+hj55J2lLqPfqrnFlQvjCXXHLYq4KiILHckK9Ru1oqviNvW/Ci2Co1nYMc0Pp6xP
AF7mIwoKcbA0Vb8no3KZyzKaRpxg1VenSNr2tJ3I09FB95aDRWL9E7cA5/Ps1Yrud0njHBR8lwS2
Xlbt7Nw6b4f7LN4yiQWFQXMZMAaVyOaWT2pDE1GbUffNGIc+jLGqvnT9kufPVjmrzTHp+ia70/EY
BVQ7kQL5laiyz5aW48OoFpP7Gxnv5H2Tk8cdrRz5b+53HHf8bGza2S+6tB994UiJFVm0BnGec/Dt
diY/GHJJa08imRUFY23iPMZw2/ppKoP7re5kPIYNJivY+ZTq/LGbU3UOXHtssGLgt/22kWcVKM+J
UQCZmuL8vu+dZCcsXHwXXg9vBpwgIz+Hcfz5hsfjJjH1OF0Oq7xi7mPB1tx3A3z3Qz6NmuMPkxIf
XaHs+i6vdcT2u9CKWnm41GUXaGJZWRHVsqkeZn1Kqoc5ArsXIO9TKSEtsvh7HWHxyqTTBuw8mq7y
7XZ8ujjobwN6KiuQErTetmozeYytd5L3FHtFwR3nWjNmr5l2XFz0BW4vdXH2QMkB5NLhV66w6S0t
Db9fXCeqjlfcV+VRZuP0JenQGvdje57QDprsJ0nn6yC9dTKVRPFOBfzWQNy8akbj8Bb0tZqEgXj+
jdNUpZCKG+1g0YxatZmnGvFTsEBPdaRVbjgjz10BWoysU5Fi/hmYU4UQJqC8LDkR4C1EOUtVne9F
hDCOqcpFhjCs9OwA5ykSvt0V5ieFn++GMlmyIdRhoh1LR6vVcKCnLOn2TXoTLEPdvFtmLj4ciCGp
Z0iQg3iK3Rht/a7sd7b2BaYeHpRpouDPNI3XT9Pv/LmtSaPzGFnaAebh1Dyoiqb9mg0n6V7GBEFF
f2Z2OYK4wmUvEJW36M9DbNAnoUs7N4eulc4dWGwzXm06l9NMShgFXcU4ZadLeOUMmsz43/hNdLy3
E82xSatIGqsQK7wZ/PBSDLEPae+68zMil/bE6HIEUOHqS7Qn63eZr/COwHlDwyVlAYqzSUcBcVaE
x0E/aFOlLIGUqfsqxCD/49UQjvIULVHXRAQV+wXnpbMKrcGVMIm/mxhLBtgopzun5bI25BcxcV3B
lx5iNur6tv7IoFyDTr6rslsNhJo/1pWQ9wshWg+dKvNO1Gr1w8AtHdIjVz4yDtI+Mt22d8LDtb0D
xJVjQ9lMjNrOtvQimmSXC/UAN6fDQ0bU2M053oDyGMb0M0gizYh+Nk4MF9+08uVEK9vKT8kAKtpX
x6avfSVKhvfEtd7xjRZj7gBT8O797dhykdUxdHfB1RkM4IG6bWGV+minblk75gEEgvlS43QYcGy1
j2O7VK9F0RQ//nq9lbZNKkF2RGK3OVKYm6NVOmHY67ZmVAWx2UePmaLk351YJNJ3KrpKO6fj8qKA
T0mjaP0YEE+24XOqrTSJ59w8cFqjoO89ZGbUMu8635CY4GWZROw5i5aji2HcstOqubIbuZ1Wijoo
I7bjlg7R0b3HINw1DyKhodvFHiOoVG067bHPkjQ6GKWsTqBbOqons3nI0lFNHpkwNzsb8sqHXskh
sAbW+t7eThLafGwsN7XMQzPihQuAP/q3p4YuyC4KVQRzihXKzkm8vCIBVa1TOIRwV8To+vc/DqJY
vMkw29g6zCgZP9DLG6uwRg7usbNTM98pnK48Hz1O9FrAy6yo8u3GqnUU2OeSxVyozGhsKr4oQFbI
tPyF8n+zA8/dLrcybdYGHDcymHnbXTfdH8/mOfGsjeDwjpllKB+9SYseMACUfahNkfWQQP7c28bb
IP+2ogO3lJKbfGM7aq3qmFBuqcqB+8N+Alw/YDff1h9Ukal4j+t10Lvjrk3QW5z68+5fl0VTT2M0
45LobJmmQq8iZ85i99Cms/5CJus1x2Ju52/aiNuJ33iD8ctUIyULUH+nOQM2Snvw0Pse/D6KvNX7
UFPfI48BdkbYPVIt41Dn95WeJR96/g+U8ZVhNaBhZAx9x6g+2QjBM7hW8/HX1I/VdIxqhrg+6O/+
3yFVx6/lDHtrZSvaDhm3PcZBrPRqAWwgxf+vJgV/wZG7/b2UhVP58Zg4xwkzAfWhz+bxQa9aR6Wv
lib/JCnK8ShiN0L6al87TeDJiSY9fF1yGLePM99FqFCg/A/+hP/ci39j/Nu6VRkdutWa9vCPQpvh
N7tkjIJyIcEOUiSSjrLGVTRIzKH+nScd9gQZ0Rx1sUjOGQZEGQ/edUpkQoXvlfceat6wd6WTPUlL
xEswoRt9D/6yrw5ZbnolWudG9pMiQcv9FZQe+bNnd68RKWh9iFq9waLJktroo1lO324ajfxZUVOc
/PB1TuAJF+DM4ayU0vLB48S6L3ulX16WKM6WYNRbQaVgGjAUY1qVTx1/+xAhYIN5sC6UOJjBowg/
KdNWUma1xodlGgf7KOpG/LZ7l6xwzsz+W43I9u8BrbwMl/DJxbiEufo3vUTf0jcm2T7imhsVIaYE
k+vbmZb8t4KgqzCbbSjvqB97EiexyAUNUZpgoFuK5jHIUIz/6oyqFoPUULNTpDtTFUgNuxKflKfB
KqhTKfCJKhLHCpRGq4CUY5Y+E9rkgdFIbLAaM0O/RFHI+sLNbKDqLxjOoKc3V4Xvxd5Cj0Efh/je
GCHT+ZO3qq56lZgRR7JK+WtRI3DFE4blwAfKtHgegW9/Hu1x+S+LIuuXixsA/AfXpOWGY/ocEhlF
8kQXN/8ns3JOrlZOUEDGPEnRiCwb+yfsvFQ9SB1Bgbb2sh+8OHylLQVf+51L8Eq8gly7DmXWORYz
zfN4tZi0RKRlp8dZWeowjT1MYfu6D12pyKc+l3t6JSb/vE3YWPF1jGXWOYW9jVaWrGtDKdTkGOGq
lDEqsMRTU1fRX0JciU4MQXQCFOAa+gObqO/SmV7sYoiPBjNT7aDEefSO+arTBrYjhjuR5dnnTrP3
JtZX3iaS2WROAEwwkdom3IhLKcDg0uQI46I6qPGinUo5Gi+UoP2LHiXW3ud7o75v3idYJZQ/gYIy
9NhKYjpGK6vYNCJMU3Sn/zEu8/Cdcr/pMIxXMu9xxRGdSqNSY7/DQfwbfFNMhlWtM7RgaKOo+OL0
NjYZJZ3iF4QI9eFk1V7bBiICgh7qca80QT9o2itajPoQ9AwvfqaMdxEramaE8yUDTxc/Flyg/ShV
KPVllRuPSlSqwo/hC76jGQUjzot0ozq60lKfQLoIlyZ4YQ6+oraTErZqWa2ea+yIsoxEjTMGHgic
dVWzAyMrjNdR0akVkmIYv9q5xO2hbhVHCRlcNEwnVMSamDnECEYUc2y2AVzm5tNoyWW8m9PBW46Y
OGteoMlG+9HUTpf4c6ETkjMJqdlnRpb2oWq22kTaVznEnbiMH7scNwQ/7xO78ptar16QepkRgamY
ZAV1VS7ZgT7rJO84nd6vzqMN6y+oK+LIFXv5TzS2quei8dQ9eRj98sondURVgRBIGUqCfn5ondaa
I00V+XExEt0KZDVln3HNUoIytvC4L6xCD7oxUo5jUmv3/TIqgTfm0RQAMLUyyupJXXiB6fC7qgyJ
b20zfbOILvflkMpPRmQ6j57bSQpwtQYiKhfX92AVBVUcV4CgzPkFaBOCdGUX/Tcr9Xi8XQtcjJ1A
ETHJeRNYBViNoMn58yHKjhDB5JVHfQRT4WvS7oFJJYJ2TopCiMdkLKLDQVeu+U+F8pKQp8vyp2hF
7KARMZXv0zZFkEA2tXtqmtUXLXHdxfalqP5aE5Afi5IgM0fy+TXSbCKolfdlakRNcwSVoAV1i0Fc
ih/ZvzAKv4rE/IaKrPr59gt6Ezk8P/Wkliu2C7wp3dQt+Kl2FfKdpoP1Y9PC8o06qk9z3qqgsrOe
5mGXaCDCdXph5cFUKoEJklLOMqz0AYEbRBzazk9ip/iMqUmFXt802NE7uxX2HeRDUjaOd4YZlVO4
rykGdWVoz1rb0IQBZBi6MGLfp4ndDs+G9OAaT3MN8wu+4/JxROckfacnhsRk1nSwKktSXF5LgMfY
1EX5l9Q149/xGFtfLXxhUhyhvVk+5CCu/12YkaPpFA9MDR2Irq2viqTQoHnG1Qv08eFHuYiYTY0R
ceqrmTZ8xvTYLO4qXvFHu+AbHYGBlf09/TDnKwXIJB4s3HWmYAQT8n2cBG19J5vSZ8/EUosUoaz+
65JEZbjFJdlw6le57Zbzzeg2Uu5KXGsUzImWJAtrp4BOULS4yARkFuJbg9TjFCZGPnb3WmePCW6M
hREwfvGK12Hp6vxuwsGo9QeNWLjTdr+MANhzoixmG+C4mb1sNl1imKm9CLc4mrZw7qbBMH1+bNi0
FuMMp8OSwkmGnWP5Bgu52HUMFoBRMvaiVjw/ll25GO4gvOxoZHqShHmsG1QZqtn7kY1cpCPm1vGX
UhQnS3KEfW22rdcav6PqTk/s2QhaaC7/DEUxNE/C6PTyZV4/AdAtUn2qMlFbz9gA513AfUC+Y0g5
64hml/AVCaOClFqNqvqdJ+LhGclcOcHxiA3PB0Kl0N2NFef30BXK+9Lr7F+GXTa1f/vgXd7v0FkR
0CV3oYGD/uj5G5gx8XUqU+ZHa66rB7nMuZ/FtLQrxDTv6DTucf4us6WVPguABJ0uHPG2jUYxFZ0Q
TZsf9TJJtOeSlLh/9opiubv9XNuKnBhGtkLPnMXoSVmb57K0eFoqroajyDTvOXMQDyjUrn8nO13u
7NwrSzGhBi8P0IXe8VbWBc8i+oXWXBx73HnurCXC3qy33fc0hZQd7ZM3u+HNhuWIrF2llVAOCvb8
cwGfxo/YTdMjdDKrPCqU48IHQZ+cYnAA3sskZvd3pPXR/WiN8tcM7eR5HLHNoaM2AgZ2i7RRgky1
pOrni52dwNG2xUuUuUscqtZgvPfyYiRXGoHHhWycLnkYhrbDhx6/nXvOpvWf0L0ReRdtFXykxzR+
aS1ztTguFwY+khn1EKhW373KujdsDD5pzD6hoZc6O02Xy62Lc4T9NqgFwslQ8PxdtEqNr1Iz8BZg
gaBuOaEY8SlyFAW16Y6iXHHFtGc8/dYEOP8AK34E/uDK/WBEt+n0pBDM1H6aqmOm5MDV+8HS7/qs
tx5hKqgP+GJbpzKtK7+O7fG3qcQSIrybdgGkAuvkFVrhW05eP3fVoo++JWzqP68scMDS1LHy9d7Y
E6O+FldRA0VeFubRqkRw/paIWyRTwPJWWJh6XLQS2FIP/tEa9DzoVNy9UEbtdj7N5ZFAnmQlylOx
8O9tBhE1LpYzcP+OEzxDdJVyy3qtnAKYWEMP8PZJX1PD8y8CZQ1lP+BhLkH8jZfwR3/KxDDWwtih
Pi5L4x16zDa9ujji224dhCy9F4T1ZYAPn/r99roXz8h0mCdTaYpplEBboStpE8WaeWqPnXRf6Tlk
jB3M3DxKYbQfby91sdNZijkw8gpAJgi8m1OvuDMeobPWHJdE5r8NRJPvaDCVPwAE0LFx4mUPBLdF
HAL1QvWSIRgyp/Ryt41kkxDtdn3dHAdZA/iM/sfZee3GjUTr+okIMIdbsoPUlizL8sjhhnCYYc6p
yKffX2kf4LjZjSa0L4y5MMbVLBZXrfAHdPl3ToYbbN0107GwNNz0Yrheh54L5MRMtDwUieJuRLuL
jjI/A71IXBGkvxgJ9AqIVORjjS993B4wrlN+pzDUAoAY9n62cPekbzaZH8wqVQzsY93cH1QgUrML
O+C9u88okoQEPKBLjbKGjM1Mo9TFWhAmybX5cYB5DTdad++1PJpUfoUCEvD2ihdHmuNM7e4hUcIN
yeE+/2a1EUvEEOXGQ5hVyx1Sid4Rp8T0WEToaFheIXblUC5QOPp8o8tweagxLmHSC/yHHBxI8vnK
KPyY7VL38EjsIdOwR9WHU2WR3JIQpVt0tovQxGMysOBsA1+Vrd7zxfhmlRnz6O6ASL3xE+CBdtd1
uGA0po7LGna89wJf7I29vfqEoDth8oC6IfM7X7QdDWb4Zt4fXAqonapjxd7Unn6X11n/3ijI83E9
eQxypLTFephcZgs1N6q5B5zcbH8Yxp96Moxfzc6J3jnbchj2IL+C4wIP5hF1zx8Kv8G8QLWdpDJW
nNM8oVafDuqvOI3dHuQehcd7DyiAJXkLEnGZp63lM61BKE4/98x0lCn/7YSIoztL6Nq+azGc9nVR
GO2uZdi9U2bLfbm9+GU0lBYHeKaQBBHz16VinHZeDwqRlFXL3WPMZ09Y0r0HRy3CB2wX/g/L8dWj
8+VJNNgaFUO/ohWjVuQHOILmo7l0sy8aBmtW5GTfp7Fp97cf7/KroGvHawQY95bCriAIMsMb49rm
8TrYN/Zgi5NaDuGuGYba1zpN+VAKYwtfdW1RKS0NugWUgrnOpQrSDwEUkXtzmO3DXHrucdJHsfeY
SBw6PJweINVv8b4vP0XDRTXQYGCJKKJlrj7F2pk9tza7HKyQnj0pNaqvIcdq5zFO2Yjh155PSpaq
1AWyvyT//q8kIWodfaJazg+T0MaHMqMKC/PCfiziwv2FY98EpHLyNr6SC8QAWD4wClSzjIAZ06+R
XGCDnEVZrPxgR1P1HKWlLVCPZh4CNEq/txZD7PopDhllmCJ/TPJ08OvCs365Okobi5uqP28frct7
BVzbm9AO5xg03Sq6A+9CH27iKHuFWn2CPqbsBoNKAKB7uS/cLt47naHsvKrdkhy7fNVsPJpxCELI
g+2tDnVMieLOfQd7BgriK44TU2Dp1XCfJOic3X7ICwS/9HcjKiG4wR0qz9X5u7Z6jVREQ6og7R3v
jjLI+cgUaflkJp1yl4+WgSxVNbiHKTXgi1ghjKdMy1/zUt2C1VxEKn6JVIEEMkaPAaXc81/iZBr6
ktbogBsHHlTp4guD9+R57iKXuYppbVzeF6/Xg8wmbWdBxpAlruEgeVoaU2TY4gA1oPkMcOSh8sAb
KF1Tf8CIPvxkVkP7a8BE5O72ll8+J0hjBF+lljPzWmv1IbPZg5mmi3pohspi2k/9YyZt/+Rk0c+s
1LcAs9eWg0JPN5V+EZ/zKh1OZnfWq7TWDn1XY/OL0fQxbAsGVBOt1REu+e/bj3flRFFmsrfg8aVe
3rqGSvCmmm1l0Q4qbZhPpjelT0NkJ8cqJgv253xs/NCzKY/TrPiWWqVKmpo4kDTz+evtn/LmZ3RW
7TD1MEE2ACuRpcc6UFdS4I0R6gLXp1Dnpyhtu84fBbcEw48xiu4q8Kv9J7VOMf+cyZ/33mTF047q
qzd9XN/dQ5dVc/3AoLAnZ86N5VV3CAX7JjS0xVcadbKCcEoaANkzjBwfcSS7D0pdj4uAYAUXuIzg
cm3EysuzyzRHkpzYZOqNtcZJLvg1Vjdphwrk+Qy4ynH+cSFafEpMR6YZebrHi6fZ5bbYAq7IePD3
liKNjBgImTazO+Aza0piD5Zg0GZmw9lk6EFUufYprcctlbP1DSRXQfuedAUdDjJPeaj/uoEE5vRm
G6tLUGr4+aZO8qMUdv6xTzzlkckQY9y4TTdSiYsL6H8XRfYHmhQUsrXW0eSakBNGcwkisvmGoeFo
gBZ1m50wI/2L1sbJPq8hRwZg15KXqvdcf/Hm8qNZVihE42iyESiubgIpFPk3dzASU+ebYAo7iy0v
UUFQlMRdB93NIGa/cFbAmuwOa3Hj2ABv2Thcb13F1SumV46KODkrFe1aKNAqwpaJbL8ESiJUPzQK
76hI/nppVtGfFJm9fVrjHtWNqjjCAi5pwzfRfa5TZdqMhT4CSmsOXgiu2HTK4k5DmjEoiz7/JqJS
+FHuxltvTl6I618MM5mMnr4GF+YKi51WHfpFHbDC1uydB9tgTB4VOL8HrRJBP7FbB2ZG7qm+0sXT
oTUze2cB/9g7eqp8AeRJgtOnW+3HC6YC54nZ1RtBjhBEQDx/f5pS0ZOPdIlm7Kcfet6Ngz/hRfg6
LZV7qpAPVXfdomnRLlYGOopmoreKX9TqcC/ohjL/pFyv/EVV1CclL7PX2k6MT3QIk9EvLYAgh9vh
cp12yN/Lp02tRxFNBr/66KS+ftkjQQnSL+k+TQxiTvgGlbvBtreS2YtmxdtacLVcfCvhKaydMqfc
JmvLAY0kWeK8cvMrz4oCLCvKx+FXgwaYD2gr5XjXyX5WnO6wDHa9kftce17KTQlgkinHmlJjRx2B
qzdxbjCWP3EZA29B8f2L1nc4Tt/e2otLkeeVCRa9L3kVQRc4PwstpTNEaMKmsQzM17o5DhT6Cnfg
E7LEFwPVNToczj1fm34sgAT7mRBz49dGOD3f/i3rhED+FN60ZMqBwLtICEavKPiQmyUomMQEbdov
uyg1y5OqdvNOaRdjo5p4Y56tvk6p10tWgNEtrblViqnorh2yHloaadjc6xOI748WCjkM3GCHDr7b
hUAPc6Uj1x9KdMqDCHD9z8GCW+ib1pQZ+wwHTC0gBZ9/jamCuVuJ173wHWNRjoJIoxyH1mx/oL9n
Pke5KDgvUd3fW3ZvTRtR+dr2ASbk3NLJJCyv8qlo7jwrrwQ9va5A5zDNlKcoKhQCTieZrqG54Ypx
5RaQvuGo8Mi7Hkj1+cmxBcoaaYU1uB0i96nlcbZXhFMwimyKnV4q34coTTee8eLLkEajDjN4sLgW
TeJVPG2WCLCYYpa7aDDdD+NSQAt0s+jOq/R6I3ZfPJ5cSnaF8WOk7lvLZzQRUkKh4rKU3ikPOjp/
x6RENZSLzt6lXmXvpe3bxp5efT7qKsDgXHSQh873NHQTqvrMK3dMkpufQEhQT27V8sGNxi1Dqot8
iedDplVCUGEF8xrPl2pTjr9Q2wprXrv6lkI4CewEpNxWgLm6DqwEqUpKL9JeXTa1GDt95OfvijBc
TnRDaLx4bOwuW5LwixFmZVBCjPlhj8X4FGszcDb8PoPSLoxhH/aO9ZuM2Dxk6E9thNmLD0ZHIA96
GE1E9GHoTa92QG8mPayyivah4b1Q/4k9ZBwplDV7x7EqtY1+/JWXC7oYFSdAvwwa18yjcWCnk4pJ
flM5zgEoBEAQr0+CaPG2Xu61R+PQvj0en+g6qmdJina0yncSDj1Qeazd/C6K66CvuvxYz5qysZXX
Ho1SXUqCwG8Hen++lZDJstyCWbEbGEy+xEWcQ6apmw+D4251fmUYOwvavDUEG3gmGAAMhVfVuMvE
HiFOMIGI3szJDjnXYp+GwvjFx2I8dLGoP+pDNiqHRrHSPbrdW34BMq6tfwCPSchjeAi6ZhX3ql4N
nbAs0BFxGvEI/kp5KtuiucvqcPq4zCI5TaqSISxciOJw+4a8zNx4eDowOOgwVkBpZPXRUtZWGCfA
ZJ3Svqr2tjmk4xFGid5CHDXCu0al7DrRlGC0i+i76hxDs5iKuwVMrvlfhjHoAWcPJ31sltz8p5np
zWJipcQ/ItSM+iCBFLQRsa+E0bNfvHpdUVEqUUuZj5uL17049jzew35L4cKaIHaKxX0ZTbLy2/t0
bVEmTXxoVAscSvl5/FWl2U4qUgrgajd6YfLf3LZhhvwvKjwYqjyBuxsOERCG/e1FL8s0Xg7HksEy
QRUizyqeIPFAV1BBfCtuNC/+nnh5iNx2GIXlcVk0yJUh+tMwIJFpvs/jLvvRLVaf7GG+C/FpaZE/
e3ahq73c/lnXjit7QHpDmX8py1nlKYjTmJxmnArnYLqV2GPMR7qTGfpz5pZSc60xi4Nb5/XGa5Db
vP5SgEeQHiB2yG29Cv1amqj0ThAhjhyjzwDJIDjD7luvLv3vp1lrfr77Ufn2oTKTA8mLbZXLNgsJ
UAwsetdljb7rXDPF6RDf8SUf1H0h4j+VamAKT+DcePVXHpQ5BoI/tB2k5Mgq/CG3k6QWzdhdEXl2
oJl9cT+g8rrTFYwJIowmNy7VK3cqWoDMMDWgKqTvqzAwOWYTVmHExk52ph8G1yrje6RXNmVU5Bta
vUGkI8i45MwU2MFqoRqlmBA7HpSdDYkvW+bUPo5D2D1MbTchYSOUY6PUWRDGjFH9qRz6R1ugQU5z
qUBxGwybP2l6ulEoXPm8wZfJkpD/cKZX7zmdvaiHq1vtTGgAHwe9zwIF4MRd2YbdZ9B1xkObVv/c
PlvXtpwUAFKZHK5wx52HFHjSuV6qCaUBRjS7PMrtR0eJm41Z+cVBAhCEBipTRvqTLLJaJUnpySkM
W9jpMgnAR6a7PqwgrIpBPQ3ghna3n+raekQFuDIaDqg0ts6fyqn1Djlyxw0qVWlk69E7MqC0H1W3
xHUimTYRwvLVnB0oHlDy9zhTgFJBHp0vuDAzcHShs6CuwLVR8AP9DeJDRPvOUpRkVyPW8AQaqQFh
s9Qd3fYIBa8YnoSOS07SQR8GBHJMUfY19kqSgZvPiTEHKxni8iA8N5n9xsid0J9rNQbNN6njsaqw
TpQy2fWW+sXFSeRxqEUQ64CjoJnrXr0RIZdb1oUbuBbWgIEObBUZHaiIe7yB9aNWasnBsN6teod8
lEH+QX+AARDhahVvVCZdcxqCo+AGR9GoEXZ8zHpcyHbAw7yd6GaPjle9pQd+8Q3IZZG9k9KGgOzX
YaeY1dFEjdcNzGK04js3daY46EoRbblWX1sIxQ4afdIanoB6fkpqhUq6UQoPkjLgcLO3p89VZRWv
7z/8TFhQD5TxjQ09X2WyKwO36Rn0ve70n7XJ5VQOOVZkaJ7d9w3yVLfXu0iSmZpJkXwOPrMkppjn
67XxMMIPK2BdlRl9v6Hsqoc+Hm3Nr/Sq/XV7sSsnkyDC3r2dTpwSzheb4Ogkacblh8Ny96gZ83+L
gdgl2qHDvVfmxUPO4d3I9a5EEwTACSeoz9FgXHf/ZzTMqDQsL6jcEUqbaGzQiYLgrBvJr2XEFOj2
M15mXHJHmaGAXWDkAE70/CGFldVLRfM1wLIhASKOSHXIjR80Q0Hpk1XqPsqVeN+3NOZF6zSQeBfv
aE/teIda4Zbix9XHJ8uSP4fovcakIDEUVoMehxJEMRyLkcxqkg3WIna+kVgnG09/kdjx8DK3wuuD
SoCuz/nDOypBcokJpUqJePSJpNf5mHnT+JDC6v21mIt613SGe4+K62BsrH3tdEGBNLExk2nIWuvd
JMr0I84TQRoqWmAldf7QJPDkyqLtXoYinT5PySRM//b7fpuurG4PIh7EAvIsUG3q6lB3dPIL9JPC
oMTEYv6Aakw2fAdIX/I1VQrS1gHsVpxl0D/LnzGl6MdgGrX+t7J0TRJ0puIIaH+QKI+ugzRWoIvQ
/RyG+tQGCaVIeUxixs6+10d9E9Se4hU79hYWXhOKWP+1FGr8JR37kjY3o7oxMEfbS76ZCPfsa7uy
wTwMoVd+yBTR5hA0o1i5j1qlNT4gSzbelYlaTX7bFcU/dmg1tA0NN8w3eL5XvwlSXym0B7eYe+n8
WMxqmHRVKtCVamcbeQ0EFf+z8Qo9NSBrd52+FD/QoUF1a8CfS1vSzk9xJnnJFUYkfh7NtbPx1q58
FszyYVSTY+AGfoG8GVwUQDqhB0lYDl+XZrLl5ZiOH9Iqt4JM1FG00Wi5aBHQavp/mGJSRLjH51vQ
lHVTTV5KxiA6MxgWpqrAubXjXAB89Eelp+Wb1g0sSjKRlmZbAvP19lG98tCUAmSnZM2olK9Fu0ET
KDTyWj2Y5smBfNOXXZB2uerhjWMMHxU0QIr39g4NgOvY/vDZMSUEsnD+1Bj9tIx3ayOo0mp5mMwG
o464y2F1Dsv9e58O2Dp9XxbBeOzS8S7WByoOBo55OlHvqOV8cIb0V+qmyV7X0vdqVBFQIcgT60yi
DYnqKszbyqQaCX8CQJwIMYgxPtZuXr3OGt3n2092eUdTTpGg/i9UFR+N803E57mNqtpGzT3DrMMX
VTL8GobSdg6Mi6D03F7t8qCyGjooSG5wXTBZXq3mzIk2FbFB+pi5H1x8EVMfntKc+BmyrMclib1u
h0UnNF4tq6tfej4pW7fWZa4lYeVooDJ9wYFtXdh4LVa7kTmBvq1b9cOSL8YLp2bYeNLL7wHEM1J0
oIDhV6AZd/6kE+4OUZ1D1UtFhXyUPYcG/lBQjEt6QP8sHlH39tZeDrY4NFLzAPtJwBTAAs5XVNsG
WaukgNxTe2510IQ+7Puhc09W3IGhobmnBDmm7kFTjM3XkLEDUghl+D3KG/3T7d9y7VDhGYKqCpMz
irrV+e3mfmywCTKC3o7dQ1sV8V3S2+oRf1B1Y5+vLIXxi6zUMShiw1c5ppgNQ3GgiARhquVPZuq+
UCKHD10kvtx+prdB6PldTMkjO5FUjzC01/ocnqmnY5q2ZuCItvxM46v+EpIA1UFeuHXrW2WViLus
iTrhi6R1Bj/qIBT5+uK6GeObprJ9y4YHG2gN9Pn3f8ZcfaiHSNC5zoDv/OVjC6Z2+QikPHfpzQRD
PYR3iEIUE5IOerXb2Ap5pa63gpPGJIGOtERCnq+WWoiV9N1gBIVacAj8qtaGxU9cbYk/u9lsQlxI
oxbdfY8+PEo/07+Fy1BwMfn/AtWcqi33r8sptiSJ2KRKLrhzOjirXySvHhW7BjWAnpXvUTYw/gyR
XhzwBFN+9/CUO1gOhYnKVU8lokEnPMxL321szJXwBqqeiE2WDuJgracSl4sUh4zQAapDse+8Wd/N
KDb8EZSR90tZp1gTeUoSk3aMuGhP5taVeCFqxM0hMyHQdAA34XuvMoEE7U1c7Qs1CMt8Oqlmn37I
U7X9x+qj+UR3sn2OClEFcbOQAuZKpP8YVbW6y0UyHsu2y19A3FQ/pkrNT1Zlpf/ePjhXQi/a9RxT
eh6UhWtgoWsiUVpUmRrY9dLuDZTCUQlp7XhDgfXaaQDojQ0cyuSOpAScn88ZI5hmjmo1qBvdRmtv
ArHQ9nAs/EjUDWxSU3ypqdx0qQChPuFMkB4Qad1y+blyBzAdgm8l1UJln/b8Z0y2OTpO0qokY0X8
Rc+S5qupJ8kr1GX7gwBH6t/eXpnwrD7LN3dYxpsWM+q1zYSGvo1XuwP1CQoDT6XrRPthyouTjhHf
fW+04KcYOt7fXvTqkYNQxtcHhhJtH/mr/po9TDxNjfcrFhPceD/lUOqE+d78pTWT4k4kaZlD3A3D
/2x7br8VUsUKiL0HcoD6XP1oRsJGRjFSCww0MXibimrYavpd3Reab/QibAkYkMfyr19YLcx+uDq0
YMFR+17v0OM06jA+wVpDow/OdfPsmEu7cdivvX3p8spRB8HFtXG+apJ5w5SVhRaMehVlgdPMyTMJ
T2agLmnjcauPI1Ixt1/GtQ8MOKBkb9gUH2/jtL+eVOkctTabWQvU2VxelD5+Ncxs+n57kStXLnnw
/19kFWMyzB9qwSQqmFtYTTs4ZgsCfFiqF4hY9uL/so3S7Zmuhxy0rj6icGm5+ctRC1CINYo9leAw
7UkF5sCcGgZeXbylj3/ZZ5DNHJhkFjkQCaJ8/r83cTE1pawxiOkSvbivhzk7iayzDkNTa/dGXf6h
71GfSsDXd+/fWCgUMIrocoBSWC3s9emSOR3aBcB1IWVi/o2+aDt+hNPWbRyUq8/Ix8AlRXIKY+P8
GVNgC4pN+A86LxLtd63QwulBpJX2wKi3NJCrQu3pEBmjYga6JqLw/fkK2QPUAvBeYLDXrci0SvIp
dqlYdUSpcG9DEqFVl/JTgyDK/vauXkvceEKAD8BLuBHWinY1g6wqbgo9WGxbiA/2mE7iCWG1KQoQ
RmCTm9AEU1yqWas8jslk9h8KzLWVT3mPtIff11rrHJw+Hl5jlaC2kTNcCxOo9jI/ZbpN6b4KE6G9
4KOHSifuVrC7ai3Bz2OJu4fEzf/APls2iuZrsVAyrRDlUWWmtPqc+gEAiCXoYaFLDe2wMF7Hkjl6
OOT50Z0aZxeacb9xrq+VJjQJGX7wEig0vdUzlo6VGKNGWCqXdii/upmIT2brNWKvZ3bOQLio8DUd
F2Xwh6RUjNPUZVPpKzF4QZ9SOa62zsSVQEklCtqRkp7yd03GAgagVZw8NYgVUSlHNbK0/gDOuMm+
UWks1TGKqW12fW0s0zGOEvhopPYp2zPm5rdUK/SR4hygsq8KjHhAnmvR1sG99hvliZX2oPBw1jTS
XlcKyuVOpY/XaPRsQv2Q5+58uP15yKCyShr415EkRXQAs8U35P5f0Y555zCGo6XTtLb1e1Et1msx
DM9q2ijH965EUOUEyLk8Pk3ra9jzwrbtIwywgCoUxyRyUeSgU/4zbcby5fZSl6ecpRhP8Rrliut7
MC6TyOiMzg4KR0XcOFHUA4cJtwQFBsCsaNNBWLPY2Mmri4LTk9M+4GxrkYNmMR04i4MdcCX1NDBs
OvH0ANyDh9D0Q1KY4t5rVH0jkl/GDzn20AkF9NgMwtt5JM+xkDH0xrFpSkMH5f5FG0Wo1hHhneLo
VOUW0upKcg0vlBG8hOtpcrRzviBKUtOQ0eAJ2nle/omLmuk30Kv8BfpvtwfKGz5qiO/t01Y3HkPh
zF+6at66Ki+sPSSSj4a4tM2RXcB1oRPjkDghF2eTXdWak6F7JVWkolSMiK9AtG58Te+NUzQ44kdf
xfpTvkilLSuE4OPrqd38p1a2+8Mq07pHJ3xqvqJkgOZlbIm58rtREX+axm28g5eb7ikxrdY4wfVQ
/rl9UC8rRh6DlinbCYT1Yh6txbPZG+hgBY7WTOrRLrTE9RVTr2jKxwMmQLjKisNACMv22YCNZVDR
ozA3cvjLSEPjgOEjrQ2UlNFUOX+lrW5jKmlA3tPTFkajlSbPHfIbGyf1MtLIyhiKuYSy0ahYrbLY
aA8oi2sGqpi06nMz1rmyM4UhftULBfXGpXN1NbpglF1StMVaHdM6aoYssj0zMOqhNk6FrZnl46Ij
SxQ4dodk4O0XeW05mlBoD6CoKkXgzrdwUYVkW2HusfSJ+8N203I/hHHyrdKbLce9K28L0ATayS7M
aeLoquXVY/cmPSccqug2/q0hq/eKueNGnnAlrLAIO4duO8WLsQorQIFdMI4ssqi1YuCQUGUHmnox
TBvRLvZ9gbjDhonHtchytqZMWv+6ijwdOIg7lg6mGZCZhIpVEtpB4tDDff9MZzN6WWbNTQPMN8Qx
FbH6YezE9PXdL/LsR6zOjRW2iznOfJEzupF7R+K9pyRun10AHO8/otKrkQEqyAZK09VSIPm6gp6i
G0AkYXIysuknZWkIUIpYtpoDV5IwkDz0hWTKIwvE1e7WjA1rL6/dQFPG3DjWcW58Mq1uMY6eVjTZ
zkt0VF7tPlumO6ed2tdozrwFR5hougfvGhYbQ6srXwxgc/DBlMdgK8zVCcM90MSg1+EYZ539BzJm
8ZMCXox+aujTVmF8bTG+FapwwLS05FeLjYzwSzgOLJYjHdNGjfuF/KG909152KCzXlsKLzyWoTDl
clrtsxklSTpqqRNos6NoO6QG3MnHrjSad3Gpe99uH9e3XtZ5/gYkhmEjfS4qVkAk5x9NUdHvcD0+
VDfSzY6ieBr6oOmTIfH1PNdfkiWZ6ULbBHUfhkt5HFuDDkwJQDLvx/jZi039ePs3XdsBvBnfrLuR
AlFlbPnrO15QMIxiBHkh1pjDP0XUjkHNTB3WtKVtLHUtFqIsxVZzpLHxXZUzLpL+SU4rNEjSqf2R
0mU/1cicxRvRXW7iapNp/sspK3UkWNfVJofOjMNkCUAmtqxC9/PFUf8gvYsSUa8Yht8qhfojLZot
pREZANbLcqHQUwOARAtkdamYlTEXJANuMNWmW6LkEDeHmOzSPOBbt0T+PNvFstfVOvrStwL34nzq
HW3j2r6WahEzPAh0UKUlT/r8dXquW9Sh0XhB6Hq9e5pHRVt2rQOU1we9pnyOlaJIAmE7EQbmAFQi
v3K1hNH7pI0f1WlZ/p3zvPoOBJYNHGytTgJzcJzIz5zZ6AJX7VBjdea0vleaeAK9YtSp57v91Kfv
/zQt0lapiyNNK9dTkrKPWl0bwHPV3oxlkzdhEZGry5+OdPf1vd8AjiOsBHKDSSdZ1fmmdZMhqjHs
4x2Tgv4Bu+Fph55hvscdrtw4nJdXNUtJQ2W47CiqrCsArXeyGpPueGeNQ3PMbKmq7BrlMZvb/BnA
xhYW5vLzhpYrU26apmC/1zgchcrKAxirBHUIj70v835XW7X14A7pFuDpcilpjSkNZ6kYkUSQn/9f
kaRZkjLvetgbiqGXtI0zLn86VR+NuvfefTZYioYAXHlZTa3Bap4YXUzLBDPSCnRLWw+Dny5YP3Su
UR3eezZYSi7EHoLbWOPmw9Fo0BDBO9cO7fCQ0/wI0LFT93qN6NjtpS7PBmJzbyUwdCRmIqv4mA7w
HdM4UwJdzxG7Sz1r3idKOINecp4K1fzv9nLybjsLWG8SiZwNicuQ2Mnz95WoU9ygsjcE9sTVktQT
Uiyqi3Z84yy+tnARTCLPdhSEW/n3ZZePpbn/uAZIVplGrLLiqGwhiChhL7vS2s9Br+J/w3BitoDm
v3loevqtpxGswR9s3ZfXqe8iT06DPEQEWzYFSXuGtWUXtp9vb8nF1SF/F5GTeQzDSUqf8y1x3EIT
Sj8PgSLwyQx0ZzEOzjQmuwg/EcBRGEZjgBa+G1FqU9uoJAWSQG9SJ6yWDbMeRxm2wy7C7CsyJrHm
T4pZb3FKL64ouQ53I7MG8ipYQufrqFjLtBwG1oH4fcxN2Im+5orECGJd7/9JRJgtvigAnUZmySdM
cn13e4OvnDkgeQA6kNSgeF2LSGXe7BZjzy9Yohhfx65FIyupkGF1Om/XpE20b7GzCLK2yF9vr3yR
fEgQi8Qs0DYDnPymDv13dKLNYiZOPNB2cIZHdGrnF6Sct0b7F5+wTZMcMTu6gLAJiYLnOzzEKbA5
V+uCLo3AH3ajeddZyc9l6ce7WPTFxm1yeV6lihvahGBkEGNZP1RI7B8MM+wQasaYxU/CfkAVuEfY
37DCzxhN6qdW2XTruAj0PCTTHSY81LOc2FXgKOpR2ADiu2Dp4HdEFVpxeDQkkNLFlkrd1aWITVJ5
ER70GsK+NE2mA5brA7Mswp9xJcI/Is2xdVNs49ftA3J1L6lxCADU69qaUqto8cRWV32g2L0W39ll
HWm7Qo8Qb9Niu3Xvp6ib0dPUXWwxby999SmR7uY9yvJqrYg3We1cNxN2ty4SpsdR17N7qNxArNIk
31jq8gOUDSyD0TO5quQ5nB/QRNQwGfSqowkeusfaHLPk6LXLeDSMxv2XrLBCY362nEezjO139ww4
OHR45Eml40ukO19cN9CEBk7T4ewBFhD56Ll+LTNLukdF9fI1Me2pOETL2H6x3HL5D61ViBVK44zW
BujgSjCg6ys1G5CLkkH3/IdgBZVN0goqQPe6eBqUOQzhiJeusbHb19aRWg0yH8Lmea3OF+Hq4gwN
3CTUa9sPka40h1lHc/H28bkWdP5eZZV4ObmdjnXCKo4YskDTEimVEDak9j2G3YMXjv/eXvCyjuVF
yindW7NJ4njP969yMlcpe/YPkJDR+UVig6YP8Qb4WPbu8n0kCJ+wb9ZSX7iTca/bc/+Qe0byuYCb
enJio9uydLi6ByTVEECwTSQkrn6RUNwkM4o+wJqme7WVKj+B+Ne+N27h7Fy9NPuNV3vtmyUdklkh
EwQ4SucLWgPqyP2S9EGYKcndFGbeLqznbN9Dnrq/vd1Xl6LfyyFCy5I9P19q6Z1lst25Ayyo9IfF
KfP7eFb7XapN1rvvZwC6Ep4HPg0M+xqcbBfKkPYRiLdBdXIHFnM6/NujHkeXqzHHe6cvxge1TdSD
uhjp8d2PicYHZH9AyXJQIF/xXzf0ks6zgXpdHyBXXz0Oc6M+R5OTo38stphR9DWufJqIW5ELkIfS
zV8rDJgA3d2mTYbAGeEFfFBE5tb+0NjtQF1sVJ/bGLeAQ2TH+nJstWH4svS68Hat2yq9b8ZOlhyg
O/cvSmYrP5FcD1+qNgxtH33HQtsBdG8oIt1G8/xZS+b5OGsWHkdJ7iTqsR6s+k9Da6c+tO3Q/7bL
UmA/sICuYpqRdM90/zTaJHZt/nGROvmj9Yz77+YlNnPMuGrxSUTSjrPCb5p8PTXy36T32mvpkj3t
bPqG36bOGbvjvFTpN6mdXAUOhkK2z1wv+5zgfALUHw2kTzB0ujj1nd5UH7t09Oq7CMcIW2afExJ2
6tL+GccWDancdpTDbId5dSCBHYTvLQ4KiiJPWuwPBrDynZEZ+QGGq5vcYdaLyVLq4nK0UzFUiIO5
mrt8P6no2u+USkvEodOrHGlwuiD7rFZcAw+TuYme2xGLo6Uxop9lWw7f7HigwtPxQUXEOsV4ameO
i/WI/984Bc5kjx+XnJpzp4QDBoiKpwvtA0zm2vQJEunv0upj5dF1Yu0zEi2NHhiJE75oba15uyEF
+EezL1cSv1Px6fs8LlOTQkBGpMrP0WT6ikJYTGsO5hzqUWqTvi5iGQ2KI9U8WEtlRb4xxt1juSiS
maWV/KbB0kIReM6S/OuVToSasJZpgBdEJrqnul/w/i6B39SHaKrxBCd46B+VGFuRE4RrHBscJ+RJ
Yy87RbhPWIhMc/wDbijzWzWm8U/gfsy0c9dLQdGCEw6sMZ2PRcsAb59oVlOCD0yT1A/NCK4TLuCw
OjB3bR8hR83TPqqcxsDTUhPg6+LWik5xAzf8yPC8fo7KKPw6Fotm7SaUGsWuncDLg55H/y5IkrLO
Ht0i07CsKcb41ODZU9Pt8rQDKj2xeVJMYbe0Nnsz8zujiGvfHZ2hvEOdUFV2wJv14Y7rfz4pZAH/
JsnSTkEdL7wEbem96R5Sctrtpkh1fpqT11gHO+xgheUUy67PMKjyPg+izOYj5HXh3pezpaWAAs3K
OhphyD+mKLhiTGZiKXd6mEJY15vqKcyZGtI5arsHTMOMz9OUqHR6hmL6gZutZQf6ZBrOkQ5xjsMY
xYl10twQ71chqDb3SdgOA908d9HQUrc66xOenDxm7oyCOBwLq9n3ZgThmEaqYtEhi3p8AOa2wR9j
aMLfg+3M2R2c6P53FerlVyrLJd5NymQCpatFUh3maNb+i1MbtzL1fzg6syY7cSUI/yIi2JdXOGuv
7sVtt18I99hmB0mAJPj19zv3bWLG4+7DEaWqzKxM21CF4lrqPLSJwkw/qcIkH6XK3uaKHdR82mQ3
3x5vd7EcQ3It47V/Yd3a9GfLOHBnQ87Yud9j5smR/J1/c3vLBtlivWyYF8WEvzmrnK9J0qMGVjTd
46l3SrPna90P68Wwn3rIvG0MCVZLS//abfPU3d4H/V+MJwNuXG7WvWZ7FacHrQZzraLUfFfamdx8
C7vyM7acksOIBExdNTkzfxm6t88olLEkUzwwXJIbspZLyZfsHkSaOfjy4JD3usTajEfskrvq6tS7
wW9wcDwyAtiZqY5BStTJIYhWYnhmZSAh6T1SxQJdhzHMNCGyY6HFE+NReehSiJlzyRqqS1GlByyf
yZZTY93Kk3antX2q67U157lZN33YkP7pS1O2trzPxsko1LdkOOV1Ih1mYQzI9ZX0mD47z8vczcVm
qy27OBv61DypSQYg+66y/TvTbfjHS01dVbmo1fToSRbCavYMJ7W/zPw65pgGmwrP8YTd0oMng8Se
l32o0nsevudf4k16M7lDsm+X5y21QXNf7o7GOTFN2ulPHOh4+FnV/Ug53DYJdJ/rGKpkOceRypKv
uKnm9KvytsVv8qXU+MYfywp11w+/i4iLzQ0m486bDKM2+7vRKooDGvBRoaqpS+sRALeVKFBy6/mz
8U/45QJXsi+vzOayht2R/bUnyVz/rjZkx/kS7On+x/G0lhF2XNjVX8oq8qvkHviZclV4Tba474td
PfvhpVMZF5k3eeYJAW6z/OlYSPR/OCG7R/cOF0pQzCKuyn8qmEjZO4m0JFfqjEXV1r7Elknw0VpI
eFlEiNVTJ58H3OLagyqVM/1toBdGfFaDZVrfxo6EhPsO6/ykP3TpbocrAbXVz2ncI1dwfNy1emqN
FOEF8bGdHioY9zhCch7NwTsKfWylEx2itslHA8T96vTx3FXHCWOKlqtKLmUqjpiI184bz80NDgB7
/vyc7vwUJ9/nYea5lXtYoa9ntIwm/aNnRcc/ti4utaKwM9NyQw5YasrLEndL/bQMmRZ/h2bPwJpM
wNF/CqXZopPHu+HKnOiMzgmPLrhN+/eW6lepgw62ZrnWTM9kNpfx8KR9uywXZSd3ypMu1OI+nZyK
gMdsyEieKWKEVOUz3qY3HQPWwRtBSKMwmZ9PbR3CQwmMmBcsqDeRPdb9DfnfhnUuWdkOtowAQ6OG
LH4f5oYvBV2aYzpUdzZbxdl2WctSxbCG/oXErDm8duRQbQ/EYZF+I2JMuPIQTdRcTA5y8mJHuuRW
B6fOqvpPmpBS9CTQBfqkgQ2DLiqp4cLcdW24np16Bo4j2uZ55sXsD4C99KSiDyb/FPlGdIdgwpv7
tNopCAtJHlMkCZnB+ZKAMqJwciIEPTfXwai6b6NXB7cLci/rA0IUQt5YQu2fS6Nam++r137Uiwqq
YtJL5JwDGW7PLCpWQe5PDluKWvvLD3f3Fk3aIWX84LiwrqXvr24+qsRi6dGsZXVoujh43no7/wxs
bIiFDB1P5YxBpb0bRcZC5kowWwZpS+b1MR5SlnPjhKAfktV8/rxr+upriCYWJQThPeNli/b+Iega
fMUCK6b7xfHc+rH0Uoy/dl3Wz5q6x4ObZfI98pGN1vmOZi/lroIpKpZREpfsJPy/xdCu9AUs5fqE
muBKBFalWKktxG2lAHXlPLu/BBldJq+XTImcLhEFWFYmIiA9K8WJIV1YkMyxmxDpgXVVKrMSEvtW
6a3zVpTuui3vYliMPDdsr5ovukYfe8Iq7Nu/tWNakQ+hJOihnB292qcKKTrJbBW+Zk5uMuJEfqaQ
FW5C5Mbo+PmA5aw6yjnGGUd6LGZ8eVq5n2yFMZrlGEJsV9eoWwxmTbJYvjUt5riusqOTb3UkEay3
qb/cj3PUXtwSG8g7rcya5p43lOuL52KvR+sdbbiWkJa0H2OGOXW/LXazZ2slAX9llqwDR70lDqup
BhLAvSEDokX0sC957Gkj8yFK9yur8/WOwfVI1LluFC1ZziStqieKsdc9+Wiju5dmGb3xecPrMjm2
waSmYiGC422oZdlf8LdOro3sawFt04j9HN5CUB8yvsdz2JMTwV4ODe9RscvbvbDaGwTHWsiUSFZn
/4tvhvNi5a0lHftmfOqiQf3oEfrMeSJdWhRpocQLGRpcUNKgQb0Azt1/8dYsX5FneE98uYv4QewL
3r6TO8T/4nStZgQeRg4E0EzJP63DuT5UFM+HCXqRf4y7W5wWve1QeNHUk4Ans+HNUCZew1ku3mEG
ROOeHohXf0KAE6h8XruB0yO1Xx/GPvNfrWjaKacznr7tA7fbda59bloxwu7ccQ8rkw/1SAO7qKqi
ZCUbv0SKgMw+Yq5RPXZiJApBKQcpMCVVsjzjyBF7xmaYf6Vi6F6o5emeB8s4fNiu65szb0L9VoqI
v3SNW+h4SxopnZl2NnU0bUOGnq7wMjvGy8aPn7Osuzi+Z5KcvR6SWToM8YDKZ4dJzB/TrJglqexF
bUv3pcZ4h+jW2jNcxuk83ROE6A4/QObm32Upp6BgrUCoO97J5OysXhR8xnVP9GQXDm2bt9wyH1q3
WD+nNtrnA7mJyiVYdm9+LbFEAyuzUeS+xnLofY/ZVXyYQ+E0BQjwstz1dhVfGvqPXxhTlySvAmDi
yxJSBYZ2ytaTTJTu70hN2q+d4tt6xbe3fvAw8y2PhFgRPcyrWY5XgI5pyENJVtiDWXc5n9kQYwTq
5Ki8s5MB/9A4LOSQ44Yuhp8zmpDxp2dcIiDHWo7thxkcjBAISw1btkdHPBjrMchKdn7k8rsi2nQ0
DD1tExaDWUVS2Iz+Duzap8ElbcXfydjqTXpXqwAifxC1q362gdxSAnab8qdPbU3ymE2t72G71J8u
upgfKStsH3JLxidWq/ffkFxtf00pHTZvNCf54OObPpzLqR6/k/tWgn42PLzRS+vlt7MmgckDFZfv
Jpbph6zjTF+qZc6+Ukx+53NUlTp8zVQbRke5+eF/eA3Y+JC1Y5ReKeOUVNJod6b6rvceULVPD3VM
U5VzUeBHP0vhvuqBWf1C2pMXPNVGLfPFsA1FkUnKiRBMIii7CzHmrfd92Aku/NZ59LsPQjcoqgaL
bVncaOeOb9L+F+5I9M6hM5nx20BjGjyEa7j+q4c+JCUD8+csD1PW6WiGyEQpiI3vknyJJmd7rJte
JUcPGxrvufRTBwNipO9/XFRy70jr9+UKjtH4uWmxr39c3Wy7mqZLy0PkhKk+6zkoacWWqD+TmGqq
SzO5zTdHDwb5PtGJ5sKWRHmqQWOWBzI3o2usvduKv/F3937g6Zi8TSJnPI/WG68IaOL2Wo1B8B5U
sqe5wJ3rxgilAarP/ZYXNAHa5s4CiIhzMa6iR38O/I6fHg19nvqc08PUZfbnakqSlGXEGW2FW/pH
6Xvi1TcyGAvuTOdeKqnag0kCFXC6+cFsn0n11x8gXQvoySY8ZHXfrLS2S/gZWdsNV18JBegXIzH1
6wXlEFsXNvhmZ9z+FYEIJelsg9/nipj05YjFGx9PDxymAxWU4kb/Z//zQsKyD5PUjpunVdr8nVq1
sQDGzsNdY1JyOvPeqwJw49px7UNPUiWerusCShQgzOFCmdpxOrmb2yRnhryFaKLU2WsE094ol/uo
0en05EdOZy+OFIBobBMmFJOYkL/HfjH9vb+30f3WornOXXBq7wU7aLmfwLv86KRjpX4ENvO3QrY1
UXAuIEF157cjtrdpXPUTx7hp/45Izaac3HTHO/Na+95Z06OwSRZaGV3Dat+a+5Z9zjI3aVuGeb9M
u8MMiL67SPmO5EUGdXJet8BrDlQdb84xXtLRqSrXGqKda2N/RIyll+OIi+r6sTj0icedX+dIzxqU
YBgl4JYWAZ6GsLpJwjuaIY71JFr/YuZHy7xxkuSt8sqRgPO6Guq8mnAJy9O6kip3urGEce8G+UwO
Lz5hHXE06jmst+TSuX2rDkBW3jeKeP8z3hBg5b4Nx6/aCYe7dPXnKneGxu2uwtAnsgh/YzPabg9f
22XpfvHbtpiBd142n1vgiU9lRPA+8Pbpc+9L2R/DJYx+jNnWkNwYGPW4hFxO/8ziht9FzwM5DpJp
da10ujORxMA+oGfbL1QR4ZyH2vp1YVrfbR4cxcPKaz2Zq5iCW4557Xsva0tU9qVWIikfIpgAokJR
od3jCbl3h2lsyJ/P0jJ4TQdHZcXYICrO49gpFUPf/7/b3WTOHwA6Id721BPzcxJ2LiVvDStWu8I5
7Q+r8ua3iCLxd9d0qgWi5SG6Bjh3f3eV39ij6HARxd4mUR7VP9UPVswLJ5/35NzZDKH2NHbr104Q
+XRY+jqQJ4/1U3zb+3B/XqSY+6tm+2vJuT+Dj8GL8P1Oh7UuL8EWli+7P1leJ9ehRzZkIx8mXddT
vrblzZ5rrjNZBITc23zdcU7ia6342tZyT55FsgAbcnwWhGKy0+qwpYl3MZqF2By7CsBJO7quOoSd
pGaJch2DgnC97bd2IjKe27JH/tgkUwNiOCz162a6siMGmgb6Ylpam7yL5u5lEToITwC16l1FpB/y
PgaLKuragdtEsZr+ucV2XhOH+TEHSxDnocGDrMiWflq/lsyX82lC+STuxwjTlt846Af/MsVyWzH3
dfhQql78ScGEu2O7mfD7upbNdffLqj/SMkRNHpm6G3JYYvdf0IGbHWtUwrpQcjayoCODic/59rv1
VZEhsp8WtTr6sFMpriHNdH/cKYHvRPVY7OJrZ/4gbNC+2pirp9/AiQpZKe992mod3g1W9C92M6X7
GtMUrIQnGlkCRqepOm9Ikp57n3NDLnUzPjs7w+MxlGq8phCAfmF3esjHyA772QQZOdPgkf1w9Ot2
+eGPcpqvven7J9HPN3f/Klr02XPm/pLayW/uhpuMhCEnGibArn6ideKOULktzfBnA0ffQJsV+2V6
CWjnDerkOh/ifSkPG5bDrDsxoeQd+9rfnLipmQdt6j7KiBvgiGmc/U1v2iNsWhjdMCceo77AXdL+
FFkZfXPIMR7OVZeE3xXB9XSOcYx5OYrEDAR4Stvfq25uX7W/R8eYQMnPG+NRF2If2xDX/XV/GcOB
EQ7V/7ofiP6tNQ6olfzmOfXNmsskKy+CwCozNSHSKh3LrEJGsS/HHXO1+WlNHTomtnW6R9oaHGjn
pvH1wSax8fIM1Px9qna5fnSyG3hMe+/Oby4D2GdFhtZeiCCU0ZPYmvUhnBySLTc8qcaWkifCIO9q
tf/rJxi287Yp8aRTFuIgAvy0eQ6amAMHzizy1m9vzXTFxue5Guf5SCvXhUc/GMb55Led97aEGUZE
UdWUl5kb5W3aR/8Bm7HN5n66TuMxGrJyf3Gy2j8R9IKI04JnYsbgOsJ/rFYn+gIcjMSVOT563HFr
qC5mlyQSN4MJfkVshn2VVCwAbCm6h83rmymn4Zo/+qDpHegbxzzGBlMm3tQk1cWyyTDAOC4l0Dwt
SdLJ2Xri/eRVzcwxcfgsAK82edjSKsGyGM/153asou4ZJzXwiS1be4lcck7dHMQpdHK/Tvd3odhE
ySUubuOxdHD3xKzblHj+sIRbVJ4QVQ7qwcvDpAUGSs+5iTwJJpLDlYLDuEYksrtgqLvfXsCn9Rt3
NDLlbkum7RjXu24eYm/m3sEqyJFPIJRb+6CnjPHnFoAtroNX1cEhav3tuWwxV2plspxC/PG8Ikhx
rnkK55bHhjVP4xSdWPr90Q7B8ENHdGAfpFctv3vdRNFrHwSzf3CXaPUeUjkQ42vDRh8NRp+8USTB
h2CpY/yn77LKy+HLpvqxFq55XOYZCmVW2fqTUDwsZAwI28vYmj3JyXGT9yIGrj0MQ22fprLV65vS
bGUco61XRPwElYC0Kav2rrJkh33Ptsxfb19r3B60MdNnkMihvmomYecY6Kh7l9ZqTmwTiuwrUIBx
lQWg+TCmT3/Y7fZLNwS+Q4XFpS0P62TXiaBussgvcrCJve/TbnzZOKDbXSBE+T3tPRW+j9OQyKKG
fbafsWjVnQp7xC+7GwwEyCvfgs9pPI3zlZq/0C/xUagovdD4K8VOdimBiZ0L0dYBWSwN+oPHG5T4
O24JUzpXKqYt0UTM7YdtdJU5GB3p7eg4bfArwL7DyT0nG4mMtlo2J2kg0g57GKgPIJ3MuWCaob68
ESbjSQSD+hMvbvu89BrnKC53iurib2536sjeFkXSZOzQ8+r0RVLV2XVDde6/d1EDj4SselsPDVYI
2Q8LgdZdQJStfkibeH4j/6+0X3O4ksUgvGWi0MfDdmDnSqNi3RjAc73bOLr3M96nS6WbKnxodvSm
wI5Z3Vy30G79+1zXCluPZiP+h2gg4NSZAS8rulrfEspRhQBmx92TiUw4vmRmmf5FXA0i7xB3UU2H
ylGXBYpQsAlb8oG492ceTe3t0QXlSbIVk4qay+aU4XTIugSYx/fK8h62J2IeaMbsEbVs3ByGJmt1
4WZS/gtCJo5DMM5rfYz3NSZyIlunlzKw9lm2vbKo4mmUuEFF1hxi2CnQb4rqeqhYNrncVF9r0Ytk
bb7BtuKcAl9e/ucysc+FN2DGyoQUq71IY089NfECxFt7zf4b5hd2sLRrVOYz8CLYNjTyDUmK7P0U
6ym4zKJrf8RpRuUY2r36bx6mcjgyc/OHTRiXac5Gvr+j7wY9P7VDWv7Z40H9DRtJs206r6FPH6MX
ltc6+YQTHtD6LALnSDvp1CfZyHF5ibQRF4/+bgd97KMpJ+CdHVaw90ic+SwJWS8oA98CzQbXq2T+
lmdtjfOR9cvm5ZuWmXdufHq1a+cstKadW9tvKaxLe1z8nYUk5vTNFARaMLKAJi3uMdg96uA+z972
M9ishEfMRlYi17THkMwq0WKNllj3da1t8nuVtdey4XQ7H2NFJuTBussI/b0brztoZHk/XbXXHkzG
3P83emVsjpMzLYgbBxdj4HRucXDFe/utIlHde8twYNK58ed+PmVKBvPZX5INhGcNoBG60UbxCbos
bIH53Q7/4FChjoymUox30E9kHJcqsgpr6iZ0iXWfqu2xRP//vAcbMhyKk/tvnJP+oZdgdefebVdc
H2MbH1tKyg2KHGSPXIXXvCYhmy5AGb8tbB8AYYl1SR/wNxYOJgbe1B4FiIB4ZPSs1px5n0E+GOLu
AJtnxV3WpTDPPqMpNHXq6+mouQQAkCsHYE4Py28VBB2Ebzou4shii2RSWX0x5KMW9lMbNXPv2aA/
O85asS8gh7C5ZE3VzndhOQY8B+92YHuscA9xRet1jdDgNkWQGPCxeSrn6gCOUq1FEJRjSPadH0+n
sq4zm3ckmPl3GMajm3CCnZfeGU3vHnu5iifZNfCRyErYVWMwEZ/0zy0mub7X49Cc0JIdxm2aXseG
8Kb71iRMQc4cWbJbG7S5IlKDOuxjYtqHKJJiOGZVmQKgRLa6zwim2x4cXTUP02x29LuLD4UX2rqH
QGXlcLpwTbnfJ39w/0b+pldklKhTQXKmYbiLew8F++6UeIQmDDTiOLOnfCp1N46fduxp4nUXuU/z
Ug0KRS2OPEXoKw981dlmwsunmq8DM2zn2qw7zEJooh5ToyCs3zrSYYmWW0u4LNqb9R4W29Tn2cNy
Jt89NmMxpEKCc7VIeZGes3gq8l2NvYLh3PRrBRk142VVrfyLUkPDB/u23m1D0jYnemYTg+GPDHHM
WeaabViZFNBsZLTuJKi/6g5PdKJDsHq4YPLTeNfGVtGHhJ+8Mzt5zHikYilBy4QlzWkTo+PkPcME
bnrSE98HcJWPcd/2CLOYmzpBpzF7BVg7JszTUPbyzoGgfpO0TeF3psFZfAsDK5O/4O41CoGkgbwZ
AITsAWcJjFXIT2roeiszfXWrmsW5ymaf1j1wy2s5tFWSz1sXNtfAs6TtoOGkVsOal9s/IvP4g5oh
6A2RRk+/HrAll6P7cRmNZJadmrSOEurpsBHASwLvW1vJ5ldFdj2GAjNuL/nsZXovGjW2f+E0PAiG
HS6uoZzbdMZ6Siz+AawADQT9OFbxcFWxzetsye6xNcStKqmJwbsmAz7PhZ6E+GJSoBXY06T/b4I3
05iMgUIdce7Q+/3WEc2zpb7RZG378hAhfRdXZo11PvbVujqHEijqzg9vwgNdU8sLlBcbNxyR1DDl
4hb+10+Y4Dyzqy1HsLHeu/l6UdokQVDyoteJep2qePyGkEeGL67P9/QLI6d+v6zU8jSfXV3Hb20q
/ITINpK/f9meofkJ3oNaB7MMCOfP+Jfloit7lVfAXLytcT8CswyeAXnrgw+YI67+YcFA7ANrnnD+
wcZezwh6u/O534OtWLNlfkfwX3ZHNonjmm22VvyQZk3Wx2Zk4eEKygLrP/z/o+xu2od8wfQ6L+zK
IzawYm9/bGKrZd4NVlWHTFStfGhZ3AuIqN7F1VpanpvMuksLX5YeV61ykp9YwClOFrqQobAdrcTJ
G0KuqoT/+FuaKDKg6qn7Hk+2+eNudVvl6E3cr2lO4vq+VDIZDpB38XLyNiHejdqGv8QQqP1IAl9r
HsQ6rFnRBKmURxPUmy721TTBnefN1b/BmdO6sEE9LXmbDu4rMxDa8wW8u+LZM2RpP0WE1WJlwf2N
pzihMiUrOsfeqOq/FVXU+4KKnpUdvPLiQxpKYEgVho5/UNlYmV8imac37ZgMfdI+V/3JhpuPrqBu
4sNA9s9Uw+LIzT24nkI/sEvCXA51uNfNw9wnvs1bHJygTasZ8B4jvPZhRwiAqGiz0T8kt6Y7LY2Q
37GiUkneqnR7G2LheTl3TwBz3bHC+LALSuIh2Zd4v1uAh8tHqWYg/lkS3nwUIeaYv1Y9umGhW7W6
j9DvRASGo9ix4nTK/jmdR9+CVPXcYuW87volNk6MHlhtRt611qFlUJ0KH2M8/rcjm29sae22zdwj
5U24eZ1GS3yQ0DXHCWe//bDUqNtu+Oz2MJLkEJ/0pr2waHAQ2Y6j08YxPN/WfzgaZSAQwcoz7wzi
v5eySTIK9iri+5I+4a0MQrReQYZiVYPTsHZSyticskwlz7Qh0yeEV6Ce0rlrL4uL++9lkvzVx63r
uycvnPR4rKQQzw6G2v9ibK3cA4Qrq4Hw8OGzovX9hCxAts+WDAKbqPd9bO2FTdI8qhFAXMneEAW+
P6n52wX1vuUt6hDYUSMsG8C4ch+XeYcCEcMcNkeJpaSLJcLa/Ircqk0hPFxGphzdDT0oi+H+dFwh
AZu8LDdiCtMesuY4RkOF+As6/1X62JgXiwnmPzefanHfLsgzDqXXe/ogbpMko2y70liXVfO8znZQ
702H1O/BCYT7ftOT7hj3bfslBlWePxln5y+o2iF4WvrSDgdUM2WEL34sH/YJHrXwjLM/NLO1YY4e
IovyGnx/fbDWqjeWN6Mu5yRTgrYlovylOhJPE84Ew01/gRmYNtvwKx7WqMNfOoy+TLk2T1sc2XeS
7OOOqzJC6I5covte16Uui9AFcUXJ5KbfwPjD5bGOuXhyNvOzW3Z6rP/sTQgkb5yg2i+9X3ePm9s2
qKTg8gE2FKnqeSp7bDpVGdSH2oMBOWxxNbwbzerYqR58hUVdrak8zJLqz7jZ9nlQpcORHKn2xVL2
3clbRNtCIILE/tjIeCRd1emYh2nmt6fJ7Eb9F027fV79QKdnmvvSOy7lojPki072ayf5goGwd1NQ
JVRF3n9JgEzw2OlgOrvhYtZiHYKa1s9kGYl5c2rm+zao7AJ7YKCaNYmIz8KJ1t9cuwYDSA4g9j6L
N/2osLVCfzQTNXsZM9dWd3iyzzCecsiePLFi3rmV2NsWuvd7/1Jly/id2XuAkrZN9UwRwJaoRt77
Jbak/QyIiwU2BRz7QZAO/tTlFCRFBWbEZ8Z1gsPYdempTDtiQpPdrb73bj15l5jtT4N6qC8rRHIT
BbWys3yF+sjy0kwTnO40B4BPM4JW2oe0/tmvTT8fuzTD6pNFmPiAYiD6hi4WIZfH53sZZpzxKBVV
O+SrkuH8uA5O9QnAismj2zRTmWPJR5mNq26+C8KdtDosds16MrO2f0H1OlqKZd37YsUdujl2A1z+
0ZNxpm6zSOK+djj0+8jVrFcXO5ZAT3vWBT9XViv8O5165o6hzedO41bRZz/cg/2lA/z63aYby4xi
TZgqGDOr+NSsOvnYWW5un2yz+xUTbD9+RoQ6rkcb80iosQ3buwY/bfeIlw37t7om3fvSrtlUo6QI
qitYdDueRi9u72OcNUhHXHquVGIFQPkx2vN/OzbMnHPV9xUfJ5P+I3mggcMpNUoc9pp1Sjov3/+5
zUEfn5H0m4vPEHAb95X8lhrHr49zFHEyU0RYn0s3AIsSED2iGu/r10YlVYXh/Rr9N8QJiqNhHaPv
3jB6b03naAeVXNwhSss0qaMyofU4OcMSfSZ66f9rGk9/3FaE4yKeeLz0ac4OgtVmOl+jZP+nkZqs
Zz+WDlPbuAYPPZrBnw0qPnki/pCuz/NutDOkHI6nnmSjDm03XVszhmIrEGdVtMWj6O+XMjFjoWa/
/R4SUYyLxJKQHrMPN8o/g9l+IbSKLem6TAjxxu5mQo3g8aD8Jo6gjJkjvjXYdppcNJn5rd2WauMg
B3goXRSWJ3y2U3wFsqr6LLvVRUDrRN6QN0E/bLnTwrzTPGaoPapGtEcw0uHngJARadbi9RtJupNA
TT7vyYIJwjpT5b3ZBzVsq5eSY42uvMF65nlWY4qkJYzHvbBr4F/qFfvri/Qi+xxDabQFJgI2ySXq
wzZ3vFmpix257HMM6yFd2Osdsm9JVzqvyKUQZVTz0n7XGo5uzDVT6105wZehrzKY2+yLS79b0ypC
HDkiPO9qCbfDopIM69SoQk6H/mHa8wn98ELiVylOgP8KwjDb6pBZguS9X1kfy//asEz+ogdK7gMV
ASR7hr4enU5DXkiarfVyrALr++eEZ/CeYH4RHhHBrdfVRR76NIN3/mekU7tEDIyRvpsn26/E9Yn0
Bb5zGguhlf+tNbITd3ryhl8jem8kVyEOTPngmPXpFs1t8ptpzwMiE4xwmSKdDxjCGskxGvXCFzE3
hU+w/csknOTLTM2S/YfYMFhOLYLzED7TtI9o5QEfxRpmfyZ2lP/hhLv2R8ViaU2ORjc1RaqX0Ll0
m2539KvbPt5FS2nteZi9YTgo1IXhA2RI+W1N4f9P2BcLYPigKt2TnVvIfYeduBNL8w1wEFPrm4v+
tT8xWMQntdWuPWGzU7EcsotUo1hbIRY7SLfxaDFg6F41ScSf1Tzp5zVOK3Fay1VCEMRKlkWTurDp
XRTiJc7bGagTY1h0Xxmkf7k7Z9N66nqqz4cZw/9xdF7bseJYGH4i1iKHWypXOWf7hnXctgEJEAgR
n36+mtvp6bZdBdLef5T6O7J67rml7oS1XZG1yVsvXpruKaipV0jtlmEBzf4onXSQ87ANO5bcNEDx
7qQhYcx6Pwh0F/s2cyKYmDao7vK4InMZUZy9d93RxQIxmOWSNyNHfVWQOZdqVedkOrZuyNANPHPh
ufB2zdRwFkLAti66444rvNO6WtIlCrrvyY2xG2VqIg46tCcB6BOPQ8Gt0cnu1TEusA6LKuzidLUZ
oCLvTH2gIVHJY1blzVMuy0DekCY4NMzUYrqgcWnfFivoLgup4Q6AVcmxZnfYIaGklmkmAc6bYmdn
tSQ13MbDZDcH4wxTc2xVaS/bxjAJgzQBBKcOiRJc2Bjnjl2AjBubsScRZilHfrMU+fiKtDP1O6dE
+4IKvxhRQySiuASVBSdURIXgSYi9+bZutFftEKI1O7sMFUnBVdzyq1Sz/vTxLu67dqzVKXFbWGWe
CPjwiW+jf+zbHCGmrvz2Nmm5LdLcWoowRTiqs/t4dEoEQ9niJw9F4ucR2VZFUN5GI7vQxll04p1M
RZXete+rGrfFTJoDNG9nbqCblTqwwQ6PweCjT8uJpU1SJ4tdfeLY6g2rmlK/cQSwhd7eGA7yNYmb
TYCaKdsHsYKXBSxSzmkAndgzenCSjMWwvuiykj9RBE+2a2eQ2DTq+uHDAmb3OA1Z+FJUmPmyV0jN
aCFsRY9WyxmrV7ckt2Jfk+/upK7F5bqzijaAmO5G6gJCAgLFJhRt/LainGAgT8IC9EPMSPsndAPs
Ewphbok8F8gsG+D/i9iWJCJmdbCZgmW8N/w98w6Peqk36zqQHQCq1FS3DeRRm5L8JhT9oiHjLUEC
+cx7Teb1FvIVLYYh6fNAaIcZ9z1V8cW+WP2rxmCesjt/HlvQaastaFWyp/FdBI1+nJQ2rI2NKcpN
i/Q+gLLEI5MGtSznjSeHej1NPM2AufWSfQT8yAePPsXnuh+zctfwQcAYRiNCY11Fuj17ICW3IFnD
sAGD6CiO4uq415SMiX1ctFGUyqWccd+gftSbfLZtsb26+aFNOTW/I0wD3i5szUTiCsQV6/gwO3hb
aU+GKvcV4tnE51BAZNhlrNgjoqgODc6wL8JaPFtjGenTkAX2TeMOMdCag4uxR/cIdhAoL7zYEf4r
vA2TeBpKr4dhi5r+Mssx4qUGpfqWGXlxewBo/lkmuVQ3gBPm2TB3ZKlnkvIeQCGIdyXJuPI+Ctrh
eWo8e34XXpG7JzNIZF7NGM6nqvcoF7f9rLB/FpgyfddoSgK3qN99CkupbTSHzJ3lwUWsL36duJvC
P7u1Z0W8iyysi3B7p9sgfLQfPB0D1LVrHzwTb1fXbyFrsgaOLfX1UV+vj0y71EDvlo4P/JbecsQJ
MZwrr87DI/3sLiLbaK13DojYvMOgW1dwT9MoTzkOp5m/R8O2Z4B2H3necLZYKOv/mty3f7KpQ3zk
WkV4n2FfAmpfcsyLAqgpOQy0UUJLlpZloGmrARm5Lfx30DMCXtuoVTM07Bj8JKbFToJsEvW0gyD6
07St/UVSZBLe6mpch/eJi+6Da2RNtn44Ix9CzZG3kDp1+I0zBphW43Yu70Y2VlIHna5aNl4RWDFf
i5yOfgtdhCKqoGq+6TpwD6KP7GddwHGSfKVRQrKwtO8VkuB+C5rr9ju39JAzsAhUvz1ORfFnUUH6
IxsUHAfRR57ZKvInn0g1Ff8EaWhY9IBNAoIF42J5I/IGsqYtg5ytJ1nXe4HMdznzdnftWzlHiLjS
aVTjFzBJZw4+BPnMgnrNoMXJuJjXiuh68WTaICAPNQjR1vtrUv/Lat+58fQERERMMAa1Oo4B9vIJ
NNlZbGe5IEGsaHqh/vHJRA1GD+7O6dz4YzOQelkjkYQx5F3Vic+J7A0VZ48eTPhQhGRGsjHm8W3v
KRNfHxgD00MUqpCb3NNJ8VGLJRcpI6RE1dSR942ykW+Dto/8UiIp1CczRh1a9j5kIcjihjnU94lT
49+pl2lr+ThU0nhw9MLE4jFb8Eu4DzPskjmMpT2/8HJRVCWEEfYh5+I7wpQhpDKdcW/Jo3aoHIc+
yHZ8yAhFfeqN0DoNQ3tzDdg0WydiHzrNuAx9FD+E/dBmMruoxYSzrv+MLxDdu/nSZIcRls6/aec6
3ldidJ2924viZ8KofgvUhBh7BgHaBeLK9PDx2pDG0fT/o1iMBVizGv6MHa+vUiNlpfVxKJ99GfI3
2lWv7y0KENShCakLvwaO1jVtJzkYnUf8OFmOBr3AdkWUPG+k4wfNdxP1HRgktRB/gCwScwkVFnLf
9ThGNrLkIWPCkflHUdmQaMysU0Kj2greIiJw502uEKycpwWcaKh7UNrZETY0Qwsuz14o6uoo4LK8
B21N6z0mi8ZLJ1IELxU7OleybQpu7d4uDK3pLOxkFNX4KEvQxPBuHjF5YLTjQCAfx35CGDFXW4fb
ObodW910pyWZmQp9n0dyx3413zOTCpmSMzDyGEwYEcF+KxYFyme8YYv+1va3gQEy3kqTjy+xYGQ+
O7JgUfImK7u03JeEFYTDe0sfPXHIIUKbPSs2AjQTc1LsM8u13yfNiJbWohueAwx5D7jgwU+aMas+
LTNmLzYQMjjcYiT9aJ3Of8D22KaksQZEZMwE/9ke6CrQHZM8lGu1PHTrMvLQS8wxh9hu7HAruZse
gV0C4O0B5+4hjrPgdfFEY70mwssYh+sofleqXT8UcyMqi7Vk6hqDmcAOu+n8jTXaSAu1U/d3FQ9q
tYty3I/sZVNY3tCnuMAZ8TsBShQWewZRLvbeH2J7eK2COspPdmXy6/dTF1hGitljgGWygxQJPMLr
u6h8BozMyiP51cUn9hh7BodrNPxhgGWJGh+rae6b2g7uyEgr0Y+qeXmpZWN98NU0ywaZXP2qrpzu
Rnl59DuOg/xTmkbM3eC1XrA1a6yrn6ExIrieoO6kII1b+1W7Yx2c0TavzTP8e5Bz8pgY7EZYtvnR
vJkwdVnYMf6KwmFQkzadWPRTIshaLCHgeKS8ZNHozU9Ib70zYUVUZMoQZcGRlkmrO7o9QDzTazz4
e1CEEsX4hGIIKlUkMNLa/za2Rz3aELlheZTFZB7I5MPgKXCkv/Slbf/n9TRf9LkjATUruHMkguv8
gOu3fUSulitgDbJlHv3C715LMh7fhrrS3mZg7rgnfNnKjm1vWbdoPDPz6jb47rbSqsZj0i+A2FY9
iiemRI8s4yIf3RRvt32JOxUhyyURNCSED2to7AazfYzqIVIHr8yX7uAv3Uj9uhiQh8atCcRDQlRO
+empRCf3AAPzeKs1w+W2ncNDYhGwYwb3y1+F+wytY/fM3P0SHIqM8Mhjj7FBXcku98+UtMyXknqL
R+AxSWtlPZT3clnH4gHwIS7Scg2n32qmogVpZ1PPVtrMUzns/dKJFDhdU66bPou4oZsGd9im9Us/
OiwzQNMxqIOo3VWL59Oi0Vr+vsjjvPsk9TsoSB0UGs5ZoB0D3wIK2A5LjMEbhQMr4naZVCFPVTt0
vxzd+cvqGWvcOVRqtafW6/HJCPJj/yym8Auy+WW6qIitd+OXU1TsBmf1dpPbBnLb1bGI96sjS9wU
M4h9JflcLXhSkwbBUo/QvLWD0dXJHO+ESb18R0MSS0yWMVwhA1DWvViL1Xzj2YD+aQFGyQRYyInF
KKLxeZY0qF6qvHOcfWQI5ztMPTbtt8WJJgMVBoYNd6/KkCE+8BmUqwV5UO0nPOroQf/LQc9nVvZG
oi/Hrww87lqIE/EYIMntHJdfRc9xubeysQ1QXo9JDlZm49NiHB0+IBarL49LwOEBY6FGhCzyfdDN
+AxRCEQv0BDF3Ywph+LhqvPVIQ5axLdjuHpQ33Hr3zhM5n9uEy3OfqXQTKcdGTH/9az3xQlyTv66
ZYAqMR/H8ZtDpJ3R2DOG7rHJqX+lU0ZkHVocOikeN1eny4ohdluxF+LkCZoMYtlPoi9ssqSKqbKO
HZikWn1HEXZpDd4abQQD3yXLTVxsK+3r/xgF0JApAvdJEpSNak4eSomnRrbAdXE1zwE4pVR/42DH
n/6A5YFQJEhdN59576mX42Zs+76ND3qxkbTmYTN/Q2uL7oh4LrzDel4u96tBenJkmYdgNMZeB1yU
xv7BdwY4hk8hP9c2XhKEkE5VbebCm50dBlZMmZEJ44sD+lbtqzXBakj4ABo/34nd33Z1ovdBt8Md
PC0QeRM34yuVOlTOiSSsL5hhELs1Ay4pUXtwFvYiy/upJ3Fnv/S5z1GSa5T2BeLusxVw42zbJtD3
Yz+233Hp+H+k9cjLuuAHgC7zKUjqMT3+1cPVs8BeClsa+721LyNjP61yBGV0vWatt+Pg6xW9Yo74
hl+Q3RbJxPrAW63/Q/GYBcCYMFFH6bThkQGADIWG7lAgwr5Bh1ihD9kWnecGnwlr1LAVedC4RCMl
xXL0zOrSXl/J5twEdkm8ttVE/hHuW9WbPChYzzplr/1HYC2uc0JODu9OsEGNeAnBXI8UhAc/naJm
vmHLK5Ozw4rU345IkB/V7NchIQR1yX0eM9vuYpt86lSIcbn1pisE44gpibZT7/v8R6yokV8lwSXZ
AWCcxzyWjqWfiCPy1cbPRHIpLOsKuGWhuA+sqfm1EZHY/OtldLGLOP9iEyDPNpqyKjwR2NZUl7YC
zX5yys4qT1QTlOs2Q9GPwLVpHCAibC6REK180HISTgpMo77qJIF2IsoMFnFygiremdwZi63EbX6H
CRS7Imulj1k7nOYbPJZw7xGDh5u2bj0gSR0iWTz2svbnLcUaMuDSXLhv2n4Yb9ysL3/c2PjqMypm
598ML9SIrU2yaLPDe1TcUUFcVIdJLQmqvqiTycZwUN8jxvDc/3if6uxSF8q945wsOJxVMJkbxYGA
obHi73NuKqA17yzDvBSnAE7wfirM+C9CjfRjs0s+GQ0jvJupyfyI+zIfd4VvmumpQfC9LbDd4trv
Yn/bxEOUnEd3yY+2qidYz1wXu9LNVL6NUFTne4+GufoE5tp0aZUlnL78/npm3Jrk65D0trmvZCku
Ec/OAm/VgTVkY2JnhwEQmKyoSlYbB0U9nrw4xuo9XYWPKNGT1ybGx0tvT9R95WNBI0fh00WbqlAk
3iaBRS5TP5D5P9VAyaCeAPtMExu6YsulMj8rEfJ+lQI7ZmpxrulTRrf0R8C8+pA7FS22wnenn8DR
08ssMgyGGPq8fYJF60vosq+3iMeso9308l+sDQu59BqTwma58/YqXfa2BST2uM/8slBb4pbtDxRP
6h/B6v2FJ4Kc2LgQ0VNN73J2ceXkXkg0mb1THo8d5AqkbX0mIWh4avyoXbcY9zCktESJZBe2JyQ3
UQ3hny4QD32q3XDw2INU8AkplxRHh8eeK1BG9RswUj/e5Mjzqj31S2rcE4/Q/DG4B9RmZlQmcUu5
zbjF7UCfvGYDwkbXdwpLiDtTDyPEVa2mShovbkieG6e9TIwHg9tU6rGGhQQackSMrH/OgvW2EYzQ
zDND6J2azk0UU4srsz2t3TGXdeS4+wLkmr0YDgJxXFZ3G4ndd8RYbhZcnotrnaaJAWU3Geip1AYf
QVGwqIKgiXFSbFuEJOmLGa+CcNfltiERlfTjyMmwgaHPFPfkD8NleWImTZOkxci/qWt/3fs5NtfU
roh8SYmb01/T1FcvWd8s9blamuW+l9lwxxwMWen57oJssve7mwzdKBZrK+sZwj1ruHdx+rv4qoLx
0jcqWd9w/693NB+1Bau/i3KaYVYDuK0xRnJeiac5IgNpb9H00t/xqcQR6S6cQmcRc9sfAlNX096C
auSyRUgnduQY1PdZWfPScvX5T+zKfnPMWgJNyN/qmg9dZdFldTjuUwbb+q3zRH07WmGgtnmVmT1b
WIyRDZDnxKCLgkkqVdFijqlzHzCGhyy4KoS2jqJu/WmVj2qiXYNua8osuyPLxOQ3QIVBITa6thP+
rG58s2QenFtM3nyqUGiHuVr8cdcjIhxSBVwKMF9Gbv3jTv5SXAaB4W1MrdKf1XtFusp/deehHrMM
xZR42ilrnEY/mNNGeSraM9Ix/AhCBGRKLmEHXSYXdIkQ9E6+q8fMvignvFqFMPoJBPWWhwzhqnqk
UBfZOR44ota3pSFlMNXtvATb6ArDAMz4Gf45fOpr2qFEMnfWglbkvpVR+N2a1kOjz4Cgd6s/J/Y7
N1wbn+dVkl1CHjI+hWJWGnvYHFroIQKxnkMJH0M5zTQaa992TIRbY3ec4A2azo2Ntz/fJMgXsQ9z
N27mMh7vwMupVi465rq9lvhUN0njzN4FOVU8EUuQd0gOS6F/snAw+SvK0aIn/MUgOzGqI1goht3C
3C8HjfMWA2HxMGRu+4SMaMQPyy4Yb8jqSP7zpyGWJ/qOxp96XorbIR5D8nzaOri3vCBw/0kikFBH
FyhV0hZ2Y9heh3aWgkJiPNTjEk4kBkxXF9mSh4+hvQzI2VyrBQh1h75/rCXueX5Yg20sDuey38Vl
5z9lVyssE7ft1zt2WB93co80AwdToexHxBVI40Y7V3dX39FprpF6AK3UIBy1LrA3dUnZ9azeTVQe
GJvwNXjh8hy2pKR+LTkOsHFM4vphUeQnn4qs0M3vZIH6p1goIPcVPHV/RJ8bUTkyGpixzsXbkACr
AQNlCW9+jXTwEfafwUa7A5E/IVk87zrCPZJ6S7C8gIX7j3rQ83cJC/o5W5bTvHlJN55GFRSYsViD
QWhaes46EVV/Tp4vvzZETpaadeifJb/VFRqBAt7KAosiC1lpf/QqylwvXX0d834K/uQR3qytE9hS
owKU+wxLcLi55HojNwNaAjhj5+QhUiSUu2aPfcg+52volOrAwaGLM+eJHWwKlMzhzkVMyNVpe+s3
wqJx3ZYdkd1nKcEhNz4Z+5eu5hLbSVfmHeFUrvKew4pA+nPcZMM/Bf2BIYpUlberrbUkT6Gc7zgW
Gbqikht6rwsqI1nCWdmJ3EBssUNyVdRfhdVy8A620MlJEPb9WCxDNx8dXp48pTxgvLOGZBk2CfkL
bBpBz/jfd3oYNyz3+EchBib8m06Cnb7yVfPrFGQOpnUiA7PzGpeSKoFTAETAnjIwMDfMbwzKr88I
VgNmoCwcvfFNVCTbnMCUciOkmB9U03vvVk1g+4vxeEx4VHntkYa29fDKFi+G9yhEn44PdjWvFlk9
7+A9VwN/V6iHLJf8NXClww3xHJ29waaPTCdpTPCcFDVBBFMpVq4GNnxEkbgP4k0i7Pg+cYzGBT4j
+R0hD0rV39BMEiPXcHLz4GVRqPcOQRXvEUT0Pz5uLzj62WqztfeYV/e2lnN4RGcrzk5WZGrj9YED
cgZCQDCUQfJLP2IBi5yz+8a3STWzE48q5j+7hOESXzq1TDcqz7v+PJVZBI0WkxWzAUmKwUeAH/DB
8r+AE0HUqz1mAKxCY0+S3AYfyICVS9rrtGWMJb+jWFxeuWXMM38r+wKV7qBzdADgqcytLQnKCAbI
S3N2M6YguiQIa9xZ+PmYDID67C0uS7dO18bHUe4p137s+gw7Nuek2mGALazNMCBU2JTk2LuYiWKh
j9MUcsiISuXiv5oFyxC8Q/54Oi5T+1ksa6KOCPz8MLVNl7+U4Zi/jjjhITCDxAS7vGz0P/AqPq+4
kP0n5eM2FBHOkijFTKRv4OahBoymijl1PapMDhgMu//kQGI1iR7xkqW0j2H+yLCLLvtBjdPj6vNh
wvzmbHoFwOV7GHpWgBi9cXLe5SZ+y0K+i3OVje5UccLZiCQtIugqFEpWcI7xCbfnsooII2iY6/sD
+7t4XnoOehrpI+hK9pWx2EWY+qd91RC/ksYliXBbr0iy56G2hXPvqDo8oQsYSqpR3HxPIrOsjktT
mPKC/I6rrUfTap+TEcw6hUMzODUSQgSRJ4UHeEmtbxxS1pxNrEf10k9+8uJgp/b3mrfnan+nA21o
yy4/8Ixez/vBorZ0HFq5h98d0BHNbvTehzWCw362kDKNPi9mMrj+YeoGlBsVXYnxYaTrOtxOmEv3
V+IWxwtG1CtWSeP8Eauj3e5nM8VPllbIP0q/MdS1o9r/XMjwirYVquEnNOnwThneY0Tpi4/sfWjd
gG73ukDNPGuNu8eCM0mQm2LQYhArWdnmAC0hRqOZcLarrLDoHIp3DJlsPyO36yvFZqQOIEVyu/uJ
n3XnrDgpdsRoWDk/t+qPC+Yp6wJYS7XVjB99QqQrg1OGVXXYVk0BdMrxMSUpPrb/H8RdXD7UwgUC
7eCpUgfWMbtMy0C38FDRP35NyvH83z7y47u4M3qCmCdHB/Wc6Fsnxccc2ZsyS4ZHvryxgtZo1HeS
lMFHi7QnOkdeJuwjgclLwgDtus2NNw9ryCsXuF8YvaI37nrp7Aa0n+y9pZN8O9pynokJYA/u1QTi
UaPx1VgYf5KuX91NTbDMcF6z3MkPwNnJbxu2bXFyPDsnCB043tpM3tCuu87DpHBD/IRXbhmtmIhr
Ner3VWe0fWkrVliZrcJByhIHTO8SNcZ4csLa8A4lFZ09nsJOsG1zcP5dGJDvQeje6jFP5ZkVPZPZ
gA0jzNHh7ldARuC9YPZPDmBwCyXjE8EWEKh4HuKcDZnkMRIP5rmfs9S1acI42EgXH0U3Cx9megDx
LhAMX7wYizuhsC5RcQLuiPQ+15r/kbWSvXqh1ZRHfGXuN7QR6ZwMahNZnIPr7hZQOOpr475XMF4B
NmI5SpLnChwzXOj26MtNMF6TqJEQM/pFKL+blCDg5s/H6KXOUcCUthE19/+OGOjoGuVX4NjkvUpY
/0kiGV4Zu/iW1DTP69ZfIkd82l3Yz8jXWqJR6EupH7wkF6AbzMM84SAE9RNBnQrUcvVBFSTHwodV
oT4/IpTtCZWsI6DFmCkVRXbjhhmu48jmS58cPur7SkNSnJhOKvfEXjXLM/Idu8cYOEryR4OqiHH4
xkQoYM+GCFzrjuucw2JdL1E1NLhG6rWK7zDRmuYOKDr8jDrIuReLPJh4t4Dg8QOpeKFAc1pbTFJe
JdZDiFcV1Gwo8+47QQB5rrFxLTcI3uz14E04iA9jrPV4D7Oa3Q8qlN92Y/ryCTk4CkaewQWwEs8x
+0Tn2cvGHsYg+vIA/8UZ71wptn2dM1ZIvkCF1dNFFNb1yljngpqiN7kUVniUwyxebGUIOxiVmjAU
yBzHUByX1YUPZnxIeqXKHXeQqr9Fz+Cz661y7Q5DUC63KMsJIF8cHX4UEqHhzPvNa5vrvkAMG+Xz
fXPVWYJFxU82QVUYf11P7Dtw/wnyBSrhqclDZBg4CuRwIxNvjva2VTeH1WYXwq1rd4RT8G1cHKcd
uw3JaEm4G4U/xvuRQFWU+wHp/RgwxNCcJi/Wn0SA0pS6etxFx2Ymi3039aw4R0E8xG4RiVH3SWCa
j6Bc5XtMeCDbkJMtL8sqhLpxZ4R1O2ab2N3lLkrmbT6vebY18YIesyCaiXcjR7UFxuzAGbESwvTP
sYugsG7yTUGQ0HqZiRIaDirJpb/h85MjLt985mFVunmqLDFZrwiNe64gEa4RrSfCzXbokBmesR6x
LjnT1FRHtjmpb3ur6x/s2WvH3WimsUSvIIpg55CB+SHRaJX7qE/McIBmKc4k2LF6za2L3gO6hL6Z
ZLXEuBuSrr3xPNX6JMpEa3XoM4q1txClQAWmt+rhn0lmdFhtQBogZvQkPqwIG4uUzcJls1yd2iMG
Uhr1PnMnIfxwLFOnWIUaeDTQ+Rm/lS/oAYaMaFPErd78wFDothvSIYF0Y6mCsyuQep9GrabyRHmN
ATBABNveoAmdpt2KnulWxmMe3E9GJvJ2mssZWlr28wEhafkzWVZk76tM8KU57urSt8VYvnHD5vqC
91bw1xRjN9/BAkd631d1n5xnC08gNMKEHRySzeQ7h+BPIrF6336zVDCAiayh4fqPFmAfEnQEBtKw
jPEtBPXVrWbFFNWbxiY5cIWXBINzc+e+b5N8IrEsjIJdS9o3R4Jh9No7LegR2UVE9K2eNf2g2wj+
pNI4seNaYED2qEq7xQFX/DCFtPXVAG+2yTSjBLye5Vv2nxl+tpjzJ6UFSC8yDrBBW9uegG5r9C/J
ZeW3WBuopIyh7xCBBhQ3+MYoclDo0AZaOkw1PJeTYsMzhZc9ys5RP/h0yK/p8MjPO+n0fobvbwXe
cGKHNoYI3DMh1YGa7l3MocFFhNHhrag7FZ+zXA1va7Ouz8RpkMTASP6LbYpqdrZpKrIi1SdHr0fH
RWzPurzYsguusoYFbWDI0/XYe4U4llaYP7A7QUWFBgv9uQp6lqVr/pjaEBRGoIKvHUtQajQ60aml
1fln6CbMkq7GYE8obYeLKQaHWI42voT2ra1Iot3X3pr9C+RsBuqmdXLAt5yZy2wa+Qe22NvIzIx/
CRBsGIJIcaP8JSO+KTA9NL+8vznT9xjXXrcjnk4lqfay+pCIJNcb/PZddZ6FqBzov9UFwQ3wLKCf
aeUdqWV5dUdcDUexGiUBDKEH+LvtKvbG6yY7ZufYhmLc2e4aqZ2tE4JrgwZHXeoTLItSE5+7uVO8
aV++TsxPF6nshgggG33zZFCG9G3nXNPkWW8Y8EO57ta4cB4Jg0YEpZOqfUQnAdnd8zUfaU7SUPks
il82Sni5RdBLujMZsmSwr1nryJ0lvfCPL0tTMkwQd3Hyy9kFt2kJRNxkQSWDC1fdkB9IJvKLA35K
vgL+n+ORqsaKmynwov4mQxzdQ9AvGY9g38TvBTOKPuY2WdZO01i/gU2fyXFthtLdz2JY1dVXUz+i
fQWV5TOqfxvtg0wG0qx/1GJ11S1BLtrbF6Nt/iPNvvhlqZnvSkSOj/6kMAA2ldO+ydjxXjn0krty
qM1HgmNy2OVWEmOWr318W5P7njNIvgXrOk1pTiKCYVdbBR3OhGGfJPomtHGl7XOd24vpt5I9A397
THkXdoeBbObMz4L7CsG9xREqhv9YmuExq6l0/pWoNb/GwYs+7XakNMIRxB6xcefBc+UOSKSUV+Er
XWQ4XUjKCr1NBTqh7E/IsTo7KZXH064GAPM3Ahuz3oN3Wc9rVq5frq213nqZCT4BzHnMw+S6KRFB
qx8WEg0IMyC6BRIcYdK9nwOJpwwxLqNS45R3VocyM01MrqZdYoUVGBqs0LbXZTxc++26GOGqO/36
i6geeiUy9M5cYWRWZX6PhC4LqbsIomkWN6Ry2q9mZC6g//Ba7DTOgJh2DOM2BVFjbbLES8K7eE0c
8jf7wP4McTw8ouMpio1EmBqj5IyR+sZ4r49wIxj6m86K3xPHjpytxQy4B9YklWioRmJHnARb8L7h
xkNBgCpvg09Kix3uMBDNoCaU7QnhvY1rjlwRfGjtAIc9X0mJBroX00WF02haXcccCgQG12yAvmLn
KmGD0z6AJSSRwtTmjBBqeqV8wjdfxluIdkSoY7mHypnpW8qAIj104m1Yvw0hIVqom/nZjzrsryG6
Nb/R0mnzk5dE6UDhTU57ZpZSN2IyDlEb89T+LqFl37gANYD6UOW3nnTbYR8vCRpryQvr3QAYrmIb
eBRMpo7HjX3nLIgndmtdWvW+rYb4nd2gqje2JngxhWLiLi2XlTC/TmhDbAwT4LSv45WxO/Nipa8s
c15ugwlvw9YX7pXwtYLsdQmX6s80TOl/gcO8tyeT1BkudUfUTUrcH0H5YwefmPpiVeGuafiTYBvA
T9KCFt/XqWgVzEPsgvKLrsRMDjPU/izhWs/kNMp+2pbYXmmhbAxtrkww4W+N2u+il97+u0qMaHYe
2Qk4fYAg0oGcwav7CPE+4bBL8uzU+SgfJiseikvZtyGWPuz8vI4a+2unlMAgpXNzqJWNzy70k4r9
01rX7xJchxg8pZ29ykPjg+vEPkpBQ6TybdaRqJMGMzkExykKgLVwptk6zYwVPJcEB/+YkHRkwlyS
6V4mOss3gddzwmYl7+8+KBAt7CsdLEG60Dd8R+4uTL5FUgtJsrP9HvZe/23IIkdb4zKGHuJwtH8F
nUbVHbetusPWVDAWZbYz7Cyd2UimK6yK/AG5AAT9H2dntis3rqTrV2n0dQlHM6VG97nIVE5rsFd5
Lt8IZVdZ8zzr6fujD3DgVAopLO+9LzZgYDFJkcFgxD+g1/3gYNj3ASEUOlOI59UfS7NqUemf4v47
Wl1VseuxsPu3NgvV9xCgoKWB9pnz0qZ2SHZAtEXVrjLjHy5HEB1gvY/pP5mD/TSQAMNWCjvxPUPM
tkd5ChWdXcpTUOzQYyII5Kk6DHDva5h1Lg3YB2xUoYILdVSTHSo99j92A9i7ieva3+upz+1RGLV4
BocO1QVMkvsZdHl41usIXZ46GyAlxxbS3Ae+B+AQpMtboDujI2TDLQR3oRlVkr9Vs1L/XoAOKPH2
xogKtfJG/Qd7D8XYT0FuQB7N7TY+qeDW35jOmLUnV/fnfp/WdDkPE3Y66gn83fTGdsYOAssYaKOX
JVb5dxoE0V8+kMaPpu2OSL6NNYfpHzcJ1eyEClTX7OxMDVRgN/i1R5hG+Oe4TpLoAuqBnBq4XXtx
zEJDTgog+ecxj5zPDvr65C99PwKAyXr0prW5/zvKDLL1uW3A8aUmT06gkdaH2TEFFU0EuiAkWvit
0I1pk/AtdXHro+KmsIKVxEyRYHYodHdoGdigJrLaBllMyUmmAQW49PdWOxMUyxLOHX3Ppm+Odp9b
f3VBaUM012fjgz0DLcQ2AQ+8mI41mA1UNnS60CavU85QaKE8CuXCA5gsoF+WMAUpbbiVQqdVBcNm
9ojf7oKM0OqF1MAOA0pNHdGGnv2+F8C/34AIaVEuox2ExrUKHUKP9ozlVge1G5L0Q4DmiI/g9Ugb
EhSl2x9Q3oWB4NvJSGPOd6bszIUcBR7lEDM9Gwa4ukOp98Y3i/Z6/oSeP8l1VitS1qotkFyPTfwg
2GeK8UWrA/uDz7PWORiZNqfglOC4eYYA0OEB3SFDhcZYPI3YpXzKAEV864payen/OebHrJl6pDIg
YFOZCErtCwL06TunrycK/EC9nl30KFABzB+TdHqoVBsXHZci/I+csDoBeytCB0XFvqTmjg42vhrC
GT9mfTd+qWYQ74oTJ+CQm7l/rKORGrNhqhGCuIC8P6aA8fTHESMCyGGkV1JbAK7VCU+m+kXrdfbG
AK7uw1QahfZIPzTisQjN5w1KjQOgKgTG4WHYwDmVIygjxKVaTHrfo0EX6F8tu6FmPuD99SYkgH83
tUCfjnaMQvWzAsWEWvHkOhjXxsi8UwfMDOfFTEM4CB0sjuow6yHcyjicjMkLwGFeuEy6FFXSAvh0
o5jWuy6zOi6xlHuphEja7SK9UrBSd+36we4j1/XiPBTkJ8jEGAcxtv3XGVfST1o45brX0JoVe7Wv
HHZ0gLcdcrnRRPU4h1ljgD3KHidLNVTqK67f/hUOcLifSFWmB0jMenusDWr6AdEAnj09fETB4fQW
LwBAeZ3Svw0/9oMgkrldYMQe7SCHwrxPucPjNZV8URD9qPboVk7iiHNY8iUPG3tEgUYZH/6oeJPw
EKLLJFKLC0YtUOvo6wol8z+q0B0G3EZxonGMTH2q8RH5ZmhhTAE4U+md9D4EBfS5K+N70MI8hYsG
hg2xgiF4V1p0dHB1ian04ZCGPojK2x20S4c44FdK453zUtVh3j3Tz9ZJ34s68D9o3ajOnh7N5gXC
UZRBt6nCfPeHOxjGlJPWeQBs4kf6Ci7i4Wz15PiHVlKsKKkNeqHw7X9o2LUfcyOOZO4EFkuFnvz5
j3mG0aj2BhRgu9F9MloVxKICxJUySJnZxz9gULauKvz0UNh6aOxV7s0HNcGE5xwDZJ52//kf/+f/
/vf38b+Cf4uX/+dm+R95l70UEXWn//nPFbszXfqq8VeEilqFtFb6xVOoAeuYqGUlDbh083NqAXQ5
jkM7GuexC9KnGZzd18lPpktrtvGGZ/aKJZVu0v8mjTdN1dUWhsAD2YwgyjF2jsT85NviECH9T51b
oqyT1jncn+uKTRTjuSYQR/Am+ChfzzWIpxrvIF5Qik6rFU3GH0rX1m94a4wP90eSZlpXzqEEDDDo
pmrw/rFY2euRhjgMChS27H1UK9HjMHf6iQt12JsKLhFWZvxd2wNy59htPDZW9/3+4Dc+fXTiGFIT
pmqRLqoLt7Mq7IMEVj5OEnkdX0o1wsMS4Y5jE7TwBc0+RJEnSV+7tj8HZdaqCrxOdxffcp7KoQ0t
MHBz05WfVAOZ7LyslLeI40fP9+d38xmZmGuZ2L+i9oOR2eIz0jUbW9wOoJuVZXPMhZt7EFdbb/Sx
V3r1UBp1Fc0SJjqF9o37ua/3JYr4SE8K+33txunzaFQ/zKzP3rx+IN6TpmsJjU6qunBnSzXbAuaE
dgCquc1upCrwVie8HmmGw9W8P9bNsWMypmO7lovjngNx93pzwrfFfiVzzb1AexRl6UnfJUZB0wLM
8A57jN67P96NkZgcz5WfiwCjw5y7Hi8u2wDZM8arweafUIBUDmY3Z3/eH2VlVjh86i6NCpXyhrlw
LMyqYOZad0g68SXb+0XsHqGPopPbqkihGIP9/v54K7tQFwKmL/7KdIWWR1xTYMVmKoi8VO2avW7Z
dHUrxIrMwZk/3R9qZWpwLXWL/S5YQ3PxwXpZHsgizCfmPLU/xmVH00GU5o8WucIT6NVwIy6vTM1Q
dZB9lAg4YLr891/uBAV3AG5KMHUK0rznOSjIygFU7bnGt5wZ14bSELtQEWziglkeMBQPWkljQH4G
VdAz9i6cACo0e5hs3Wv9CAXOviq6tPJ/Ljv/ela6D08FRpE8y2a1U/RIvfjACWslNjcC1Nr3ImYQ
CwHeEv0X36vUgRyOIVOpATTA1+WRPQRjfAqtAf21uYqP9/fH6iLSOTVt23JZykXsxfljSHuXrZjj
jHwaByPwTMzDTm0T//iNkXTXQHjEUQVX9/UaQvnHSUdAE09qWvNzF/iHujD6QzwG9e9MyoBcqbKE
tmUshgrI7U0tGolSg45qHroBF8uHhIEMhNiwj7y9rdkZiHzSWwOuiLvt9awAloO+8REYRhknB9o8
oKFzDEjMacpjHPpjqGvAe62u0AmZQSk/TK7Bo/c3ltZRHdfUHMdwtMX2LHjA5/WI6oPuKxWOSHDP
KVjWZ9UZ4o2A/PNvXacnsJlVLC1slQ6wri3SEzXI2oKmmLHP5zz8otR0cXbtiNFRCebsrRqmyUtU
1+YjDbLmCVc89S1X7nyg3e5cwOSIf6ek7P8FpJ07vPEBadHhT85xpFHgVSDDbFxYNzkqJ/fXn7v4
PooCaDWxHWOf0LMI8pAurD9ihIDtxQHxdnWfTW2E8jCyIfe/yc8M9N5C6dc7A50UCC8DIzdIOQJ6
QGcuc97aFM/2lWb3j66EBVAo+OHXRv2kRll4rjp/41esHW+CP9/LloHLWYRjqERmbADzgfeH0qQf
oTjeAP6/IBlebQwlD9XNfJFT4IQDCrbtxaGj7BJ3EPnMvd9+tUBsnmjM5LR2UZUtkRS6v7prgxnS
YRS0B2QIfZHzuGXSmlINl9ZjHmj7QjPLJ0XE9ckaxpR6vAkHbWN+2tqYDiUDMhLdFvrS19iFcU0W
gRknci4NSr84E4DH9suLIF2/THh/AUjR7SPigcML6KL27WQMvIXmBNs9qpH2TrEC9zABBK88KDXq
saJqfrq/MPJ+WHwFeMYaiioORT/uketdl8tvUKCqBUYOrqVTAcE36cEd7o+ysq24m1yyWm4pXVUX
e9ufR9qwKCHsm0lFZddEM0VY+g46/nS8P9JKfCWGa9zuOstu2IsNnA5GD/aOBJA2UX2Zw9y/lLR5
9hRVZC/Czk99o4XIQ7rKE2Yi9esjK1k1EQRbbaLEjRv7CBk0GkJr7yqF8mdrq9At1KksnmBhp1/u
T3Vlf1kYHps8F9hd2vI5DV4SWnDFWDpA4XMHSnlXU7Cj/Bqj+UFasGXUu/IVba5HPiF+3RZtveu9
gq8O+p4WtX3Qa80DHunIAZat81TrjrvxGeWfWmxLhnI1ndyG5/PS0BnjngavIJ8bORX0gtIm6lAt
jUJ0wfFZOwymqj9jlqVshImV02ADZHJsC/CNZWny33/JRtN8rDC7RXjPEpgRIccVeX5Y2k+v/nB0
J1An1ynGCMRHr0exFZTlIZuS5M6++t6sypjeAQDkMxzLxAWL11f6RjBa/XSuzauSO18TzmJiltFq
xED2ihoEbXVQkBh7RufEir0IovnrnyssIF/PdmzdIAO+nl/LwwlYQY58IW8I0EbkOQLj7kNdAvG8
v5Rr8yJoOa5u4gsrjMW8EkS1C4DI1h76mYXdEFrESopZbQcA0bs/1NoFLTc/jwdKOjA/F9OCua/a
Xce0sHwSwb50it4CKiCKM1I0KjrLKYSodHDzgXfaNPxb1wDgcfapH+ZOIzm//3PWZm5zl9FAJ55a
1uJGa1I8osSAaibuu+LcwYc6jm7zsRugyP7GSK6LOhYYHy4KGYd+ORS83rAr5ReQLerYC0AWQ/hI
B/uKP97GGq8deyHfZ3is0ft1FvdEM9bAtBogFSWQ3wvqjHTa8LLyavo4D8hIKxeIis75/vxW4ihZ
CJkptzHXhm5czy8QqD5OyGiDKk4DeLdAMbLQ1v6azOxczq6/8eJdnSMtJGGSYqFuufhwBWQHR59Q
cfKjovtTRGa8x5FnPqOvkTzBGcSAAuXCjWeiPAfLeOpYhoRXYSnv2Is5zgjSgbFDyD0Fr4r2sYu0
GRSrMPrr/lquTc4RDjuSfWkT467XEjU00x/R8tjbk9V8HGdXf6gLgKwxrqSfhtBJn7pBmf65P+ja
UaCsjKqoyyPOtOTkf92gdS4qc0AtATrM6BWTMu3tVIEfQJ/49OqhqHZSiaEWKEs/i3XEZFuyzWgd
QAHWvJAa5RNl5eSYVn6/cQWuzIoqOVQnVfBSJKm5nlUHhQliVoNarKuqxwRMJa2Q1EYC2/lxf1Ir
mwOqH1uRhIkajLr4aKPq+01Sas3eAFDypsa4eoTvmePTeX+cldxM5ka6DV2O4oi1CKCOqPIkRt4W
pEvtnlPFUY5G1qp7EnManvDTX4wetELJJYgRgki+3R9+5ZwLodpASuiT2dRnrhfUqfPOCoTBOVet
4b3w1fkdeG5kS50+P1ZTrmzUWVfOgsDvlLo4lS3DWcbNpPOhHCd0FBNsrE6R7oofjQKxM6Kxj4gJ
FpVZPDRvXz1JIjUSMIZhqCrPh+tJIn+McD8o7X3vIlBXoBTx1qYvfUQTEl0T3pEb3/Tnqi0iC1ch
+9MxLM6gWIRsNx0muqQN4mpdknyzwkx8l4H9myqgdUKdqtFo18IxhME0Q/cAxxV8yKg72t79id+u
tiVslzzCILfCXXxxXKBxIOEUUR5VbUX/E+PE9AeNCFxQoR48Ipdgid0Ev8bcuIZvN5XFpuK1wg3M
wEKe4l9ij43GcORgrISHIa5jYPMmDzPK5AEmy79swmhjlqvDaY7sLLmay1V5PRyyhRrMJeBNUgfw
Awge81Kn+hO6VyCKcOgsxevnJ1cUry+I8BpzvB7QsaUycTE0sH8UupIxB/b93Jn2Jbb8ARPNot2Y
4cp3xNSNMQX3CMnq4no0qj7KcFqC/ulmzTkyShTssXfwFN9PzmGo+JdZUfSNUyMjz/UmppJPPOdN
w7ON99T1LCnLFjSPOKr4eoBrqkeMBhPyHKGV5T92WFX/xG2DhwD0oo3zcxvl5cg2+QAPcBvg1fXI
JupCU11ZXJhomB7oPItLbTj6E1o/xUajcGXvULfVDGpxFHAJgtdDKb4el6FpgnAo0W2sx2k+wK8G
5jyX7wsfN+/7B3J1ZnxBqkng6kxrcaskmQiVOQJ0As05PxbkjQD8feWIfE66sYhrn0+jrOPaLs0m
VSw2aayPsDsyqSEzw//rayU4mGjvoPJtfKLxq58QNZJWCaOykcvJoHK9b3gMM6TjkjyyoovNmgwT
7kRZ3UL+oKqk4FR0jKh0bByJ2w/Hq4OiMfuSUHNzBnsNXRLI3+2+aWJkdaADeAjRlEfUOlEdwh1m
Yzk1uROW0xLySUa/SScnXhyHWi0RSm6NFqyzJUVAlfg0ZaF5oFDeQxKHSHNSywaagK1m56rKkCuN
3PbQ9oGBtMdQPasIq328v51uv7GNhp9OAY9+MzfIYjuBuQ4g38lvbKo5epJZo3wIknY8oRVkf25b
iJjneDRQygbBTTC8P/rKJ3B5XZL18R8YG4sw7wp7hJYLdEFp5q8BEsi0WzCaniAzEQKP9we7zZOI
QhrNWc6NZZAXXB9U/HZKRBFxqFABdZ8x5UJoR8zD2c+wzaWSJi5FkCEo2bVtfLAAILy+Ciw4RIzP
r7ARZV+cJ9Wq8fbK825foGVxhPGuvVOr1PDQHmo2kqTbE8RQZGRQSLm8mfD1XDvJPUgs8Db6mMM4
rsL2FNHl3NjRK6OQgvGulLkBrYjF58NUCDo7wuN73YGpO+EA9ICmYH+4/93kX7k+NkIWHeVsYLaw
X67nUiBci5z0iEar1PSaQqO/2Fr8xRjm+fQbI9mkeAYPOupki1S2R7kM4srQ74fAntCniV20avyL
cPp+Y6SVvUjFnEeIhlI1/fTl9wkdrGlsqR8Dc7eBH9FZR3PUh2dNp0q/y4wm+ZBNMPYa0Vefm8F+
fekYBToQQzqwBJv+5uLcI9JLVScDRSXxik80wedDMaBNmaij+Rvf7ydUwf359ZZtQHRg+k50OrIS
Qaw9VSKhP5d18QuKh1v9CLlsy60imJGEr6iISi82pONjVKVN8CwrYzbeo3lXfi4VW/+sKyB7d33r
uF5W5MWrryt8eQGu8aDUqJgtPyaSPeOYBma/H0FSPmKuVHra4Fobh23tGGByR/VPogho314fg2HC
HFo1kWmHa4g26Gyg12rM9R4/v9eXppgK70nCB+1U6oDXQ2k6XGXg1YCdBLYlAqHWA2541i4wkGR5
/ZGTFRQJHaDvbS2OnF43GAP1Rr+v/GY6zS7q2CHt4WPaj9/uj7QWrGi/cc1IUBUt6etJ2a2RuXOK
40ZVl92lrRt7nztg/O+PsvaVuFANC1YtypjWIliVhk/BL4Z1WTlYh6DMjxx0bVXnuS36jcvzZigm
QVbNSxijL3AliyxpRmupsTv8XVWrFycsUqZzNXTUGOAfHe7P6uZcyaFYOZvSKJmuubi5FMy8YRQh
eZTkWXAG+BwgQ9SGL/iyNX9BkkeSwNUkq+zVw9pkuVgM0TbglllGSRrY7IMSP0xuALLq9gvWidop
zRL9X2RXnQIhKKvaOGc3+4QHw6+DLja/hRxOFoSjRDKbOsnn1B6naOjP96e28vHo2rlMzgAzoy6x
R13tWnOBUILsoBkXHI4mLJKwc6srZAfuD3WT4skJgZWkP8sygpC43vg+aJLIGBPpy5mOOLOh7Goa
6O+AV1BOZa/bX0nBkvejaDZO3M0ltxh4sWtQcwFLb4bzvm214cgTEPGiyIKfqc1x+YDYeugh5AXt
Hu/hJzrJ2cZZXNm1tqy7ceZpmVCKvp44GntzW7s4naghHlS7SEXV0gvCNH/y0QWI4WVUaIJM6Fpc
fmPFacAjO0XHjGTzemBSrkrDpB3Zbx/9AT1ynS86LkQn+C/Cq1Qxn4radQ74yJUbBem1KdMZpxrI
9Qf8a7HkQ6m4Wu4Xcspg+Pdo0EfDE3LiqvJ97nPlpQ+bWKGCW9Tf70955dTwiOIBzGK7BqC66ynb
xWxWEwI4+w4NjPkQd8h67eM2j9KNmLA2EEmnQbrpgiFdtty4L/TKqaFO29ShpK3OVPuPYQhlZeMj
rg5E+U02TlRcGBczitpZmKmfqFIYGQfXAhOGuem3OrIrcUAQwf//KIvDGSYItaP5oe5RAmlPwvaR
cg9dqUIkXl0TAe9Fsk5rBF4mfZnFfYGYVJX1oQ7Wxi70v0Jl0v7UO0GTCxiRd383rGxDQVaLdb0t
u81L+BxuOY6bp766R/YNyT2EK5EGH6ZLLJrxUrcjyH5UpjbePCtxjoQFvRuZH4ENWaQSqgiFgtOW
hs5cVn+n9PI3sojzm4HI8Aj7PvesWRrMuQJl+fvTXfuItixxUU6g4L/cKjjeBW2WsEu6zJ5OMNJx
Y4wh+OnI7Lz+dhKk7RIHSf5+g5F1afbUAfweeEpNcSrKXBwxm9wCv69NiGohyD0BcdFZNgzDoXa6
qcbKDSWp6ujOorq0VWGe8Qc2XlvPYlfKaoiEcwpexosg7Y5YxmHzpe9rK88ORdhNR5y/phNsxq0a
6OqsBLFDJVW3eElexyg6NWUwKcwqVLryUoRDcEYAHSGftJo3rp7Vobj+qClSFqRNcT1UEoHPz0Sq
7xs8MS/QFsxLiXvKg802yTd239ph40sREHUyNNpa12PhmhC3rc0KGkb9bwJB8Ry18OQS3HG9FrMI
jKvn4nR/x8t75OqhxVfjqfOzXE4tZQkQKIG3B/lIuJ9c2WnSqiT2pmrIcljzeDAiQJ1voDtuOyI/
hwT8Y2nEFBiy19O08K/PhxCoYIJSMvJ0VByIZs4xCi005yAUascxwlEeVlaPc0oZaQgrjK628WXX
ogzT5uUOvIvezCKKJkLDIiqMALvFjv6i4MWiAsiwhxNVtOF7XrQWhCUU6fumNrby4duxOfWEVTz8
qOJTQrpeglIJ7LGffJy6irjyOtMcE9Txdrp7hJHUeJUZDoeWCt7h/se+vQkZ1tLYxqbEXi3ftzD0
KWd1kNywVTcPYor95wTFu/P9UW6PjBwAaDcPaO4HdTm5xJknPORGgLO+dTGMAB8t9F2OY1l9fvVI
wiQAyKc0+dkyhcASndrcKHQ4iYZ+cJM5PA2OW520ebA3JnV7NumfS5SuY4O8uAGTBXZkKXkTgcN3
UVQ38gLhcFVBhyp3/CPoV2UnUP/eCAi3h5N2M9gLnrm8Qel+XG+TTsDe7izAejA2o7NZYWtb4zB3
Hluotk0EaPi16ymrSLzieR7SYlquZ94nSYP1FLpY4dxB7h1rAkPBo+MpA0yzsRlvz8D1YHIb/dIZ
LDs/HAYJFxJ1iwa10yAOEXSGp87WgEsvRH1RGHh/Yei9UeZZG5neGbvUxq2WK+R65EK1Wiug47kP
EGP65EQCemmJzilKpPjFjmiWVjUWx1am9xux7/aD2tyQcKYkgYRjL3fZL3OGZxvkQYOnGhEe5w4Q
sJdRS2GMo6z8LsmqeWMD3R5FxqPpDFOFASm3XI+XIteI0o87YZ2ju89Ul0fcz0LDC8xuq7Jwu6hC
JbTomm7zEIZrcT0UojHjjCTG4Fll3WMm0Dftx8hFpF3r2qSDHjxaX3FaqR8D7Nc3ttLtsjI23xLw
skkZZcmiSicN7dSxQL2jjMt3vhH75xm71ofB0JtTqGrdRlZ8u6wyR6TrS77jAFNcPAuxyBkVOxKD
VxsVIduNxx2qGTibqvWX+yfyZ3/z+n4WEr7q6rKPJhtc18uahjVcdDeYPLxiUWMcMsBDu9rEGxU0
n9F96pHGerER1HkL5nZC3D+mE7KTitCYEuCouxvSzN5olN5eI0In7KokyPICWwL90IjqVEDCLLev
4jKIak+4N4Z8+nF/7vICXkwdqpYlsxMe/TfRD044Nlua2QPq91GwzkDVeiB8quikYTQK/MwAzQAZ
yvGQ5myNXTYhj3f/J6x8aMoscnQqc2g+yE3/y3k1XR+d2MRhU1tq8kRi0J7V2lIfwMQbG6/U1aFo
nsGyIdKD670eqokNco9GGzx9VlrMz/JQM/dh0yDxLIyh2wgMK0kYlWEeVwZgN/m2W8ws7PkSKsok
CB4NSr7vdA1uNNI5Dwas1H3fanDUjSk6QQl23jRzHbwEs7ZF6Vz7wtBj6QY5gLQh/SznjFSgrhUj
hkKa9jTpBsYwEV7YeTYjS4j9K4KWuuKlKVx+cpfuw/2vuzo854rgAaMaXun18Gba+GFC4PDyLKeX
QV5KC6+HA+3E1ogsIuj3FFoaFW1OXqGILTT12ifnTQYSnuI8L8HFN2htcBzdWI9e0GfltxKLwlNK
UeRYxfpvREguHvYytE8qIEveSqB1TqvPw4gaSoJiBpbJ52G0jSOKNhHiNnp7ur+0a1MDZUSblq6l
Rsp0vbQxLpiJKdheVe+OH2wG8CAxto9xGW3BNtaikSyEyCQJYNdyJ7edilNkBLAxMUq9uIS5g6oS
zmc4Ddyfkwy1i3hEPYJ7G1orJNolq1WkU18GBTdcURnOI26o1sEvUBsqunZ+31oIXKOq5R7uD7qy
kFzcsvYiYRT6TyjCLxEIOVMxBAm6eXZQDriGYQ7klYZ0BaobNL42wsLNFA30MuQVSm+D/G+JtkE9
IpzqZvApF5CQuO5z152rLJ2+jUX2dgqa7OX+7G45QHJAWS0ABEMVZFnSVssxqRG38aHXUF/ftZVO
nZHTN2ePPHtbnLAxusgwCMa7Ctpfi3aWM+U4saNerP8Ltjx+dhvaMruphqnzZlDdQT85ZlLDDpqL
CtfSjR8sa09Xm4AfLFvYlN/pdJFUXW9sf57IZ7DZ3I9+Yb+3sd55j1Ey4ueou+/4edxWLoh3GysU
PZ7KZ+ymtohhN2FL/gReja7O75CIpeufEE7WYBrzgFHrYA/nviBfHaA7H5EWLdCZLvWLKP34UOON
+5Q25lZrVrvZknJ8EjzmzzuI4tL1+Og654MuWkUKx7LpXXxYkJdXzH90QwmeJ/LZBkn8uEBZW6vf
heYcHem69v+oMqAqrtGdrFBzj0Xa9/4hdtFYuv+N1jYx5H1Hgg146zqLsKoGwAxiVSAtjVz9wUzw
AEDUDhOxIOxOSkX2rTUAQO8PKv/ocl/AepDwCQIs9dnrRUmjBoEUPwi9FmT3Z78sCryVa+xPSmR4
JtwuL10UTftY6cONbGztc9Ci4BankCNBXtcjoyDj16JKMQrSNBSE0dfzXGT5Hwx8iM73J7mysmT4
wEMA+NCZWEZ1Km5RPpmsbB23FiqgA52JokIye69pI+64XZjQlu8a7/6wt8kK2C4ILERdSCwSe7CY
opZGFW5uCtJdYnL+ilAP9Uy37Dy1Q1zjkOpp8KOwfNc/DlL+TYWs62KvkfsbP2RlqWUcBlTCxmL+
i8L0PDijQaVQ2U8KRkR79KmFvwswsjhJs+bT/VnfPGqYtNSgoMktc8JlQ71oMJ7pOrBjbtpBp8n1
InwXBIjx7MAJ+2jzWdaX+yOuTU/GNQ42dTlKHdfL3ANLqIqa6F+5A7RTJS2+ZKrPmamT9vNvDCVh
s5BzJMl6MVRdtx3a2a0PWq3W9ympwjmmoOH5uDIef2MochDIOTz2qWxcz8pvkK8itfMxf47dHCrr
OOyyDOoy3CS8al8/GE1n7muaWqyiXOJfrmtKni1+M7R/TTPoOw8WhFpjcIhq4i5zsnYL+bj2xbg9
KbWBvLjNYBOj4ovhbIrwnB4/hzYu1gUC2/kuEUawsY5rdzV1ab4VWRZM4eW9g98QXo5NRHJg9mX9
iPBr8x6RsPizUWr5j9lPqgYuZ2Vi8xMhOtzWY/wymjmpNJ434/cuQpGYeIjvBkQN10r3k42hdTfj
KHP/I/ysIC+CMVUImIqUsLgDzMU5tWp/CoUey6OTgVcWqYMEI2iK9hBXwnzHewBXCgiv5duyUsPJ
m/QgOiid1qPG1nRvrGjE+M6KcVhXusoYNqLIyv3Ngea/Jk0SUuPF/R3wrkJZzlL2diAULG0S8cTr
CA1ddUAoDL40InVIXwdV3+By0wzhxlW1ElgABem8BkyeHQCdrvdoEGWDa8bo5eY4AR7rTunPVcPV
6I/jGwSclY1LY3U4KV5CKQrQpLYI3rU14VflEjQHv3jQrTTHTUWmSU06nLRRPWx8e7l6y29PaRtk
JmhJ2rGLizibVb0Z1AyNvLaNjjVtnUPh2uEFrW4dNBnvvR1egd0HfBFKhG9dPH+a3r7UPbLi93+K
eftLDJ52VMChPFO/WcQ4eHp9N0m1PqPX54feH/1jFpnNxvKu7Ca4gIRrkmfZNlrMl/yH8pCvh14H
NO5MCTx4QS7dfVCyDAIN+Gs8OFAqm9pZw72rUzYCnvx6i+WmkUPWI28pyUS+3ky5oXQOcuGBx+ML
WWksbxGmRYI7r0O8mCtLxc0gfPXDmVsW4LwsPaHPxLSvBwXrnZVqV4deha/DIWoRnU/LVBx85Fa2
ot5Kwg8tEM6QIdu12vIBVhO6MWpqQk+bMWDeA5iwP5nVMD7UNAQPKLaNT+YYzbt2Kga0ZTDr9toA
tbH7e2kl0EPZpynOOxeC1vKRGzWonOp4h3jRPGinFqkezxZB+g2mibU1Y7ljFp8UsLFNM1fokvW5
uMOQWplEh/imp+ppccFhPfpQ2+hP5BHWMH3WVF/SpHXlfZrrF6Pwg4tZl0jcppb/d4fI/duxDZAy
v78AK1FEQgFsnc4E5MllebkufJ7mMY6MCGX+MFBg3BsBNhN21sfYBuB2cX+4tfXmjcPblL45b/5F
Uj1XuEQOpR5544gy827wSyw6uGuRoKyorN4fbG1uluQOAZxfEd/IG3ygR4S/vbFoVF6vo/vkAoq7
FDl8mH2NWerGgGsXJOB1GKi0YHnuL9MvZHzSCBHjyJtLVT/1rSFOotFVz7f801wrbxFvxsnPhVLZ
aOZ0Km1Vf9vUPR4AUV89xIaB2XdQ+huxe23Recfg6wTmkix0cW3H6AdP6OhHXoFb5HHIlHcdst1e
06E5fH/FZehdbnFBy5d4CXqaRtB1AFEMDPSERQBxTCRkwjb7hi5auDNE0T7hn2f/aQloea5Q0pf7
A69M0aKxT+SSyeENR95XbEwD/TzwlFyrDji2kJA2UeFlyHJspBmrQ9FblqUcichYrGYb4j7VllXg
FX0+n6w+K9AQws0gwZ5348Ot3HSWCreYBhAAT3oj18uJG5+lZXJWTqD5zwhZG89FQTP29WuHWJ4G
fIClQyblehRK5iHSBVPg5VEfDIeyxqLjEON1wK7EKuz+YCtnkiPJ52cFhWSEXQ9m9O2kDxFZi6LN
1pOb9dxmUz5GOzzw8Fj2FbP96/Ujki8AReBUS23X6xGTfMz03CDET1XhnyjXljtnxj0utI3gMday
aCMIrM2Qhx4iZfKLwS65Hq8O1LmvhBV4TYXaMczNHgS6PuP9FzofEySHN1Z0bT/KhwNiRioKEaZ+
PR5mrq3fFGbgYWmD95tPCcae3PGoBeMWvGJ1KAckNSw+FCOXOyXHD9TpTZsKGe0hFDyKWqoLWX+i
nBW8/pSxSdBioGQqSTryaPzy4BNza+MIbaReJ825UdTFvpciMe71uvH6Qg/1JQajwiT7jouhqihy
RT6bKXb3VfPW0Onr9aEzPMWzMmzsjZUFlOJrvGMlDx3q5fWssspBbDuMEk8PywQj3TYs9yZmxxX+
Vf24sYTydy+CMc146jom4Hf+z+KuNdDpAZeWJHSB1OqT2RrVYxMYWzFqrYiE3g/YKlpekqi22O8R
fmXQgvD8xVgW7Zqs/BCi83keZkfzHKyodqJGWgsD826Pv295DmuRbByBlSMHZ5A7npRCoskWM634
piUmwSyrLcpjHzv/dJjxfqi6sb0UGEJvbJi1a96lsg4riPcX0iSLa26c/TQ1cKvzSk0Jq32h5tUj
vbT5oUOPGY1WN3tuqSyelTYXh86Mqrd0YvP3DVCbJ0zKIU4WeOv+bVpD9P1+sFv55lTzJNFdQjxv
7kEt190a47cYb9oef6JUqT9aYbKl5LpyzbOfNBneJFd62V/EyGJ0u1HD18ufEO5KFFUNjzpPE3+H
MrqNPKOwH5VuGPZWFJX26w8RRTSiAg8k6sLLJCOeralEvi+lfznF/+ZCCZ6CobIfIif/fH811+Yp
u9MynUEidxnvAP/2OO34iYfKsP3A6yQBdoUMFNV744CLYidJHvGJdMA83x95ZUdzE0u0J6UWAPoy
kPwS/romVEsrZo6glaMfLdrzh2Eyevw/rao5d9nQbizq2lSpPVPaYQb0++S//zIgHkg2yvJR6uHe
0R+nuMQuI47MXYhz8TGJK+dPv5/LnW4GxZ+/MVWpu0N+ipLSkgPPkweTlYJFxhIgxvd6Gj42zvR1
Usfx5OSbQpgrIZiiL28CHvZ0yG4mip65bcZj6uW9lX8ZaytA3hETAiy09R+vnxnNN/Ac3GGALRYX
S5nXk5vjH+fpQ25fILZqf2Ofmb30mkbxwk7dr/fHuz38VNjQPAPOQkGfm+z6G0b1XOPYq2SejaPc
vuxE8abpZ3MDRX67gNejLPKNLBug46aYY9cYzHzs85wKm5a3L+NAy+D+hG5PASGGxJebhQ/Fo/l6
QpqChUuYzrlXUnd8D/Xqq8Lr6uzmwnpM834LFiiviesLk+HoQpBrA1Y3lgVEc7CA6apB7jlJmCKP
mAMJSnS7fKOO0AjNVqGHag284MQYwBESNb4wG8dwdcYuFQKHC5WDv0hWS3+OW1WUuWd3M+4Zem6W
H6yx6fBRdBUMgng6bTzZ1j6nJKbI3osUhFhc331uosbvMKJKX+2QgAo+4evl0ooygw184PpQ6O8Q
ufmkS7mExixrqjx4R4dd39J1plnxDO2n7napb7kbsPm1wwB6QT5rbNA/qvwxvwQ0dFNaB5MfdNPN
OXxHPwhrjmCMtlIB+UGWewYRFhI6ohcNvMVpSP6Xs/PqkdtI1/AvIsAcbskOM6NRtBVvCHtlkyxm
FvOvP0/p3Kg5RBPjxQJrWFhVV7HCF97QBTpClrI6YYZuU6HCYKhwR5dGNS7JWJpiBLuYxbkx++Xq
p/FyzmIz/uf+MXl5d/MK0McD4U65kgjodqq6h8x/ja3XaazHILQmcqpqEdqjZ2Uiiu15eWTTLycd
+5iDUuzedlW0OQIssg9It7cjt6uzenHDXdDn/vIO2M2/hWOOeExlSPOvnjmd789UbcbtaoP1oN1E
tElqvDkeosDhJtEZD4rYz8lY7QHTsal6nlNk/4eKHuUA0emAMra3vAo/pqp2tD+2Z7JOyIeLHo3Y
wKYjJGPCqVwYY2SXTg6Qw8iveRZkXwxtSF5fBf5FmCEJAoOpirK361tl6DWa8VKdtAY7U/xr5Dvo
/e6pX5YAh2MH6pArloOE+dc9t1ll1C8VgAyYNHLsm3Baq/zGHQOnPlGixWutCjQlXl641g+uiART
5T52q0dN4OWH8meM2Q52H50XreNs/d3IybQu9z+72kYvfhCgCFCwxCd0HzbLQBA4CN2oT6vTGWGb
e+sT6K84Ks0+/vf+ULuTh4cPVltBIznWt2PhsY4XghT1qcA679SIMm/C1GyB3nptx4PqZONzPaXr
V183iMLIHMePi5MMV4ywgoO7eSe3giJGR4m504OALXP7Y8puhvtjleKUysa7On1SYFzWfB3VL5mN
OHvwIa8Sefvlo9PgfBz3yZF6/d5v8APVBoVVoXK8zW7gHithjZGJJ4Rl+luEX6e3NlZyDmfNG/7p
s1j/4BAgds9gd9Mvjc2dgEyLc6i5ufM80/5FwU0tCPT+zWLMQsP2uU7y02rI5mmYTP8hN8rpqUJ5
L9LglWODN4Kut+zh82wly8E18HITolxOk5Z2BU8z9Zbbb7FkttE2oxFE61JihlAmlOYtbMVGnNdP
9zfhy2uOoRTfi7oOAm5bcLLEcXDOdJ1H2M2DaHKN5svY5MspbufyUesL56s9u/qRmtHOl6bgAiQa
5VvSaf7xdoa9Mk7zaIlEldGbD3KwKR3g8vYWRut0KrEjPRWra/6BsNTDMvn1G2OWr5bqY2FBzarS
GTUZDuHtT9AKiXeNZUzRYmQAv/KsT0+el2GjheOb5oWGvzqf0nqB+oaK9lydKZAWj69cfX6DAj6C
dEJwkULv7W+YNDAPJqh3fEqd5ClfsJHz7FacU6F5H6ehCMJgWaqH+4O+eEl/DarIcOCHLXfbOZAG
whxj0yj7nLoJHTcdHuLGxqJtKb9qSXwkr/JSakmNh8MMCAdKkDR/bic553K03GXEcL0ogy914cI3
D1L51KwrLApnWB/6wJ2eeMi9D90g4o9Cm52HAbmj53rWrR9t0i9HAh4vHlpV8AP6poQaVVNqE03k
U5/Xlo4ARVFr/qWqGzPEcLiP7K6ACIA/WpR7aCSbo7Sv91f/xdlWI9vknqpuQhC92fnOWsbBQP8+
Uk4d5xYnvJObYnIM8v0IZbg7SVVBJWAi5t5m9iX9W1vG8Rh5bqe9w20cFfhMoCGVZvJatxluE2bb
hTq92INYdXdkhlR5NtG3tZlk4K4V6oBM0ndGlNC7uTXeYu5c/b2Y0B9rw+8+pprXxbjI668msbLA
6tuCIKDbyktyu93iCqfNAdnJaFyNvLnWmYWPGXXX/CKn4Aj+/uL6JFfkfYAxC2oZz63NAU6qcq6k
slLFSbe8rmMKUjJr/O6PaZLTtbbK9qO3DF3x2ltbDUvIgLAUPXSqCLdz1DE0RsEvH6PSK9drbMGV
w/rYCHuxZudALqDuy6w72Lk7H9VEBk41llGGRXj+dlB0kZS0YD9GEruSKI+74WQvOaboTtydiFXi
nxZA58d+Fa/WiWW6qs6g4CDkjttrkv61MTqGjuoUPNrHxejz9741Ff8YeCse7Nydy5EyK88hAumq
hbO9GJbW6glCx4jIrAnbkcDjJLtGoj9p2W+rOuk+378P9nYQzAHqsYAgFPL0dlVNM/HjWraY8XpK
fk4sxWNhBeXZ0avunHXoww9zVr02PWZBf0ERqExxQWyvZK5j3ygkn1LU6XyJR7N7mhqZvNFMK73c
n9/OfUedCNQ7USUMz20XTmc5XWfkhHQtdlWZ6PS3/tSVESZM8ff7Q/1aq5vgXU0rIEWmgEovc1ss
7qWT83InI5wTY3g/YL8xnyaeFCeaJwPRqcyiBHBZbGNwQyhZ8fcAO95PBRyhCX9eMbxD2C/3wYVb
5nJq47n4YGmm5kTVpKfeU19IL0B7Pbax4PbKt1iDJz9aErkZI3IaAOFCdfbVSC/KpMSgnDjkpnin
NreZkctGT8eAm3QQ9vNg9fLa44X6sYIqpnDbR231l2Y2DKiK0GwKddK38EfXWBDBaYk4O6AOfqhc
7tJ/qGUVjlJ/n5KntZ/y7x4ruT6MVVmWH0W7wKigpjmb0eDF2QcfAngQOmZVwoN3rX75OhfzHD/g
K4mB9zqs4x/FiH/0/a+/c3IBeeC1As8f8OZWqJI2KV7BMRJM5FFeziOeJT+7wWn799DnhzRMR6xD
w/tjqnt2s+HUvqZ0TgpHyL65EqHkpB2ML4imzdJ8TILg795Ez+P1g1iIufBhgMRRArm9IUq5ZkYv
0WzrUzxK08p2sRmo8vP9UXbuIYqRgM+AGoA42qLA1qbxM2Q3CUWNcX3gk46P9trDS9CT5WEt6yDK
0yA4eFJ2Lge0Wsly6JgrTMUmNBT20gflShiWY97477ggCnKJNc+iDVBSZnn9DEG4IbrLPiH43aTb
+rhKSyQE/E2TFS3AOrv52GNv97WzQFIKjE0v6Hm4H++PuvNqKhEUNPeRRFS8nNuvJyRqoTV8j2iu
9b6PksrNPorFHM7jMJUm8FYnxxMqz94W/XQkFrC3vEDswBayxSm8bbYnULrMqJBCiFSz7jx0i55c
aUXINSzyRpsOHpW9w8AGZap8zpf8iUoPZgBF6Rx5VeV+55ubZohv5lEhcG9S8LeUXCLYW2idtwu6
BkHbOfTLo2as8QNOGvkGXTLrqcgS74hjuTcWPjA0iwCQUapXH/e3yu7M6ww1AOTxQOnp5KQz4Y40
9O5Z5J38D2cB/yAuMBXr4JlyO1YFvxHQYaAuXi27YglOZkoD9mnRjSMa3M6XIhtT/Gf2BcDIzbEb
pnVqGzLtyNLX4CobO4aq1TUH+2HnQqauB7kaHQmFidsEqZZdIfO30Jk12pQGw9QYeLDZTl+GzpjW
7dNSuO5BJf5lSQ0aKmBdIlSU+ChRbxaRyknLk+SPEY5EmXbmdOv/wGmy32ZTsvzbixj8gyFkAwoi
mEvk4rOkvOqtJs2wlTWM7PuHf2f/qOQX/oe6WQksb78p4nUgoSpykZ4qSijmxaNlP9TXCY34g6nv
DIXCGS8fORf16q3LlZhmU1DmGBXLxL3iTu9+HlqBTkCQFwdD7VxpDiU6Je/EYQcNcTsrV3TT0A1w
jK3FbR7M0WjD3nCmd5pnzu+dNdcf/BapqaxLrA+vXk86x7y2kMopem4DvKxnHWOLSTrOkr5LisZS
iuV4jId6aR1pWO2tKAkNuGyaZKiybm7PwcsyC3ftSTFR88+5EEGo40D1DIhWPN6f185R4TwyIdxn
AJdsfRTs1nEb5NAHOJTa9G6RhnlxFLZTssVPVjcdAcd2HnvGQ2Sam40rdCvpnweYrzWGM/AwDOMl
oUIWamP72TVS68Ergvmx0sv2cn+O6uhtYiXuNb4d8RJIqy001NX0ThYZPqSLYyP0lNC7k6G9BO67
ZIWNEmJ8WeKYTWwaJk1b/2n6ed2c7/+GnU9KtQ1IB0cF2uVWDGAIYgNyHeucOHn5vxRd5k+LHixv
Xb/PjiL3vTWm6EXvkZ4nIiXqt/z2drid42fYwpPY+Yv5OFizc16tZHwrvGo5QUAiKQFVchDj7C3y
74Nu9mxvCGNNXDKgxq1GDB695bFYkyQUae6FcSCyN5pb/SzJfjGr/C9PGA1K+qB0lNG5eJHL5roj
UzX6kCf2qZ6M5mLNtRbOQ3XUK9j7knAylKgGcQBF8tvV7ewkoZbE6s7puDwYFYlXAUfk1Av3SGXq
F71lu3NdlX0pgAwuBptbvDaTqutne4i8Ee3ntWvEm1UzxZvOSPMftWfJMQxE235qBzNyxPAw4Dzf
hqXdZTAMCgetC2kSQq/uTxjtqyDpHpy/UkjvBx9/7xaBH6f4QIpn6W4eP39eTReg9RhRM9Z+Yio3
m2GV6+0n2UDPbvvM+OPVxwkuA1cWH4Kl2cYRoLqrPhccJ9hiWZT4hXxbUlO+eF2yfv0PQ8E8UpAh
WjJbvXZrot7Xjaim56LTPllVDj4pX0rurXa0DjLJnfeNx+WXtBnsRsCTt3uLdkFbVg4gwtav9Itm
0QiUnPM/h0poFzysGjyzvBZ7iT47uJ92AjNGJiwjpQTeuIXVmIuk4O3MA97QrvYQ5xWu8xYCTvfX
8mX3BbACRQUFw0AflGDzdoJtQ6qx2mxorTTLJ7fLP3heO50nP8FLPNHiT9MYiHDWYSMljV2Fmlcd
ybLunF/6WojVoQlLoW3bzg8Wy5YsBK+Bzqm1E98+aT45Lni+5XR/urtDqRo/Zl1QrPXNbGWiQ2IS
Prs0WPyHVBb5yVpz48Kt8mrQgFpY2udwfIg/4QfeLqyvJ0WKzO6A/4gXn7ORelGfmskVO4Uh6kmg
wyKpj4guL1mdv0YFuYw0KuWmbRa9pnhUpJU1ROOQmJe19PJzklnrO782zAdYEt5yaWq7veS+sPLQ
rYsatGw8Psd6MV0sU0xXvBjG6uQlQ3pGYc4/VXT944Ndp+a+uUVVZK46TvwPB+t2bdrOT0RSGJwq
mYzvhwyHqCGvgydYe+KPpkAO3qXT+HD/2++8h3T5yKiI4DhPWxSHjZIBECe2GWpg4yOMkO57Ltbl
rb6u4joOZe6EZjzEz6KD6K+lg/lq9VWFC6KORuUTYfUXGMBZ9NR1UqIeS5v9ayH9+U2XkOQldjac
Wi3Fhd7UigOszN41ovYBWgIUpdiLt0ud9aY0a+rz0ejU/ttEm/RwSKYjdvveuQIzSrlI3SQUKG9H
mW2zmeKYy8puW3k2mqr6X1vKf2LR9geZ5EsJLbWKpBu0PEDPv8DNDzF7BtrcEDUy9sPAmrT32Cd+
c92+emdqSUXv0jZPeoLMcwwA8mnUa3nSutZ+rvIy/X5/T+3OW2H3VKWMBswm9KjHKR1zUz0PTtxf
rF77eyzs8U86IEe6ODtHhoccHVEQCLTR/M2RSag+d3mt9RFuyt0XWQ3aY2UKaYdZHqzvM7ziP9qx
hUz/qyeoEO4UAZX5BiPffthVBMNYry0geupzP4y49cPZ6d33czkfcjP3poiIPUhSCs4oCWze2lSk
MF9tvuw66PaladL5M3IjVCbMyR0UBdU74akn43DqZV+F7Rr7lzxDAxdceHUN7HqZQ78SwgZPOKRP
duwShCU4E58np53/w5YH9gaxTWHeSd0393tTGF2TTUEfZSlV2CJIs1MhYvHsjt2r2UsqT+G+oMz1
q0m/OcOzttSD1jZDVMU90rieeNvPAHDSocneuF7tHfS9dq4MleeqqICNjQrf7TfvskwrE4akdcKq
BdItz0bcm3/e31k7ESpwB6wziXJAf2/z3HaZChspjD7qdRP9o2oqg+cCSPv3ZkajTGh59+/9AXfO
KkRyKniUC6hYvMDZLk43LTU2T3mxeg+23f9paFr6kGXSODg0u1OjTAjpBlk9Ki23C2inRdO2EyPF
zkqACMUsypIYVaFCnx8HUaUHL9teqUtFiCoWVp61W276ktqJ6bWsJW2WGICUnn6d8QZ6suwxyQhO
veyML+n6o8hm8QanRu2dxgv8MObt8GrNbfYqGBqaL3CASMnU2vyW6sp26kYHX4iIf2jfF3FpnVo3
A5XlDugqvv6LIm8KipgTyFpvjiCAdou0lnVucIYoI9QBnCf8MDortLR8/nR/sL3biToBhXuAK2DR
rduJzVpXaCsdrAhZ9vV7lg/5txZgyscaYlV/mtwVdyxTGsHBC7N3GAPDoI/1ywxt+2ltT/I3Ozae
a3O8XJw+jy/aUOuX+5PbiY2o3QHmJfxWLYLN+21lg+dmHaMInF5O8ST0EM6dEzZL6UTQQPPnuC+y
56nOB1jF41EtZn94uhNk8PQatxmAlsz4HdYud0EJd7manQZm2mKdrbXvH1evX596x+qvwRxoNGvt
+OD8vPy0AC45NcqgHEbIthzVTXMrehtMQW6s6/d5LPxz3HtIZ9dzQHm4jL1JC8fa0w+uwJc3EhkP
/1XGN2zgLYq7wkytrlL8fGokNCLWWv8g3e595xT6t/vf9yV3jOTK4lSSZIEmpNp3u3sXrZgtIamR
jFXcOecJnYkPRmY3eYhEXP5d71zzGpue9mNeRfWeXqb5FGQifaMK4d8aY9Se4bf5f1R6XB9svb3F
p/+gXFcUAGGrPwaQpLJyD7MyR8QwcaSO1Vs3en4d+rpMw6DynTCT6xHq6+WW4zBTXlVwO26QLWym
x6fDszuP9Ayp+TasV38BQC5d+R3coeFGCCGIqzU24490bdbkklvrLA/ur5fvBL8BKSiKZNyWL1TG
1hJ47eyB90jrsb1KvRjfZUnffDHpXv9Js+bVQhuq0Mn/D+oc2DuI8rebYPXS2sSrfoimktJTnrX5
Ke1WgnbZHAls72xtZgTIA+QXu20L0xm8QHpdwd9d8BxHbTomgFp8Fwml6oi8sjsUEmYIapDfUaW/
nZWGm4nb2pSD9CB9V/v+YEQlbitvXHPQjrQddsfimgIUZIBk2Ubh5ugVSdWQXlMtMbo3szM1wUOd
y+miB9Xy5f6h3dke0GcV4xMYNE3bzfOWpoGyxmGwpsWnB433d8Ja4+yUTl55wsgmPwr2X741aN5R
0iLQRH6Zx+B2JXkFMqvv2B8eKI53MBDFyWi4Ce5Pa+fAqw2vWP+0NkFo3I5id7nm9DMpxbKa2XxK
fU9MYZO2OWLdXvBn5nbmWTRxfdTz350d1hzUHVTc/qLgn5juYtZkwk6s+VMUZHV2BcihH0Et9/YI
VyxlOy41MI/qd/wWAekDVBmqxxR5lCq4RCX8Wk5WGmWU3073l3J3KPW3oeGo4r/NUHlTxGKiMxVZ
jY6AHeJZT+U4/s8eKv+gDrpTJ/xl7oCkMRBHRde8nZWGioMqJHJZ+LKNOlvWP+sKseaitfPHetXc
Z7u3PyXjZPwtsmz9GvCiHFyXex+QIIUzgTYF9/NmtnOeOX2Ail6UwnCKEnddL9IfxcGa7jwMtPno
IqCKrZpTm0uymdKyxqkGGCey+TwDU/w4Okt5tmp/eNu3WLJS6aYWaxbFtbWCI8vrvU8KfJT+MDh0
StybhNtqOit1sEKIhjUTl1nL2xPkfVSL3flIRXh3KEDvv1QB6JBvgj6ZzppfVjW2mpVwItku4jQ6
GCvNdvtquh9/O9EHvSCgztxnm0+X9LSfWx3kX0K69bc+yuZzkIryEb/N+GCn7syK3QEhzcY+GCrR
5nopl96utBULz5gs5GSXaXvWZg+RwEkGBxty54JGBw0fRqURyp222SqTHo+ImFBR1FdegMzsxyya
lUqtT80tiZrcnh/vH/id6pei5ID3RRINdOMW1NCVTjHq6l2tRG4UYVmstfNh0KbJONdybv/n9nbW
AyDHiQFKnvA+tqVnQH2Usfd+zmMrOSduZQx/HfysvUXH2AwXEsVZp2FxezuI2Uk09I557qu5vWiT
m7eXoZ/M8pFLo/nHdcCURJADU/OLTCf3rd6nGaidtmqeNQPeU2iLsbCeZyf1aBPimvJHjzVecxDn
7xxtVUFB555uB1HJ5mwhajM7eiYoMIGLPrmUiqKkze1z0Obvs3YsH3msjIdxaQdK4cig3l+kvTXC
0QCjGGrAFmjb2zWqPYe83KX826RZFsJ0095kifG3PrjGQc13byRLgV5AXkEu2DIzRVAkKJrmjJT7
1RXbbHkCgJNGzjofqR/uPOYqZWRZFbsWaMTtpCxirhRRJkLKtF3eNF2yEMx2PiCMzEqurbm4QH6o
p99fSvW33vYPKEpSDVVgNjpkW+MNj/KqhH4G6iRhG03mXHx3nbo6wLbsbBdG8RQ8EBMKSve3c5sy
0xCjDbbFMIb1VK69+SaVufVXIIR30Xo7vSAw5Z6yIDHDWpf2p/uT/AUH3M4Sk3dwdGDBFfD3dvxs
DOwC2vsY9WPQ2Q9mDDUHnE0cL2GMYUMcxS0UmbM3NJp9jtO6nzGx8eQ/Au4tjNhB/9FWaXutByu7
jHGcPk4Is36WWp655ySfbHmxptTUwqxIJVWiicv0nNXSbTDWlAYsP6eYiicPp5xzYSVBfTC/lzkp
gYSCu6uiA0WVbdEhlxbIJOKjCMLnl6wZr0HsqlauSkoDLaBHVebhtCwQk0pAWYa68DAm/1Zm7seq
R6fO6T/eX3J1AdysuNpRqJ/9YuITUm3ejhnRU8MbqEMsRS++5KQuf9LTnx+lDMyL1/vlSctk/Nkr
iyOZvhdPya+R6YcR1lBp36p4Nl6LFBAvCC7CQUCSHsiLLYG9rvHiAQ/N5cFD8uKK+HV2QJYwFpiJ
7bktqV81SI/3kY4583WezfZhpH8Q9b75atM6hoK7plQ+fILvLRKELFdgJRzjB4Q6fBQXU3W17dU4
l5y9gwd57/uBC6DJRyaoRr09MUNlOjIrR7hbfhfX8LZ6+68yN+KvMDTlSeDL89gIMb8bltU+CDt2
h6a+rPAu4BK2fXQLbzGh2xMfcHVThGlNO/QbMV79eUqeZyNLUK/qilDOTXK9v2n3PiUseDp8lH+Z
9+aayjWZItQCnljAogv7AtEvDyn5c1x0R+LLe7vUBCcKWROZH3xUb9c3tzpHOMHSRyZ6ryEVxQVZ
QdQyS8cpTuvomgfNvt3xqO26jEY0vm2vUZLkI9MPiHRd08+lAOne2nZzKvxUPtPxO+Lc745Hasha
whjhSrqdH6GXmKc1AwvX5tOnfmiDExTJ+rFzE9Am3XLkGvmyXc/ZwLGK4BgCLAC8zYKaWt1SFy8H
5G2RwLjomgBrl2ownCJr8Jz3pXBLDHECb+DpCbTkfa3b/fRBT4eV9RdYboWVtCo/9PPBx7GggrfJ
H5p/QJJ3Xp2aqB+LNr0y0Qb8tK0hkoTOBmISNFB48c/B7It3cUb6TIZbfLu/p1+mm4wFiohMHflt
Ms7NSU6mDNeYhnZnrOnaN85s8y23V/vBGxbj776roMMaZUf7i0vgk6356z+G3g3+a0M29SsI+rCa
5RP5W0ofjqH2IhA2j/QiXk+D6Yu/lqpHWrLx9eLL/Snv7T3M2sApI9mOx9e22pNYBbS2jhr4YA3v
eYr6IYzXUSbIlIj81GfNER7hRRTF7LisoA1alF2pd97u9jbJG8PrWm5LWWt/4rdnfEzT+CCI2h1E
lcvoIhOqbUv7wTyu6+ThwlOM2vzZyTX3bT6P5sP9xdu7A93fRtlsF8MAT6r7dR+NKLCd0swMohTR
1ZOUwj3fH2rvO3FDUMGib0nnchMj+MrGsqQBHWl+tzxTj9Q/1gTh3xqiuDrUFm7dg1dtb3JUApQy
BHcgcJnb7zSa2HpqDZ1mo7GpPuSevGaDT92xQxP9/uRe0ubYE8qt9xdchMR2Mzu4bI4zW7yg6Thb
6dnppfXRpJTjXmhwd39oU9OLyFjaOTvHdr9kZ+KZxAudruo/G9q4eKFr10YRpdA/nUcuC8jylWmO
aVgXjWth9l0YH0QqwUA5hZk/imnQ7HBEbOLnZJtpHY7ISpoHn2x3AZUkDxEF1IltRU7yTdza8fso
8FYT+Y7Ru/RWrl8DuswHC7i3OyjVUsHRUUCkCHH7rTy/arzKIYKs5nw5d2Pp/E1dLI8m19FOGNgd
pbR7U1OkHhra3BykfLfjpfpqZRh9MZ5JTbPSBkI4rxREWPF/2YZooYCbQ5QOfvNmKCMpbGqNdHa9
Is4QTp7aZ7EskGBklR0ksDvBFLUEkkcIzeBJtw300dHc0V7SIRqw4f4nRma+Dht7GSNX19onYJfl
eWr0+jQ5Q5u8/rSRpIOFt2iScOw2t2In/TzDv5kigVk2ods6/UMOQjL0jCm/3D9tOx+PshsAQeVb
aUOXuv14nrF0VlsRWmRZ8u/Y19bFbIaRLtQkDkZS32aT2MBgxlKGhhdqlduqYpOnULF1ntOk0uqz
KEVzsZ3mSK1/bz4OMDOqp7xfL5IKrt4AVjbz6R10RcO07aZvbW9OI8llU/z9+sXj4aJdC+BM+Svf
Lt4SSN3RMmI1ZOcynB0m+VT4VvAO1W3j8/2h1F/1YvUUM5E7BCrCliI9rzB6REE9xQgyPC/MOrha
6zhc8nxysI0JDCrS06uLi0o3mMoi0QclCBKn2/khr9utzcCgQFri5yEOdERpJ/OyxHBMRzBnr23L
MB4JGpkLe19lMbfjmTh8I3nCQ03+254ne5g+BUFsP7CdcEvXl65+zNDGPUibdu5LJZ3NncLbpnqS
t6Ousy0dKm9cKkRilwKXi0uA5swlBeUWgkEdz/c/5d4WpWFC74mXmzrgZtfkGEDWaD7LqB7W6owJ
of5Qa9P/wHAf9RF2Ng1sbWWDqDgfHO/bmanmQi89TfLOAWhO48b8mtsFquy1rsMS8HRMgMO5N+0f
92e4c3cqSVpFHWJ0Omy343KZxm2norq5s+aTLzQnNOaifluX9qpU/a1Q1E5K36ZsD7K1vWyGcB35
119AkhdWAx1eNUE3DH3kdn39aeDEvNWHFT+S3EgeYtcYHqmyTu/7kTI0ZiVW5Am9vIihr7HJ7PqP
MpjQpEfp+X/NonfnRBP1keDozn7jguJHog6gHpfN6jTWbA1OTbIMBmY6a05rPiaWFYdV0C+PbuLo
1/tf4yU0i2QJxTguXs6xYv7efg6r81NKztQFDI1afSS1mnApN8vMf9DGYf1kLJW0L4MIkifKs7Vx
mrR8FJHdLN2/oz8SSdz/QTsHgN/DGUdeVgUM6s9/604abeYnps7vSedBhkWDY7MyY4iA7B4pQe+t
NUebRjmOxeAANmuNNflCoUVQLUC/Ir2uLalluHhWD7jTKdN3IrCKIwD83qnjLSXTAOmCv8Z2ub1E
LyE9SnIaeNY4DsqzleMmWTf1+kkqO8LBcszT/TXdHZR3VfVkeMq3JEi/LFoU6iwZ5YkUX4t4xGmo
8dsnvylTAKhJdnG0+Ugvau9DKkFCCtMohrxA5vp92g5F70h0X+w4tCepRxYln6vZa6+W6lcJv0Xb
lXcWBPn2/dNWr0id1pCwlSxaoqLN3s5L8NMOpuTT/ZXc2zLEzaj28BpR8VZ//tvuNOO1mDpjkSgP
uOmDIxFZDHznm+ZK3J96koT7w+2tITekIqoD1ATXcTvc0mNQlpJwRMso80h3qhrrQ6s7mQb/7j8M
RStGjYa+4VbPrvTcAWPrlEDdYHvMaISeSY1/1oPbPP6HkRRjiD4TG8RUu/X3NfTj0VtKuoADWRrQ
qSD7LnOMCAJUev+4P9RemQbgDQ7HAIuUzsq2YJY5UhQ+xw1+S8VtQmkwq/vgrHUGbiT5NFyW3tdO
CJnhaGSW8pp0nn2QLOztGUXQQsCN9jIIvtv59n4Hd8LkSTf8Ko/atSr/MhuvC3F+d09ti4b1/Unv
bRrsKjh0LC++ZJtrbdLz2NUrvmQaQwG0RRKcXQxfQmMKXq3Nw8FT6DTM+yzqT9vSeUbOYfh9Duh/
taozRbGfjZ+0nxpAHweLuBc1qK4o/p/KnXALM6W42E2WRRzmIhUdZYEsv8dTVz9TASkpQ2XrmyBH
YIaYIjnYQzupCckrAS4tIPbStinrzjk6wD2lm3Qsja9VnTVAO6DG3P9o6qNsQnhGUawf8hLkNzbR
WD8CenIbqjYQDLQHoADZ98yqmmvjT/PZmrCFJnOCIVWOOn2KITsIynb3jILe/f/wW0n3rpkytwyY
ZGk1Lo3w2fmAoEMXWbbMHu7PdPc4uDRcCOERr/ol6vPb8S8HozPahOOflbN3ShdhpGGljXaUJPQD
jHnWDpZ2d0CmRlitjH+3WawmsmFl2jLytUQAU1v0k53qDm7n1LWXFkL+/QnublU1GqhCdWtvnnjh
tIqhxXh1mRbvgrSMr8uoSKC8w3N+jqWtfRLr0H9aDb8+eDB+ARm2+4hIDtgm1XrAUOpD/7a6bt/n
peknFBrpsyyPU2uNBsp1a/4F/INuPpKQemivmVr6YRJD6vI6F/m5GNMYVQn8e9yoF60eQHcAEhnG
eSDrcJ5nfQpl65naebGl/tUX49SFWjxa9sHa7e1Dl2qkQi8i872l80yF46+YZvDzjdo+m8k6oySq
2fiBBEmrH8mY7H2p30fb3JRLLYxKmNyUHUpcF7dd8nAUovzWZWX2hMhhwkJ5RqRrlThQi9/bk5QG
UKQgY8QTavMGTkDh5BRQiTD7do3I0MoHHdnUyC+W+hLIJv1wf0/uXS98XsgyvO88iJttkaylKBeN
9i2Yae2NhXSkHtrusuiQPPEZj1rU8abTYAzpF8E3+N+82FBd7/+GvYsU5p0qSoOih3x/uzXzLE01
N+/A4Cyr9Tk2++Bzgknp+f4oL1EJvEmkeArTC0cLKvztMCafUsSSYmpdp2t+zbAq/Zl0E6L1GsfA
CmM3/rOs8DdCKrkoT5lRpP94sd9mtI1wp6R6mNBQmea5fKtVVtyfkNUdl3DSrHUI/a5cfzRD05eR
b5WNFwqpxaiNuQ4b1dSMsnmXSdOAYF60VXGa/L59NUyHvUE3lToIZSVkzdWm/u2Ee22Td6UiTM5D
6b4f/Ziz0ej5pe/1gzd35zDytCv6GO1bWFDqg/42Uru2+OQ0VFzy1rFDdC6cB8KsODQFQOn7X23v
3lL1FSI06tJkfpvNgcgoEY1PVSCIhagir2kg9a6opvzIhKl9pM0qvDARqLI+es4srMe+s4c/a9+q
3/VN7bKbnWQqw8xxSaFWHpW3PqWyLhR6M2TPneymj3JhUS9NgpXzQey8k1+p+AAEtGrFQWK4XagV
yPAiBeXgIrezc6Mty0PRu3+hRB18FnGaZJzr8hDdt5e6o5xAyU+19RUo5HbYxivcNkvJwDursN9p
cnJONEHSMqypnUAjRjQa5v805pGfQ5kfFy0I3c6vz5x189/7H3Bnr5BdmtRzqM4pT+fb3wL2vV+9
NWgjZCOsv7N0NM9G64OFleOSH72wO+sNexwwHy86xMYt8MjXqEQY/sgLG7fVs5/3VjTKMbmQ/qGD
WZjlD9zIh4OPvDNDBqUQzsVCOLjttWLPhPZLt9LgmtriVA+D+WgPuh4FqEKfX72YyvWY+gCPOBV+
9Xr8fvCQfzOl38lI2mN59hs6q2Mxm2fEU4/KLXtLqY43cGUwKS+Ar6vvz05Z0LYbTQQjgMIUkYTQ
dHUb4MNNFqRvPDs94kjvLaVaQlIHcmnojrfzWyffTUxcxRCKbI3IFqK/2L0HPCCT/UG0uTsUYR//
4Vl4wRUtJj1zxqySUVqa6TUJKuvaB810qobqCPS3l2zSdYW7AlUGksIWgp5leg0YgDJElXHScmjE
EU2i9DybC+YzBcKTzlD/H3Nf1lynkq35V26cd04zDx236oFpj5qswbJfCMmSIUkgyQRy4Nf3h0/1
rSPZYXW9dVSFTyg0bDY7yVxrfRNCocmo8yQBcG4rOn1Q7P7wvHxXAGICAlLeDzczsEjf3ls/Gu1R
wqX1hx87Lxk+1jsMLer7VYwRjPlpjG1ypFZX7+NJQveo7XEc036euzgL16g+RY4GIIgJYHhQgwiS
XMAM7P73K/wX9Q9SxFGe/oD4g/ckaNlwBtsQV2QxnJYB+jRr4S3e/SSc7lglQf3BFP8XqwAKOgSR
YLCO4uA94ZTZBjyWELMoEHY6pHBXDArMqj6P42p/dJJtN/jdB7BJ5mAUssnEkRz89gNA1ScrT2Pk
MHJdhYVnoiV3he/BCEzyYa8HRKinTlUhjtoz1q5FmnGfhlZglf/xLYakbisWoIhA9tG7hTAiZzQi
Gn2WLQ3ihBFLnzcuMUWQLOLEBl4//P71fnmPQaHb5DlwS3nPiBlttA16RYfuJUsIlhlqdgw+5qPE
fOA/LkzQ4SQe9i04OmD/eFc9M20cdw49hA/VXbJHGAjyuZzGLns+f8R7/PldbS+FF9kMCDG9eVdN
Tgh0R/ByKLLFHnQZQDmc2rJayq76UCf28zOBCTxIIoAmcZKCvfZ24TQJkF1Y+IrM7iHYt33ZHFAz
09IfvS5zTTV80Gv9GIu+Xam4gZvLKKqnDQna3vvfjhm4s0YMMBreG2b8XjbIOGCltIQfpBLPyJUZ
DbfhwQKNbzoGs39i1E+QLeDH9QQLeoUewlN1J9MqGnpawEnKO7Z9JV/auHfLqiIzzYXWzhn3DimE
Iwybr2s4fDTF71feLzZeTCxxeIFtDfwfXffbN1Ixy4Q2xZ2jvq9eMdbvDww+eIehhx4tjax5Lqi2
kh1HEO8hiSv7czAG4iNuyq+WCuRiP3TQWCrvleUNY/PUdwQhGG5DrrFKyGUbeF0aqfGjBLBflH5w
oMCQDxRH6IBQb719x4loPM/aNjQEgAcXg1YYL3hza+3Hrknjri2b0FfnIJwY7HUSWc5Ysk7woTPS
z9UDLgOefC7450AR38sqfIPk02XG6erVvkIeTLTsdNfIXIkJ1TvSgfbUbz+a9v/iOUGhCW42BoEA
Ut47xoxojnQ3BSJLRAwxUMTMufLIdKkSShcowiWch3+/wH6eE8DHEWxLKGvxtPxUr6jIHli1hZ3x
zgJXgNsm65QLy3MOJIxYVoBoOWXnkXT53e9feSub3z2im20N8k4AoWxU/7efM8aCelQjBnGm0RsG
xtqLeP3Yn+GXLwOjfPwPHQX8Yt6+DF8mulY6wdbjc7hNVKFhh3gyZpsZo0RwTGfcwoLrYVEbjF9b
YrV3qidObie0uZlj2bFSVE1Tro0XH35/C37xWOEMA3X4L2v294ioNcHC0iUUBU3L3Ds4cU1FVIMA
kzsV5n3571/sVwt6832CUAQ+TEhCfHcjMDnHxAwvZtnzUPSN72fNHEdXc0LhSmfh0A4wKfvgRX+1
oP/+ou86+oCztQ/tBkj8QkPgEy3PEwv1gh9W7pUEBPRBNfTzcsYji+ILsOcWFfq+r7dt1aqayh+B
yOYA3plIeSWsggm6pkukVYEBpr9DYvNHqbg/vVPgEZDiYAiEuSgq8nfvdCSRCYH9QxdjkWja+76o
e8hsRdxmUbWacT+suv4o1OWnBYRuFGUQWjfoJsEMezdar9am7UwN1fACvXW/cxdvOgeick5D6FT/
sVfc9mKQw2x+H5jDvrekNxOdR5exzUHNmk60c4NcWjTKEz5Edz/W6v/6pv93/cqu/9oGpn/+N77+
xgCnEzivvfvyn1fj63A7i9fX+eJp/O/tV//nR//59kv85r/+cv40P735ohhmMpub5VWYT68TQNkf
r4lr2H7y//Wb//X646/cmfH1H398Y8swb3+tJmz441/fOrz84w9nw57/19///r++efnU4/eumZiX
+qn76Vden6b5H39Y4Z+b0QhsLcFAhqfRD9tI9frjW57zJ2axQJsxFNsOIzy5A/5a848/fPdPlONb
qinmrWiINuvHiS3btzz7T9iOgduO4gfh5Fu+0P+9tjf3/9+fx38NS3/NyDBP//jj7ZB1s6PH1cFi
0oWwAGkE7/nnig3d6tttlNUTjS4b5JvcyKniZQyTm2M/bHFNI3iPKR9goW4vYXP7t3v1r+v5++v/
QGn+fVrgAjA2x+AT+BgaUBiVvJtDqbEmQ+M5YYYrte6tabbSeYHQA76I+iAFbCRGZhyZ+vNELoPe
isYUtjFJscYyJimzrBWOAeH40JvwS0XGCcMU7ak7t27lurPGLpClQHTzgO5m9/tLf1fCbZcOmgA2
BNw3UGDB+3638eLEgf8IM1kYGt3vjU2csJzIiLICSZHRo+Hu0pWJthy8pwrC/APztENPRrsoNX5/
MW/3R1wLzAU8zOR/GBZt46y312IB9Oi4qxFkFgRwaKiHxUFyJcKg4mxECcxSII0uWMaorFROG3tk
H1zAOxfXH3cDyADgW4wTNvvq98eQMRMcg7zNeAV6jyKRS7z5Dy/ULrXTtM9tjEYHzMM2zpG7uLJy
mKSs9iLpZ3unx540RxYwaUokglQoViy77QoMAXiy88lEphMYNop/cIz9ODfeLD9s7thhwWzZ9Gk/
qRHk2tLQmeEgznFI9gix2CI/ep0gsMwDu75OOYMk5GhXvrSue9gp+10qF6brOV1YWH2ibqemYvY7
C22z08U0tUDlmB9+/+n+6jKx3MCSBH0RZd37UWWckJDYFSTKeJKohj4lXm5twWg5YpxXZ7bLZycT
7sLcPbLu3eZyBArV7hAYMGL2ba9cF9MqHA8CXR7PIDCA9fjBFOcHL+HtrUT1sRX30LGgo3iPg2GZ
uyA0uixLWFCLq457o8jaZmZJuhh4OeUI8WBlDwUmKUCmiHmG1BNZQmjiRnsEfsolrVUbH1dWLc9Q
NHN0kZqqEw+655a3FoNQkYpPLJg5pj5eIK184Jbl58JSlV0YkdR+sYRtL6+ECqpgJ4DlVvegZKn7
qAoQsGIv0TTl4dLHH/VR7zTkWP3ogDevf5gy43Ix93/7/EVr5w5mibpM1u0Iqlns1guyNO0Kaku7
r9sUY9/OzZTyW8R/u/ZnqPS9s5hFXSHrNRxQqbmwzv5geUc/ir+/fyg/dNGgLW7ZI0Aq3qu9OKyn
lhhAWeoL1kUHhyl+ULPRbZ4oxofn1u0RE4ZUmWE5df18GMjC2qJVoO+BZXKdwJyIpI7U6hCNIJZJ
aZUTKq2HxV7UnfGSx2QIvAPI6/BQD4CTN7CbGqNiEkKfk3lQKRlgIBi5wxVxfJDjIMccjgIQ2s6z
RVsg7Na+Y3J4GYZqyLyou++g9bs0QsCxyDamLayKdVlgqx7KXFUYO8qY48+3Y+SpUnTmu+Twgl7G
4au2haG527PxpCz0ckU/+vbeFQ1CuyPRn0SMFMIY+fblwGeEamO5NC9UWND3SY7rxVKN4mKyQXFJ
LcKDi8R0U2lWUwPrXJaj0frTCnb9roYZw34d9XjrhPXttI5OWmNF7Dvdrhe+7jhP42qgZV9zcCF0
GD9ZvHOytvaai2prQFxRhV+xlR4nT/g5OsZkb5hd74PBHY6asymVNSb3ILKCZJV1QS37vKvd4DMP
kRtEI+t2bXmCUPd5OHTIE4IBNiifPYlEjlwZOM3MSn0amXufVBDhg7eDTAYMEVNjcZOJXuwsMpxN
bUWPotfWVyH9usFabfmAPJF5tY8BpI7BMQnp8qoXzl96QIeIri5ib6K7qUNukxXPugBW0t+OzfwV
0iBd2svw6kHzOkH6r+s4Ry6hF6SwH15vLEe0z7ZwRpBl11kGGYxN2+8TqLwvHAlz14m/hJ+FruLX
UaxICbRD0NuhRLQu/TYku3G6QN3h+v1yCKN12GNqodLAHk52MCWH0XHh7BHhcyjgvuPl4E14Sd7q
Jkr7sCY3ap7VoV5FdfBY3yMbomXiUsJ5K8VMS/jpmshdKBU7eBMgQsuMw86VYfMAUfiuHlbv1NaV
KpDy4h9r2lhxqoA97BbZDIdZ1t0eLYDErh9Idj9y+U3SeoOLg0E8gS0qnl0IVLBAEV1dxsQdboM5
afPZ7WDDr1DZ0GwF5vuUDLXZLQ0ySMkMw654GufPFlCkDIc5sbGDOzh3YteyWSbDVl3HyWKD/oo+
PAVjccQwlvpLiyeJwgme6jASh2bSZIdQKz9devJYW4F3i66pKiAo4s/YWOke4iD+tVGsuwaDGAlY
diXQNrcyx03nJMUwHSiqZd3xFmJ8ZGuEtGhiv8nt1W1BpXCpew9TVsxQRI29PNR4ZBMIgw8A8ujZ
UL5e1LBwT5fAxmi+QQJPYC1p0vjJHmoe++SB3pYRbfs7rpbn0V6Xe8fFik3rCXppkHtEKeOpzfre
746IxrrulfwyIxej1HYsDjCbboIMvoLw/Xcd9YWtlNxAE11liaLOTaz85lM9SevgSkSHm9AMO9FH
yX5SjbiDo4g95XByhgVAYl/jK/LQ2kO7p5EMZDog5uxQw23hrosi/SytsH2cTVe52TD1bdpHI7s0
0ln3Dp3xj26gQhaVES8OfKtIGgEO/jJTI/fgLyBonsBCvxJaUCiJq9BPvUF093TVN17X9lfaCs1z
soL/ws383PvBa8K5oumISNqTJ+zuthecXi5uK79rgok1cg5adrb8OtlVsP/YT/GKfMLVw8fnURXD
a1CrIYNTa3+PcKsXeI8uj74F9niPjN3U77z4SCyhs2bdboLGffyGPMf1EPWg1lJA2kkeDU5f6BbU
wzqopu308M2udpq6gJjO2zuuRXS6SqJ4MfF5eHBp7F3RoFnTIOr12YPjwd6xG3p0q/HJmSsJcwHd
HoNp1MjDoVEJ6Ra9FDq0i1EJg8BvMT1Uw1idwVV1DyZuzYOu5HzNu4leTTNeTeGn60J6JKU9pG9C
alNEFRC/eoI2DhWY+kzoMF+CaSCDXVgzEZRVB6fH0sCV7SrWaGWIUBgc9EFdv9qQZch0tLHv055c
hhMaCRVuNEvUUPhvUuq1e03cUF708TAUpA/F9dLKHpy6OM6msG3TmpsH+CQPOdjvVQqvmPARtmNJ
6Vd4nlPKqyldAJqAoW63npVSEzhorORNLVx6gZCe5pODkdyhZRVlkN52Icv8RJJDBEuVB47G7Iwx
cXhmHKdeUwEJSfHS7q4j/VLAsjjaO0xb30QkX0nC3ENF3PiIih+WvaHEPxEoJWFaOUrkyUDaPUyc
GSaBIyvoNItSw9vzbtSOtabD4r9Yk5ec46ZHlJs/L/KKLNDFkDFtEVh+P/WDswukHd6NLHDLWY/L
YaXM/RolPQyjohG3ZV6d12BMsPyNO1xXfi12KEL1F72M6+VYOcslCWoD8g6ZDiEmhGsKWoidDd2o
Tx5ZzRW6czgmgH2SY8rhptgBvBOcB+p75E99lgimOlpebY0pLOzZeaxgT5c2HXI3YkJPBEK6dMU6
2YlWDUd/8OS+1xhjwByBCZQd7uuI8fKtJVVX+tveEsu+zWKu4zuQc8I6E7ILd0q7TtnHPrvFk92d
Vi7mKROC1lmMCjyFm4OBWebqF4YF1sMcGPuSMBp90V4f7WteOaTwqirJTKV9B7YbaIS4I+M7WDyK
B17b3qOlNHb5yGvVq4PG9DqE4RccGvulLnw9w+EIT/OTK/3bPsZYHoySnY7m5LaiWnxdZFffSvjh
fFcro6/ID29uCKloGc5WCGi06mK4mDQipWMs3cxZiT5A0T+mZGxe5nAFOEMDgSu025SQZMyZaOjF
vH1mLnIJTCoHnFWUjGTfQk6d0haPiGdsfsvgYYLOAubCcLKKvV2rV6jppXbG1JOkvnFdAVlJH1Dy
guG7e3LdCUlQ42AF30abrLeVJ2e/mFVlHpQcrZtmRIGfW2uvnHRMTPC4Kthl9aant9IL+GfOiAlw
V+KXxsVUPQf1ADuA30xLqgfbXAdsnNBq98glM14XX1mE4r3PyMCFZZtEyZckeOrLRZvm3EsK4YxF
bSdPbPOysGCASKg3AiFAhEdfXHCAoxSZ9PgX5V987ztVZCPMMmmrHIt1Sb1AAO5PrF7rY6PaNn6A
Mc5QOt2S4MQEawxPu9q0pNi0Re+rEu04aCUVN/iG0IwnN5KMm65zncOx2fNa4jivuAuLyCrszDVW
B63PCTG1KlugvkmubCOD0iUhNpzajdl+mcA9c5qlf3G9edxLNHvfax6iWF1UP1/oZa2veyTyprFc
FlBo4MIPIoudLBV0wyFr02UYLppoYUPWOMnLYGMCnraeRMlTR/wLTt7mPEJzsoeyJqmzVhNf7uAZ
XpncnmacG9AnhbvKInCSmb2xObeJA0sz0S5+RmfUNyCOKfal53WkCycaqnvQdqaltON1HaGk7ZjK
kRgcYe1bIXfLOpHdy6y8+L7jk3WplcAfXgB5I8m0ZdZThWOrQ0JIxWjaxlF9R7VfPdlrDM6F8ax+
J6pOs6yLeXyvCIUByjJ10ZeBCkzCteXN885JTCJy2DMDBYEDagSToVnkfXeHijD8GhILqUh9NNtN
Bjt7emktjVejSA5g8zVot4nLEGztTzBv3WoSODX0yKdq7CFXHDKBdCRuc+6YtC4ltF9dth3XXWYU
Ucjarob43uGeDnYrTQLnZC0wFMrgb5y0X5Ek0ZzxKA/WERYcy7xDebCsANUD5hYY9IDhOzdCdCfV
rBCGc6XiJltEZT/EE42ddNEwhMM2inF06g6AYVC784BBfRVYIvUHoOiph7qFnDy7jx6Q8jO3uaXx
iYKWswSqjHiM4hjm4A2sY6AsQFVud9GNPzrk0ijVFWHS4tPqOhuRXCMNTBq4fLiwFh1/aYS2dF4t
sVcM4RB+Yqs+1mETXnO7co8jmBtPbuP0Uzr7K25Y24FsmKkxtFLWqGYna6pvkWeMo6EPnTp1hJ98
HpEgm8Ys5H0BmFyclqX2njQ270vo2+X3BLNIH4+RxfZu48/Y8hpYJaZt36PnXISrxh0NZyjk4C3Y
WukaLyYoceleWGpfjkNmTdZg5WMDx6Pi93OZHwk8b9prqGXRVGwAGyQ8kEe9bfs5bUDiqpwpBcUx
sbK1QfdDajFj60zGXdK3Ok671Uo8HLFt+CTb1bOzWXXC4Ih2k033PdfzFatW2E0B+QCtwnPWYC5U
4DY40Mi8fFlgxQXxE1X9yTb1GGF1SDVB+6+ZDxKGO7uZtHl3VF3nWztsLYlBp7Z04Oo0azKDIj1z
RJEHhAbgr3cwhvv9TfhpOAUmH0bbG3YA6dvPelM+kIjZ6KHTlbX1N3A7+gGeERN7NSqqb3ApKrO9
0bmpmwUFPw50mtJwheh9Dqhz0YWmvXI64mPVEl9/QFr+aUiLi4NzAISuGJzBZ/y9GNbmsQJFHFXf
1PP2vkZAWZwKoEQtViDv5VnVcbvrfG2TAnLugO2ijoOlZ/lgVn8wIn2LJG3jRTjgbNZxIC9sZPF3
o+56BMjeStmjyTJjzqU49cmiYR7ozeVK2+CDxfkWQ/rr5RDpjakh6H8QEbzDkHz4XSnwuyA1Mf7T
bOnxAc5gkJrNYfL0+xXwy1eCgRGYy/CBRVv69inoawZVaQ2vZwvku4yYxD7yHhbccyL9v5DV/whA
umM9/v8WKnoLOf3zgnwTbGLf5/c/9QZu+v8DX8JQ92+3e8Ov3uBLtzhDXgeCj+QvtGqDpH78yl/4
khP+iYkrHioASXCdAcn6j//6C15yvD+BH6Fbg54R4B4wlH/DS+GfyM3DgkTGJOZLMNb9H3jJD/5E
JAaME2BKAcsvDJz/E3hpA0nx4f97i0TONWgAgL3w+qA+gPW7ff9vjJ0VVyDDJSCZGe3+wcPR8ezF
ApwEDkBqSJPa8pHEWksTF2RIWhhRQR7F4KvoeyoFOKS+TZJ3mC4mgu0bs7hO4Q2Re2n7pp/yOfDr
bxPIeE1mRat1OTpbXh2shWo3X8aJuzsQZHEcGUzA6syfBeYaXt0cJ/Dt08X1dv6YTO5uaCgBs392
WDH6bG5K1fPKS7k/VhC+tQkUHSAswzBjBVkxlavULF8Hrb2chFHYotRj/pxOnYdhKtWwRc2pV9Gr
pZ4s+JMF3uTsm7DCONQbPFw6FBxh7gScZyBQrd3RY4E40doD2qW4Sr4KGodrWgUtwU7KumQ9aKrr
IcO01LwIZ9ILxg2T89QyRi7aalZn3ml5jhwG/sMsFzT3Eww9oAVZG6dN4fhlRcUI1h50FBZ4Sbto
kb1I7TGAL4yGz8xjW9dAqUDSlPWeI11L5nxt9aO7+hxpcBrOZBxIg0Yp5i6PwegHfTEhMe6xrwP/
S+TUwUNUa/WV8oRfVSGRkCDoEEPbANa7FuKxWDNkXLeX3phA14hBsMvAwUrW/YhKGB1IzLKZxQ9J
PZ1Y04LpCInc4BAU3TbaROsqqh57fY24vxNE/1ll6rxJ/L3fFwPkP9wnB0ylSYE0T0PcknT6KW6G
G9s5wwQeTfP6eW0oZiRsnS/XluQQ5qRuYGWz20eF7fXPwEzuY/TPGWbY2ejwK7gTYxyzXMBwYBf2
65VeFjRxybGxnIcOdpCjugYbsQvJqw8BQFvbj2QZ0GqQFP3c1QIxfGdpmpLqAJ9/O1O+t6ua6ZFT
UM+gzOHK7ITPb/D4paECUOYhbYf3JnNcVqjoyDTlsGrQqQ7dshdwx4qrZjfT8bzGGOC6Hs3bqD/P
CBY1JLpFMX9oq4QA+JvdOyDH3m0IZfy31p4OnsYShCIPruBRZwGI8Jw7qFm7fPCdQio7uqUBjCKz
EUXnmlo4UArpGOsRtHk0vHz57lJxEcbtdRDH42mAODVD+aHuJhNnIJiXS7Ucm1qKy0gCpYUQv5b8
MCdn4ZIcjt3X4WSXSEvLV1R6ifNkm0vjxxlNcscfM2V/BiiNKBzzGTqEooclJySNyAy7NhicrRtb
L07WAqjBbdjjVF56SGAwk7AZlvbX0Jc38Om59SK0XG2YjTVYISCeo1HLVXvZhUEZow+zo/oKRm+Y
Ffq5j0k1nXlJ4vAEF4FSq7kGZHeqyZKug1XyNjhj6AhhLwIv7WEfeHQpfFyLP4o9m9ntYt033Td3
qU5eBKtb8+iG7Zom/FvUoo8gJ1J1JR7ZLNF74tTfmjDCZTUAvGZrAO4mvzQ+prV1lUXNrUqcO64H
tsNM9NmykiesupPsDR6ORqYBd+GNSW8UxuMgAfO7iHeQVGJEgVoGPg/xeAM1YlmFQ5PyUHlpMDxC
S3eWPppAEyJQXrdlD2rHAU1nLod1hyEganfJc4l3FkJo0QxOtrRuFlbqNVgMrKL8xXVviAhU7nqG
Z6ym18RHdIfqzrrn+21Nx52qdlVAISjQFOpHEtCT7hb9SeNlFJdfIos5KfR2F6YNLxEF+Bmw4Y5J
WKpDjbeb6HII1vi2Xw0UEKqEiV+6rlc2IcekW0vWWUiDwUqWU3dpd+Q5aeJ0cqBjGuFVTlKPd8MA
nNYkJY/CIyhBYblWeIqnR8gGv/Je78HsbG8HxXeAa2FW7d2MEbmy+3NA7HNN490ouzvNosto2Gij
1EQQk41c3Eat/ORa6uDHc+FM15ZBtUTqTwoR6xjAHof5ScphTpNpEbddtF5I6zvMce6NJz656pgo
zKtFdD+PoI32Ggkn6HrnHWiOcOgalT7V6zlCHy4QBIWMbHKFvvIMA6FzFxiwivBgKsBNHKMRnbLQ
Ogc9QPTusnP3vSfOCpb+GWU9yaahTxFBhNyudst/n6MCISorTY0CPz9NMBjACGGEwSFYhekATA8k
NK9c3Or7pINDG9M9UVF1GmAr8tQHIc1tGe+jkV/hmKbpagEao1Le+8iOgtsQeHfpGtS0YDTss0nt
dIvebR7PM0CQAFAFztl1viJzcJ6qb5DonTFuzOKBlTNkIJTiBGh1IRbonxsXzfDyzElwtk147WAs
53pr6StwlCFodYPn1T0k63AV6SvIXtN1uobvBCYhJx+jitCbcgQn7BPWA1MNoa988lY4jqUWmnQk
HU5XFGlQSyeyyNjqCUyQszDWs9+O34G5nRZDw9TzVwABPpBNUqIrwm6rRRn1B66GYqnDOwUvmc+x
cjbE72wNXUboeNWjxYTTmtffLyL4Eq8CotPwG4+svLXn51UspYIByTM1FTlCkw2UBnGmVQwo0fil
1yVQpAr22FhC5ROxrw3yg3OzXifOoV8A4tktHi6WW6zJRpxgxtN7r1+xC5InTCmf3MrHpzxdrbF7
4c56z7GZOw5b8zn0eRbV5xqJJggfRJJoZAPbSYCVkkdoQ/Eh0XOtuHNjIY/SMg+2PaMVRxpEcLkK
4DeYGQBdnctAbL5+vt4jFAZPJ5zW5drtjfc4VXV8EitGiCq40JH4HuCEQ5oPzTV30d+TLDBqz7Zj
lYIJFF854rPf9yk2pvtVu6ea9WjGTXIzV9dxHX3WLT1wTMf7qku1fo4dAn4I0yduj0ULqptVNzvu
kSPGT3ftMrapq2WGUJVy8WeSLU3DUzOoQrT2Z5CZvvWCYR8zeyGmy2V2UmLh8WHzgRqQMFYvKMHp
f6nBXUeYObkAYeKoRnodeg3w4oEgXco4d0HI8UBWyhy82Udq5xScaw9AYYTzoIeyROytAQEoLd5b
aOczTXaLI+1rNPhZ6y0pcYq1fWEV2nOwf/N6m9+3QGJn/dSHYdrJjQBz27V1ydF7c/rVa2O8yvBl
BKAmE/MpDnnmma/eDE+JFVP7Vd6QCfC7z7KBfgkGmSJzGLn25BJRuZnEvAkefySEdVS8DwPnZQnr
vYsNnkoHoyhUtX2dEziwYySZxW4MVNTDjHMog94pnDHELF9fJ0tQzFaVebRJZyCeq88eQjakLfmy
jp+bdjKYHpL+ilgOziiM4UMfobwmo8AoEKiNLt9il6pfojiT/uziIwuPcQME2e+nek9cfmhhyGQk
3qg5kRggMw9uoZSsNgJ7GTftHlXJXgSg7LpAt0OraFZT1NW3xYeBfD9IyB1fpOvnGGAC5Zlzu5uy
7XDVninhXA0ImRVDJVNYaGB5zjjr7PUefdEW/+2XsbhRKMNvSGvCXBK0GesYAGoNUAxz72Kk7oPk
rwDPdoZdSfvUj3ORVEOeQGyrWthljc+x1kXYnCP5pKE7TMBXmhCXZDm7Hhyf4RVZXQfaX0HwfAxm
dkLEUP0oh2Y3SZ13hhcUkwxMsivs9C6YQf5tl6DYgrd2OE87p1PLK2YV2HBmzAC6uWBB6+FjBj2l
ZnUBT/AmpcsQAoPc5tHdo8cdlMPDNWnhS8vd+QGgGz9gKI64jDYXuATETdnATJyFpdHs3Q59iMop
Hyjfq2jLOLNgLIjrY23wBJvLADov0sJL0QAojV6mUOTGsu+CBSfbOmJqz5sZJ3c3YhOcRyBz6J7W
aHomTpJp13sBNqRuoJ3ASYxDp/JLU1dHP3r1Y/OVi6NnUJ5TO+3lqY2bC+MEe1gWBTeD3iIdTsRy
X/sIFQyzci2AF1YohYYE3YTt4iHHE1RV696FrVZk84KDIrLVOy5GmhuStzRuqXh7RzQ+qABRF/pZ
dXrftd5F24hdNCagJwQ7KV5rG6IPAr5T9a1qYI8FtkgNblrb+Vm7dFnNhlMddWUoEmS3Y5QvP03R
vu8/4VoRImwBdW6ChxAnzYLJqJv0uYsIJOYOF23vpkuMrMOalqv87hH0F665E1N48X+oO6/dyo1t
Xb/KeYBNgznczsmZlEMn6YZQBzFnVrGKT38+yl7LltqrdYwNbJwNA+12uyVxkqyqMf7xB5maFyGb
5RVMhQOMzxidyo1V4H9TF3BCnGJXIYHA/di41X72ZAmC18zZib3BKu11jrKqYqFpRMC4S2LcOwth
cYF3wTjwUWlZH9MiOKq+S05Yz0yELBvXUSAod0yMFIsvVXBXhTKuMtw2Si8ODKPfmF41POHJsemD
8KZB1FuXZ1Yx3CSJiQX6EjiI6eu0OWuqIQ7T5hLKFkCtSLeWr/f8xecltfBfrTmp49rTxSYrzask
/YT4Jp7zXe5UHSYLxWW6GFtH1bu+d8eDzNb5EszXTSHmxyxkP7eb4bhQHtZ0yan5VJYF24BTmbvB
9sXGENQ8TvPBZqXX9B96sJiAYLWwyXJ5VoGabehuLuyBNTjl+ZG4rfEYeTi+Eet2X+si6bGLYQGH
9KtbV1nxUg/VHp5QviWU+ntQMsJuu2Q4s+ZlOofO42wJijZ+GFGIIsIyLsqy/9aPycGBfMjjV4eI
dKGdH2Yat5v0vHASd+PCVNPEP7DRMDa8MMJ+RxxXQ8zx3loJK0I5595inlwRxeUYXgp3+Nwgq67L
ZqPDNt8sfZZyyhlbjHWeajjjQW+DS0MH3c0FqfLF1pmjheJ+OUEWkne9U/gb245VPm+C4AjNI24G
/6DDiwk64gb3o61Nfeo2pn/Ku9tuhEHS+TuUlJuoPflaPC/5aX1+Yr+EHd+kcHOqF3soNJz51Fef
MtwIxy0qyvEh7yGBbHKRTM8Exib2kUkAI24ce4dkjz9DCJhfLiKMmeib/sZQwqDsgjwD2XVuGdaV
lnavRVvTT1X2VHMP4BDEkP2W5KohVQNyQm+py0n7LGbDMcezLsU2bVtTt34hV0alx9RTiXnwWx8z
gqnvu2tZq86I26WyLpKm5zCaWLz5ZrasztgpSwc3uCrQGriFMPEyEJP9WFhB6p/GyWE0J0fHzQ4J
dCHSK53CuqVoog/Wi6T1JOI3+1LUOd8vTNtlV/pdNFz811K3JowHA1+eQA0LRrspv9Yvv0az7Jfd
C5j3jwDN/4hWvuLG/2/jzYMi/hLXfGr+z+XTkDfta2STL/oD2bR/83DFXRXzgIhrisO/kU37NxIu
PKwyEB/CalwdY/5FnHd+QypL5BrGTljO8u8/kU3nNzB3wEgiXW006q77T5DNF+bkX3BNPl2IFhjN
8uqy5PyURT8V0PX8mQaS/HcYFNCfDtFKvfAg58atHqODnTk75g3yGu/5AyaBJ7eYur1plx+qwt6J
Zr6nNqPPV1l/MbTeJ6fOCRiqtdgZ4VjtsqhP40E6w8mH/bSp3KSKx162+6wsKO2M5Edlz+7Glk6x
7Xwm8coMnoOOUlJG9TGMms8BXhSxVJjY+8K6l6S/YzTCWUDs9UbW/B1vpBQVp6Z/FG2KwnfyQRxc
vEak/btl+T96zf87uP2rlXD40a7ai/F/BbgPHv+fxSP33VP+SmxCYMG/3n/3N3RHvP7II2AXw6zn
Vf5DOGKFv5EEiWGMix0BAr9Va/nnAljfbWSlTAQshFL8rz+UI3bwG2bx5gr3A6ohs/b/yQJ4Y3/C
fImhn0Odif4O4RAaldfA/hyKIc36vNl41QomN6hkl2NgNL6zFehqD0ta4p8Y0WcNm0ByYMTKl4uI
U1rlYTcJjBVpbWr+xE4A93cE86TjDrLieiYTWuVuWz0kkFTMoO7iqAYCufvLvf4b8YnFZ381neBD
YMKIhQojuXU0xz7z+kN02kSrV8lnwVYkb/mhYEFYpk5mrCbmZ5sATgU5y1ovOws3nYsk95ZDONvu
j4S0uvQhaRLhHPyhBt1qw0WXn2FTLDiu2k2dxaUGTbGk44gnwa5FP9NbPtRjR7f+1sNQD0Y1oUI+
INpiD/edkVCOQtBrb1iolnNQcDDlTijXGw+LTKqERqE3JfVwb1bbhhl6vY0qI/B2ZFrIOK+pTLa5
1fU3aACicEsSkUbw2BeD3FCUqWmzFIlw4z7pgDF93eNjUOfJcJhCr3l2mjFzpo1vF/1VbuX9Q2gj
jjif8KUEvB7UuPVnSnWajAqAUyZFB/lE5IvY5WNgV3GHlYS945tcJEPq2ruqmfXdbHa0Qo7q9INh
w3KO1SgFDOY+Rb1QeDLyYVbPs95V+Ah/QEHT7VK/yudDBiXW2bThwH0cjLLJ4nFSvXrkqzH5pWKU
84csAim7hW/cCbScIB9bM2vNOwI/LO8SXlKt9840ouOGPbZqOVA2PZBSawM2yLFJaJzk8J1RZRLc
Z03DyIFwn245hsKUalvMaqYHz6tqn4UaUKhTabbcCIcgk33YM5AHorVSgCpao5zZkkVDOEsiJkQT
BFeQvXrnLlh6mcdJkfMppsLuHlrRZ9GpnBP7Fh9CaBstErqzbloWCGBSZmqvIz24WzhCqr+aMgej
i2QeXU19HsGQQPdg9qfKJ+Z4A79jOQvsPl8pIFX4RYwIxmJJ6FAVO57IPmdNkAScHKTm7bxkbsaT
kY5qxjGsqfuHOa+L57bLYAq0jZta35lCqZtggkaxFbI1cLq0G/fJ6lFAnXGqzsk+gQoUbqdQY8ow
jgLV58CaynYmko/sY+eV81e7LQTZXbZJ8zhWi7nEeZlgyOQlibCvEaHwzVJl8c1cSGXa2hABw7rv
oaTWAmjN570I5eIn563q2UB6dw6tfRNF6qaJekhcfTBL475yp9A9hYbFYpuscJEb2N18U6Exx4qt
QakbZZuldre/L8VpGiQE5aKQfIuOQ1o9qjbx3GNm4KcL+po5Cvbd5LRZ/d1F/LPMm4nxPL0Y4V4t
wG3nUS5/UlnrK5exHwy4eIlU9wArZ7KvK1ipyf7313Wx+8T7gjMZD702SraG31+6gRzMaB920pSx
PS5Nc5GVq9LC8Svs44oxfArcVHqxmxt4ew4y9b7YeB/5p8adAXtTHTjbzivGW+4JPNg80+6DMSXl
hVcF07VvzXR8VZG5X5Ux02g1Sfu9KCvzSKlUnGcpu64cbe8kRqxW/KabqjgNbXlM6+aZWdPARNP2
8ZQz6vIqqGzGG24JbwqLokHADUwmByTA9OZdU2BHoKQl2PpLgmWXQj+oLgyuQKKbj5EMy/U4SNtH
7Bai80rnubPVRgMjAO91G0ghqeOhbatPZtJFp56Yp0umD5o8ybQrbjAM6jA5LELnmNIDBiv1PPtY
Ke8e4xVkDITDk/zkmnKabkN7FiKO+A7+ZkhBxLk/Y7DyiUVubSEZc6OZn6bxmNj5Qs2f5vZGM3iN
OyvQd2U7GFlsQ7W78a26vbDCjmfgGOKDUKsvFMAPnnoKnugQgq50E3ZVqTfkd7rLSsU9DPX10oge
oLUtd6FngalU00cysoorbetns5iHz6HVtnDUScgttjgDNMZJ1m3yWZXFvViG9DT1Yrjg01exDIV4
UNEMUVkyOSwhsm+7SrQHRh9MoKcODDzIi+ZscVnQucymmUYsBJjoos7ZQs5g5RaWRCizlBl5gV6V
PYtW1/fs2EwdumSduBfd2B/MKEVh0gV1dj1HfVTuAJWGvZeOoP6V6y/9qiH37G3R18XFEqEQwfZm
FN/CrAL0XzC1N9AHy+SpXVY+eN3YjwJEFhTQCPqveW7A7AZk0PdEWvgHM097Y1OhUCpjJmET2JVL
CdwCz14tVVWeTKieB3YScUE4XwDL3k3PbLzVjlUTLI+SgKBtKmxR73s6XAcIoWi/cjQCY5c9jg1F
W0xHlD9DjIcLiXZT2Lj2WU75Qttcr9IxSTRbiaKmlN+NVrk//Ew+J+YyXKZVm8YT1dRH7UbJQ2iW
waNBwFgek+D9FQUT4Emh82Q7mAk9cBpIK855L/hRZRScF6i9onNSxvs719VJTD+j8niI5u6HBnB/
Douxv2GHX0VBrL0rz/Gnb5Y1Bff48It4mLEwRxu2BBeicZcuHiq7wnPaDm87WwdPNZTo28Lwc5ji
CSBZni6fS2v2zqcws9htuuQyrMrl22gu1mcooOXeHsfp1kNKD3d4whMTG6G49rsU6QQiL/aPIAIw
r+1s+bBAn6V1KMO1HBuHTh5Lx/OiBwRWUPNsUDBC10qrKVf5UMjEoJD6MmsT/6EsFxa7vchoRdoB
5Q2cjDG3SEX1HE4zU5Bi7sZP4eBz9rMdhIxS8mXhPEkW4Mp8svdNVhPbaU8uhzHig5Uh5zdOsJ/z
Qqk9p0H5GVaf9PdTuchzFyw8iDszqg7jNMKH7NFpwIfo28m81W04Hqep9n7URdqeLRmb+wYbQuWT
lM4c/JCho8rIHtF5vSPDQLiwiHkG4UcZ4Yu9CdFPg1hVQcs2lxZe+MXuuWhYkSSzAXsp3z2CiaRV
bIwShh9FUBm3Losrtqymi+I2aYwfoErMk+cwJc4irXSEd5JhM2qN1LSfVZIu26yTecRx17F3Q8iI
gLDxb4bfMEbiovNakcdlMoyCLs/2jbs5yK0xbmUUpDvGTpAMoUxW1mObu9ajcAKtbkSkTVjTxLcx
i6MU4gwwpQm1U/bZblhkJ258KqX8wkoQHrP+tT2dYSsQKZ4Ew7OLqIjGL7l2u1tO5FCeufm88jKo
OoqNUeWcXHrouu9CT151MNsgsg/wcEW7D5TD8VGRtH6Eyl6nh0JOGBpmUdBt5YJKaDPPHqzP0YGL
A2++8K1bYq0r5jSRlDfeHMB1KTOrOwinjEDhRRTubAq8MaYxNo967TvYTHL/XCedZzKKU8XRSdLi
zhaKc9XtXO+Z4ujKrwsL0Hq0++DMckaFmtFfaKsjiD2KVzI36r2RqOJ8LlvnvB7Dzj2YkBZKIMCx
xCCoVrz/hhmi4ooYJuZMxaP+IejSJNy4y9xflZyh3hbKz62bZHURm4KE1o2DYon5jHTUFCfgWfBV
DMxl8C3ULPaK1m1HP0OxvlAGPA1NOjEJWjiWl3EoLwdL+D9SK2BmZWR6m2BmnyO48Y2rsqq7x8hK
wa+KrOLrk1741iZyO0zQ8kkWsCd1A4NmxIDBXn2kfb3JRo+XtGlaom5mmSML8+p51SCaS98f7CC1
nY1YPOMC6lHYx4vwDOuMxofQ7Y5MgU+RLEZvi9Vc+GWucRnKPVcPmznLw0+9Y2LPuIzsPVuog92p
kJlzZnewQbYRUP5q2thwmZnT2p+IZ8RdvlHcf+1A79wGoggufLn2d6kp3I/OVLYPLrTeQ4kQ7tHN
cdXYWFWrvtuT1d+GROySxNpniXsShu+cGtsZ55MJFaPceoL41WRM10nNSxOQVZayUZqVn8BLQziu
0dIve7nMbXicwrlzeIHczKBVSWZmQFby7Hhzfm7mpkI2GIQn9HPTRTRiUYNRSiXApzNncWIB66hZ
qz8s+BZm1J8za1g+CUsLSLq+WO4DBv0jAE3tnFer5sF24FFjPKDCG8g8Ycfc3cWDd90sPGtwbBgN
kpkXIOI95bfc4AiAbAWu+BFdDA1h1qIQ5saXlxFc/9PItHjXBUF2yhBueKuCw1y1HCy6mZFZmJJn
NJg1D3nVfWSrAsQI0YK4uVf8GNzafRbSM+7qKB8eI5VF96lO0t1K1UMKa9TG1nsRnZgv+hOW74/k
RZTSrfoUvC6abosNbebETT5X/aEfdPBgDa0jY7g8emOs/RdTcp//bsNeX0sb1ic5Y9M+LIPG3USr
4gY+GuIb6G7yyDCvOWPmrg4clsDF9JQh/HRyCF/kPL6pbkwqj0MRDZ/zIEgJPbP9c3tAQZPj2nZc
4HRQvelr1+htyGerdKju5+zcasfFgfSF0shfNUe24QyQCgJKm4NylTipVcKbYR/xUVVWcAhSCvje
dPZt7UlUZTZap2SVPS1V8L1VFkqoMslMlmi01OfhqpmaJJKNbZKKsthGq74qb5V94vT5kc1p+t03
ekR+meXsQjZVpoirXgs7jcGJoULmkNo8dBLbqZqyO3bJCi2ZWHO28ogtouPt5KxftWLOKhub4ct8
aYk+3ooxLSBwWJS2phNuaxq/bV/I4abO82aHyYK8nFGnoSWN9hJmEWGaTnXuFoZ9lAl2PBxo7q63
jPpHWHTODt+a/poBJxM070UXV7xo5LJVLue243jbJEnJ9MwyzgYjTavdGAE4GiLIAiawqelthqnv
wPWjxdlXBjQ1kYxVtmWaXZyZq7oPuc/TknbqjPKCbC/tDxeVQCQRkkZ5Df+y+iTrTPY7FQ75CpE6
wecZh8ZD9qIuxBmP0RcmBzOEiZx3iffzlECHcLAenKOvLj4kd81oTjx8h8lvh6h7OrfmKjFQia2K
yGkVR1arTDLAzxjCDeZHaAS7vDzMq7wygNrBxLbrxJnne/JmDAwWUUZCTr4xlmL4juwbDaf5Iues
J+fzMK3Dj0FYzaFcJaBJ2SC9KKg6WL2a2dGmNmhQeI0XavLBTc3NrHJx74a1caIYhyWXmR5T9i5t
Z05E09t1TpO5u3EVsPaJ/eD2PXY+RctMrrGgYfRzgWDBMB5NcFwkyIhjLTI6z7PESE+K/mNTTka3
o0bhbEWPJMknRWzba+xzQW4bmBCBY31UU4Buhn3BK3f+xDUr4jw/d2GDQfSErwVwVFTepIiSHr20
8Su687H9oFXCCBMlQvWiHZ4Hpml71LFoioeGwL1N8CI4xl1hhg8mDYz2PAkBYJDRp8ashl3om/NB
j2m57FU6uz7disnsTBXVHfXgsrdeZNAkVg1fy1UbLV5k0i2CaRh45UAM17LTuVEd5KqupvJEaB2u
mmsl+2431ohBOAD7r8IyypvMQ3A8JLKlBVtmiDEvwm4DtPCECGLGSC8vbmsp90FQhUscYAD2FSlF
p7ccvdHJyurz0glxCsP/62itunLkU9kxgMTyZaZYF9vGF+GPAREWBlcoDLx4Chhib6VvDFC6Vk17
QFjZl95jvtcKe5xu9FDqfbuK4X36rSJs1C4s6+qm1tlJ8GkPwhAs9HAV1bszU+IzUnzQ2qdBOM47
aGvG4zJ4/ResEa66wkYKA34L5yHIv+RpY94NQwGXaikZB45m/hCVY3c0UobVBX4AbYI8rgAq00dq
5kgDYxhU2/TJpGfOfn1BKlJ5op1sDjCU/UdE5VYM3zi7LHhKU4umHEJRsubLLV5zAuuBHzPa+iQy
jP/HgpOImsdjKTh3hHmLM0C/dJtxTO0HHDguE3fSF+jnjGxnLxMcgmh0Alg4oYWIIvBEfmUOkfWQ
CCq7eWxRoYvSaM+jViqwOcwbgsyhhsPOwarVvO/tKv9kV46gsEryeIq84kxF2XCJnbF/ZeMSsaDS
wvyx+R6sBhLeOLKCxnpsrqsIhfOsxk+T22Q5Q9pm+jS6nnHWN+H0EL7YWcDpbO2bgjpCPTZeiKeC
JLOsijEcLERMP+QDd815ai2brnb5jEB9TX+TLzVgKvKQOYszsx8/BDWEnY2D4HRhaA8SlLhE9x4y
RwJc9k5KlRpNrbmGwRvmR927AtFHBtUtzaR7bjQmf4HG3r/RkO0+cOIOcu83ObVUO7eph8InBR7A
oA//B6sb+u58mtokixnQYyyehSUTeE9ZqrugMsFVAJUL24xyA5ounmkI+JTVpXxH7vN3iDle58Tz
kdaCRcJbn5/WTWbbiX6gCdJnYS1M70jyd1ZudYuE3W1FQvJYMuiroDS6L78G7N+6VRFDvsoZfPLV
MdF+mQj+VUsQ+nLsIb89he3YXOaRIw6ptop4AXTFFL8Xx9apxJ2RlC6Gf8Iw97/+8T+PPFZXQ66A
/GIOLhjQr6cFWeBlhvJXbqJpYZJcm00AgBjluf6WINyXHzpSIkx2/ohHoPAa+VoUhTvuhwB0czcP
AnyGmp9cPO3lqjwlgmzbc2ZviY1Jn10bsVuOvbppidnwVy8Gx3jHhvZnsRZ1hxtg3YfpGP9y3ww8
jAxzdm1BuiePqfQP2ZCBgxtNY5tbKUHndlNpWRWlUslMJ2tChjFpZa2jGkPNn9yxxI5uGQwl8TJc
q3qjN/zq5p37vLrl/DlbZSpD0pIVmavvMe8Y1/n6PjsOm22AYc7G7wby3hN8Q9tzhGNcFwf37ZTN
+Y+onJjVwEngJr9MkaI2opGz+9T2d1mR5sA9wZBp4ENveS9I8ie3K1yYsCEk7w6FjOujenp9hQDb
WYdXRY5ZWRXJu98X3WiPhTrAUu38K/YNb9z7OXh9HLSD9k+pGheyVdAoK9QUekJvMaqS8oHYBV6X
URFcs096aA3ndd7jUruZ5skP3zFSfPHF/Ou95YJ56h6rCOU0dsRvPZYLb6miDO6W7Va8vU6pq/Cx
wqtG7gzNwn6qcashBsLI3PIytW0IJGyXWXGVar/Nzr3ASb1jVXUJcyxcPao9IzCSxGZvdHF/WCld
XbFOg0AC8OfAa8j+hAWxP2yiofI7ULCidPc9dbOK65pWg1q6Dw9G2CL6GVgCz3RMxR2SNrDWvGdm
AuEvNJ66DH3x7Txm/odIOV61QeHbte+sjhcX/tc3Zw2cC1c5FTI93KxeP9aFwUQdMNRBCZ+p7MrI
Q1obMcFhgQmuWoiHXus6l+Mw0VChULb1+RL5aXmGHQ2/d2narkH/R7gADSNagsk8tzuyiZbFuenr
0N3jmukZGya79hj3pWB0E9YpX2orKEL9BjIXBm3hIIrwqfPrcjmBuhRfAPhN/eHXq+z1ZoojEXpN
thGUWWvylvXWsiqbkSG6ZYKdSQj/mQo63ZY5kXq1WXdnPhqAbWq2PrUELM8dOQzwAH99AS9Byn/e
ba6Am+xjOo5Jre/56NDe3O1MebopEKQuWT62ez+1XIpIqM4MTF5GOtzmwD2RmJp9yY12UpsqI0cE
8C61v3mZh7a36rzcxVHJxPfFrsAq97Uzi8cGdQzFN33NCccH6GFr1NIBr1IIET3NLjIdbzFquant
xMAdGqDy8M6He3t7mbA70E9I3fOdgJxbRH5/Pau8zE/NxJ++05n0lyAt0MltUXH1IATRJV2kSCAQ
B85ZEpTZU2c2wIlBMJTJDnu1xNnNUQOruTX96FqDjMZSF8W9rdQESdawvPtI6OLcFw17ipl4TbFl
etMMMU6p1mWuUAsACQObh9oh6Z4kStGB5RHcVkfdcOcmNEPbX3/iNwbPAbbKeFGvRoQuv0cN9GZn
qYw2qLwWVb+zztUcph70EO24YmewEpptCPQk97xj7WUlU/gyXgvuSk1OWwM3N1O/U6uggvy9t+Wb
4f56QSE2mRZEoMBCBRusgtxvT3c580RsPf+rdt2cc0avGynH+alFg39fFFGDRklYSR8rx9cfZS8t
Jrk48+S72dNhchHhlgK5XUyj2MwMqosN+rboucnCgiSE2vSvAqd0rL3oyvp5yD1GlV7X15dCNn11
b86hor9aB5xsNN2D3Y0e7FrwesywTNC7lz+FEtQB1psYDa3ix1zGqRGW1X5MDF6RdupRb8uR9s0b
2xJpT4c3T6xrcn22hFAk6TYhpDw/1K0aVylxA1pXUZRnfMvZ1duaXWTCmw2xBHTGdQJp166THptA
9EfHd/GhYexPI+klItm1IR0tY86kJbetqPo2boI6ck+NLtZRO05PF7rqrI9jpPlOXkvvg8B9CLBC
rKPLyoR9hNbFqqKdM9WUr16FlQ3+Rb42EF4Kxk0vb9r/GJno/0cR8GqM+guekHyqvj4N319R5dYv
+Z0q5zhQ5bALDjEohhPHEf8vqpBl/uauCXmmbRIHECLO/jdTKDR/CxgE4f6OUfUqA2YH+4MpFMA9
wsdwVfNSJaIet/8JU+j1ToixMBQ5GHLUHZgDrFf4ehkaUH8WqEDWTgfjfG3xti2YgGCnsGlVHYUX
FhTbcA/mhQNNm5vVdGEQWxh8/ssN+zuyD5/0L0Xl75eBjTMmvC5eLHgOvr6MBsEELzBKCGyLaVcS
pdzo1CIvZESVz8kjAyrcbwp8Dr+I3rcREw04ssCswQHjKNZwAVisHEdJ6jCHd7N0PCMaDD8iU+Op
zhe6TXrzzjW/LoT9iK3Lw/jW4qRG3B299fYuiiWyGr8FXsSZdGM6jT7kSTBdtb7ZncvURsoBYnk3
ThNaHlH4HN6oX4retc5T6Y/YwCR9sAmyhPHdO5cGj+zV7VwvjWszHRMiJmTINxWwMLl1lgHy6c1W
fY5JttpEOi12iv53P07LLV7C4PfUxPFiWNYxX5iZVpagqv/1lbxuSH+/R4B2Dq0Cdgcct6+fa8nk
Wls90JoLyQersjppfmgArBuvN2YK6pB0rWTB5hEvx/dsd9++Uy83IaB2oRc1oZa+6aaGJKdTSwKe
j+8sJtMghVVJLgpzX8pQYeQHJYb5bg9J4dcf+s1h+/KpfY9Pa3HYUjm9LePRICacNIC7EC2cXW3A
V0C8a4fHMSyCghOvHk5mE86bYRbu3QwtZqMZnN0GZRK96/27ruA/C7n1YrwA/hzJHDgRsMjX2/SX
g9ZfwsFbiBnb2Z0xIfcNjGKIC8vhFGupX+04nZixnA2FjSnR4qvqqYO342z9rk8xPvj3vvj/ssxx
QaarYe+C1cKFvU0/AXtslqQco11IQCB8BCCDPePw5BIMH3uVGTLtQ05Lt03nrrrKMTj6KPH7/CA9
c18xyUIZLnX3MLjKuFBF7sXoMbBsWqbknQ3p5/f2ZV+0ooAC2I/cN9siPo9empszjnM6E0iAzACN
mA+agynspV0l1ZUrXPcer5D0+M49+mntQoOGAOpzn0AxLP/Na9v2SyIHupR9uOCHatmdzrYtUy+G
UEZnPuT1aH+2RLU8l1GmjqoNs3PmKfm+DOEZ/fpaXhiWr94drmAFVXiHMMSkXn797ogiLUyl03Xm
nyOOL3uF9YFu2dYuJlhYd00dNfrMZoe+XjS+uqcIqxlB7pbCpxCAe7nF+drJz/ECtuRnK0njtklJ
JhqHpehw1xSgao6prQscMFO9a+1aTQdGflQvblBVyKS1wvn015/qje0MK8KFVEoszur1wi75tvQs
SIrycqvE3tibpqMUszhaDS3ADHQRy7519pSQut00dvFN4ap7DC0l39uj153v9a2lFPcgN0Af5u15
ATH+sizZktPcb5XY236nEJZMJFhtpEnQYDQFH5sVaf/1x/6bh8nhih2SDa8WaeXblCMH54nO0pHY
K1fPDyY9AGr7yv1gm1UTxj0V6rbDA/KiX9ruImKufwY4A23SnoJbitXvI15HnyD/IfXUdvGJlETm
ltI7zywN5TSrx/roobdjdOPVrUuOCb6LvmME3379Od4Afevj43Nga0RVxUbyk50z9hMuMtKEEJoR
JUI8uOa081sx4qOZ9uetJb1jEjE9zI20O3ZLquOxboP7eexutTt0+yjD/hm/UP/O5dhDiebNm56Z
w3VSMkbt2EHfOQ/sn04iF8CVPW/d+3ya6rfLKCK8QU/DDDN1yJ8dGx4gMLLAyKLSt6t55BGEIToJ
z67vAmP+Rm+AoqrF6mBMez9HyKqNizBZsN4J/enabkHfJ1w4jI0i5eLzAmkKNkSjrmERfwxSo8Sc
P7k0nAIoGqYKszNDyiuFPPidGujnl3hdRhZbBOeszQN5vT/YEw5vBQHv+0SY+gJljsAEVLbXVHL6
lDhu8c47/PPPI3aNOg4MiCwW96e+XZDVVCSe2tNrN1+cyfhO0ZED1gzzV5MM6H/mCrW+ahSjq5SE
cwDRivumLIV2VUOUEPM+Hz33I5625Q9jUcG55+HBG869986G+wYBfvmBQBLg9z4cGsIf3txQoKgm
TM1U7ztEJ1uIRMwu+7a+x0WvN7daBldAf+59Lwy5c+fAohAWDbLwqDWtGxFM6QfE0riYTcp/51x6
2yhwKyjkwN8sQH5AuDclJbzPiOicRO2jyikPCWnen9IkwyOo8sWVmsJoh6za+jFhLbBx7OY9N7e/
+/Ghy1jNZPWz9tcl9pftkgRSN7PHVu8Xs1QfTaOzHhlEHAy3xhBiQlIWK2P6jki8O8sKI3jnw/+U
grh+et4GfgX9A6548yKE4dQ42MzN+7GlZtlAKPA+DG7Xb6teI5IolvFDJHEMndLglKPYPw1mIK8d
7UFVgywLK0Z0DMT9osJSkFnjx1/viT/dHY8OEifUVVtCo/nW3t+vRD5jNOjsfUqB4wB/87pNWyTp
dt9/mT3nW4hn0h2jD2ffVKN5/+uf/nO9Sz4I/3CmmoSFsERfP5x8JHHIYay4L9AwGndGK9qPM8Di
fFWMrKq4GpANblPlo+ceGY4ScgXV4WhZODttVDFO/7j054KCiB6Hk87hU725oJQ0BhNpp8s+MePe
IScDpzWzxYqTcSGWSNOFMJo/7M/+I6T1Nw8Bg4YVKkXExsvwZjBSLy6RV4Qf78t0xPuiiKT1PHlI
UnTtBwdXzvW3AOQZ9lPBn7WG3b1X2Kxv4auawuOzgg0QGUx2Gjfg9XNQ2ezbmfThZeKFi8kxwoUC
3HjOmxOxBv3Z0JpFfdI5MgfYjI6+yAzZzjfOZMkxbvCYX1/epG7fwfre5Miwq3FdCJLWdM71sXhv
HgdTdwhktsAPB99ltLa4+Hlb5NENNnRk02Y7spXhC+AsvTRx0/q1g+/mCOkN2bV/wlRWQtORdqiP
ERPGaN+Umu7BwbwJ3umSefd5PheQRXKxJIf/y9mZ7MiNa1v0iwSob6YRUnTZp9PpZiKkyy5RvURK
osSvfytqdJ0uVAJvVnAZjgg15OE5e6+ttIsBvmMYqD+6vtc7+Pv1RaZN74OEZCe2wbf9fn1l3zbO
gDb1ANKkyiE8xxv4pmqk5SAWwWA57wo/3AtPwQbNk3hN+76L7D1iDRQf2zZt05HZtXpwEKdDJbUj
b0i9bQN08d9v5J+PIhZIj8ALVi3MUe/P/1EfTlcQdXSwaP6kdbMF52m2vzC7T+7I7GxO8ehsP4Kh
P26hWx7++8P/2KQpcCjQQsKq6HqF7wNLfSlEXpdldMCnbT2TbbM8hiKxwZNweMCxPH6AkfynfPr9
tlxb2jZbQ+C6YOzePV40GFToCPTJIuqA1Vveemw486ZW5dtE+Vl+n+V+oE/sqfEep45NemPdn92G
hYgwx/a+N1GdYpJRN14bDMd2K0cr6xq6IW1h4q8iGvyd3hT11QYH4L+v1j8hSu++PVs9Xm1intj4
32+sAu+XZc8l0Rc84feeTJIXp/NArRVO8dqunHkbqNREbJQbesgN3ZJTbFNKxgUUaFjVKJbCuug+
qFn/iU77/WsRS02mW3Jlh9J1vt7l/9lwJS2TfjAwgPCLNQAF2PfAa2Mw/1yGft5/WX1h92e9MVHd
+4Qy9BkwnvB2Ml50mUh4QYplWUW5w4gkietwi/ygW2vTN3pMkEF7slyC28FFr/HB9by+hO+/OLZL
FtqQtkf0Pm2JJ8HtwsUCkRCvEI1HzIldVs9h8thFYf6tm0bgQrnTdLQPvTl2sspx9PdZdWho2ao9
jDPWgiS9VHjkd3j9otOcr4jKVvtacStnDq5eRMv+6Iv/uXqzW7nhPzF61H7vB+t6mCLkkI45oJrz
u13hOdNbUIO3abziqXOQqrdFbH33pbKeCleol7hvKihta3dfTbzYH1zHf/k616MpHldsmB6X8vcH
YPIWTh3U/Icw0tuhyD0oCu5aXvowUHe5CiEeKBFd4l4nl96a1vvGMe0d/3GO3K34IMDozwIsYH7F
24HogCsUvN/Rt6ZHd8UYnql9f2y8HO0So1D9jIY4v7Yh3BuvqOUBnC4csVDOn4EyNinYmiUzM0ox
EITmkfEw8De1NB+U7f+yAnECihlpQbG9hoK/W4HcrisiaaNvRviG5Kqnfb1LQiLPHi1AKpCwvVJE
X6zNmo6Ba2n7EFvApL4jJ6UAatrWwjhO8KhzR/+MXnIehEOYxjlESdjCRrQX43Zenw7ReAXTBLno
D40pKTNLTi0fXep/ufEMFq7VJM0RFoB3PyYeoKJVUIsOYMhghQhXcgwN48NaFRbgnECZOzxr7Vkv
xYvFNXlEZRWePGgVR9y6wQfro/vnpstGZhP0h+SEFLr3bfaQuydmTgZE0F7hG3bX3XcTdwNGp22I
Q/CcbNo8QtKRBmX5uk10lJT9GLdrdxDjYuM+0SNcX9YKTiZF4mfYCaWNSjto9qZs0XKgZrNeomC5
wvtE9X10yTkvqukHeuLqW9NG4esH75b3xxrFEdbl1zjXnE6GoL+/W7KqN6uWYXJwecEehFN7d6Es
5CHpmvptiZi6FzXSStcuEVaDtvxVFvoHN2JIjdrE82TX7u7/8ZU4YAWscNfO2PseRUXAoQt2IwfF
g+VNhmq4LXled7SVTeouznYkcX7+mrAr3bMubOlKEbezpBPiZ5Phg7FRl//3d/qjbULH+hrIzY1E
ZsQN+v0qQQgZV9uJcG5uQfhlgwdC+ETQ31HTL5mweuuzr6L2g6PevzxvtHx51piLMTmgpPj9U+ug
WmZSRXwensI/0vh0T+gDomOlWvRDom1vEEz0X0tZVTeDssO/tVe/iYC0ul2IAuVYx5O8s5oEsozr
dTeBq8J7C3nnrjYO1hvMsurYt4uTWZXVnA25Ki/94lYvbDS3BJ3I6IOr6PzTNPjfHdHntl5fZBQd
MTyO9133uiFsjS3RxqI2ApTzVkPg28TY4KVK3G1NYe1DF52YSBQpizCMRG92k/PaTgqXxsaRc4cH
djQ7g35jeO3cvihSt4NUk2EYt937zfYsvbMxZsvvq9Os2cI44mgYfKv9UuHOgjcTvgS12L7moJAZ
vXT1a78CCi1msexHLL9dao3ONGRz0lC9V96ItS/nNSHQgPp4pnbz9WM9OyTKbiLS5T4U/vo96Ehj
2hEu5NDVrHNgvUoVOlv6xSH1qIVwCMXNMqnvENcNoCfABDmGftOcc9/W90ihCPneAi9/4tJhhK0q
Wf+SCH8qdKUrZny0EMVys1Dl5CcXIiYRBe6kFD/QmuszFUL9RCNH/k2GiU52Gz8ubfUG4YvxgI73
o9MASO3VeO+LpYLnNKje2xMMg/tp1smVgBYFI/ljcGA5K3ibdQPkZwS54w8heCSXXBNjaQzOfW4n
3X4mIuK+Ih4j4agRzvKkgnE5I3gjMsaL0S+YvIj8zAaI/JAo0GEXp2fGltWmEWEqini0UzG2dn7U
KLSco1er5pmLx3IoiZMypD8W9p63sYYR3IfRzxb5G2L7/36v/2jA80CynLsBVQWkGE4ov79iwxhK
5PaBk7VO6Vwqu+4OViR5XwCx3HmmBea8rc1wcNjEL37v1WfOj875g29x7Vj99lqwpFybbdfBN8dm
/9153falgTxo8myrhunc1Hlx6arAzpq4vC9m3Z29IvwUK6ukm1rAg18latooAeNf4WoogCXRByrV
r//+Wu9PT/xsvhU1DkpmZhP29Wj3P3X3MLL6j6bAMLW1+ldTr8N+nSP5uMxF8zXAEXv478/7o3Zh
heOkxgYLzBVsyfv4yqEmLS2US5TFyZrcVjqvL9IWzTfCkNx9GYy8G4Xf3eOUK87KtDBFbNyxHLMc
3CJh7SD3WyphXsNNts/QfapPQTsojZk1vLPbmTVixJEK/BTrtG8rx/7oaYLp88ed5LAZ/iMpYqtg
z/z9miX+Ggzot/IMV44Js96PZHwemzFsMIdPM0kMmxCXHN6qOtqNZz6NPH/FLpqNjbMncPQdoXjw
U2sNvzB1Fg61ezgX/TeAjzraOWBIJ9HVuLgxurwVeA7hLHcASHdjLLs+Le1hepUduvGclIhjHulA
XEalJJEKdS/WJ9FeGWO9C0NvZ4ao+ypCo1n4JkWiHc07tEQFWTzEQOliUllfrXmTLXAezLmIm256
THISzGDVxcHler5OUteWTpB1sugBHpql/TEMVTkcqsatTZZzkviBmqhrTquq4FGHiaRwbPDMqF1Y
Osa/VCZ3yceJ5XZralpjOA64XzTt5E8WiGZ6oQkjfwjZhdzJuRAcpwQRZZcOMgKy3YWxXhq3XnDf
xB7wytguEWUQ66vffHtr3YO/VlXLkhY6+jiH1wETSpeuODObQ9MfMrb1s4YYaUWMXdIAEEYMCzxs
NQEI96aM9ckZyqa7RE3ib3d4omYsb9oMR23r/M51Wdo3ezDXa+0+531CQbQR2QggNW/8v1iA4scg
SNDVTeA9Um/trIR5YwWw2269E32x8ZPvTZ11ynvAMHuvCuoAX3KjHrTVDuveC2oFQSWx/SqFq+d+
i0sreVQVHAMyevoaLnZtEskyrMxLhzUVW38TNI8oIQlCt+plucMeNcl9CeRk3+uwU9cQyqDa5X2E
3hx1eUjuK15G98D/TZJdIGgM7wgFNM2nSBJ7Rp0ficuKo/AYObLoPpV4ltvMrI0aXyD4zeoxivpu
OY4+GxOpV8L6WVecXc8F1pcx24zywwyy/fjZKoh7OJAZ3gFwbl2pMDNNDY6SxadLBrZP3vQDCbBZ
s/lAsX23FggkepWQb1iGiR4fISCSk+mVGwyJiu7SLZLY2k4jcJISrG01H1sO+qTXSgjNx6Gq9HKL
Zt3hf9b1LOnqFX1+QLIWV4feDM1zxza7pF5XbmlAClT3iE0ExnEVz1azt1eCI6EL8+i6eo6Ku474
SGC8Zi2f8c+VeNjnOF9vXeWZ4ZNlhhAGF++mPpcSo9XONXqzjisGErDn8RwxHlvrKyxhi3L40UtM
ZtLkDWtzNG7diCN+ySXVNPTbXzW843Jna1v4l3ZYQoYp/P3xRCTS1aBVWvAJ3XKEr+HS6fTBgQ31
vNc0ZM0Djx7e7BaRH3R20chDQaoneXoQKm4dBcDi1Fr5yKLOqYVDHmECwIpUuG+xgKeCjNBbbiTk
RK7YesaFA+8wj8vkE15QJ3pkQVk2YKXQ+GDmXEcxminoS6OJqWvqWKm0KOao3i8O++bd4AQ1MOqC
Uvbg+DIH8r4JDydI4QMmy0c1NHt4Bg65M/6WfGrxvjmXrt2CT5Mq9c9Azj3LW4+IcA/9ylMHVzet
OLXYieq9RfdR7UZp5DffJcd7D7a7GyGYDE6HgRagBWbNAjzLZCcOFmG3mudM499+rYm8/aWRtb36
texGfPjBdEX7IAu4gR7eXhMxdRxkxdbBNqhnUEB7jMjgmbyorX7kva2nzJBh+Boy7pVHxBvkuNUr
UbHpQlxFfGx6wBmZ0xQTZjSemGk/k7s0PUWCH3pA7ELFuLp1qbIqWiEcJ3XzV+XEVptNCbxXpA7E
WzzZ0zBdNHYadFG+cTTTNqnCO+FXAodWjYrHnUvWiWu8VL9jsC6nbAzC5oRTL1K7opl51elk6yQt
lok80KCJpyd7nKfPRkn8fmqpp+ouGSuFwJZ+AYmwnvL/5uoG3U3LAcvNFEXSq7XhrN2jdTK3Wiv1
y/Okot1slrjJvGia7DMx65A+DclL4TNaWCtPMQhp97iuvPrHlYp4yapmLWBkD7gFCSvovDOU+/Vs
VVUzn+t57D8p+gCwbMOp3e5WcM0zDyUAchyljl52BZ7bGrjPRJEW2wrkPgk8JgvopWEOXQQOAnpI
E6muMl4FfKM+SOvaGmEOTzaEbjy6sZ36XcwDLFThXzzcBN3FojrdB0krufadGabjhhJWYyyx3Zca
dXL5iUwztvK50Ym8YK0yEyrZeqJim+aXIWmGG8bPxdNW845mW1g5j7Vow6/LFPXrsbZtQiI2oh8/
RZ7CEqRa/OIPMCs0TGgTudWuVj5LrCAOi7yJkRRM5nkQ2FNcj4La7wrX2ZvRRplREZR5ITCg1ezR
pftFzHMONdMkJTmIw0qkcR8007NeotzswyjS8Q4VXiNZ9Ffwx87qDWBDnGntDwTzJb9EFXNdYnek
RenG9qDwAvqmJOjY4V8BHDyc1yVYb8yy6DmNr6vXTpqCXXCiIgA7vhHegS29pPmWzPS+N42kLq31
uBWHCmwIkHf+CBfs4kMCSWTlXKTbjbgktGhet4F40xtN33s7yzhqQEi7rW5xiuCvK6eGWidu/C44
56FB/WFd2e0JFJRpF3FZ72vEhWAOW8+l+KHEutki4nKpA+FspKYxMCEkQIwbsBeG0Sdcq/V2GGJm
s6YByj6U8UaDbKXBfCE8kY2wYxJCVVDS8PKUCZ+RHU3LPgxgFL20jdD2fcvYTNzMxRz+QLuWDIy8
3UnsCGPrKnoRhWyROY/Tm5h83MXB7PFpnPINiQdEwmbLkshlH/dGgXAyWk17zzMN5KR13J7BUZsp
Iwts/Tmvkf0WOc1TwdvC9xohC+xZXWgwzYTOH8Ohr+ed3dveU74ZzBDXLjeSPiZQzp1V2aQgYDmx
7tzOol8eJTjt+YzEbk/1AoXqsPo9IKgSj33ajsuWEwAVx5cpgplwqrqGa2M7bfG5pPu6o79Zzyft
K1HcEaOD5MClq9XunaEnFbKaULWc6cms574v3OnZrN1g7SIz+r8iHDLOgZrPsp+MJaN+z/se5vgv
xPREBtm0ZUuteFIpKaiOOiMoh5XKqysZ1hT9XowTiZ5m8KcUmWrbIcd3nOXUYapbDqwaocpks2BA
iRKc9/uI7IX4BKs9Rvw+e/7TiEdK7vj+1mkK9DjvRxZy7M5aX7lUgz+keYAf70wWIfA2DHgWA8F4
sk6zjM30RuPTvuvJfUWjztASV2ZsVP9YtOGcH5G0C8aajgfJWgUORhFvKKHnUP8khxI0GhDAppxo
QCglgmM++GGbWYxFqzM/MMyfe2I1zgjQcnM36k2LBzIMAomsz7HsY725zt80nTx9WYfGtoBZwbNd
Gr91s2haGVC2KulecZNO0amDidfyjpbeW82pg1BHCw1BOq2Nkffa2qgs+8EvxhPePAmrfHSiPuVl
7wmGACXQFjOI+RbkjAhF81bgb/rcJHFHwEc4h0RL+83okvOuWNOZo6liF1pr9K2u/CJ+HIaukges
XqxDoD3EcipHmPNfbUZl5JXrTjxMc+uON6zg9GHAxa/3Om6T+uJpf0DdxogQkveKt/1Qg5IOiHsy
s76tfF7UW/IbFLXw4JfNuWzh5mQuk4ZHMY5UGGKQMaTtVfbMtctY6FuRzL64GUsSOJFDo2869moG
8eOq0krHfmNNLT2vfeaRR9FSIolFc4XHjUNYOfr9gXCk5sZxOWimS7CFUUaUk77FBskhgj3Yce4K
bS853RcvfpsIGQ+yfLNBqOWwoika2+Gcdw5MVuitwFZsuw6eR290SaXyEYxlHFhyYp4AGxH0MtqF
uUb0edfQKUCCeBHDmpyrtjI/7LLGVqFLUVzQmxICuA4Vl9Aa2bJ1O8cEoKNwGkErdZYFnrqPM7xa
JfXOVIy/Cv/KIFgbS3v3kKE80ESm/eGtmlPpqocYodTUg8vvrHb8tUrqt3NfXiFiATRADvrjupBW
SnDUkFlWXrRELGF223X+BtYnjqJg56tR+fulzhUMkW4y86U2V11s0Pry5fo26P3YYo/ZV7oYXplX
jp8cnugyDcxQNdj/Vu2xNserDWKHo9jOjstKAYiGTwLlzpuOU7+W5O0JlIHacYq/dS3J8B3nsSZJ
0fO8y9REwPZtfxjKi1UlGk843iLie2IUIJgqFzcFedehWJus+bHQ+FQPWE+6N6dSNYnxpW9XN6y9
05PmKBFmU9UGP8dOO1ZBfLlnfyKZrr0pp6I70efu9tQnTs8A0rNJCQXifV+uVN67tpHroegrHb8k
E1q/NDYD8wplc1TI6OiTQBeum+pgITpQNEtrAJ4xx755WYp5WM5MlPLbdghluK9cR/qEVnmuOjjO
yHlWFmUTZ2E1RwtQJBNVh7LgeUjzuBNvM4ksZDg4UibpSpouclGXH91GMTCePHb9n+Vsla+z3y7h
FZu3fqJvJ57l2Nt/8VTURLVTIXU7DD6DOVPKT+K+GIhqJDGA4FXlCHXyt6jxwLFY11BWwn+21I+0
Wp9yags7dV2iQcGDimsYmzM67hHLAxC8mgIuuhW4zeLbCCh3uwN2TO5ICQUmSWXETGQfupqQR4I8
IvXgtUCD9mwHIM4rho9ButK2e/bRdK04tyGT97wuOXw4gtjy9pEqqL7t/NiabwVRsaeEOs69wxEc
zVTPMG0eLe1OLmAsC16BW7r6ebRLGgaeX6jt2LO1RJ+Z8nQyS1AjYsworGTKvGIdvYeh3oLjWs0g
Qmxgq+WJNyb55qEDzXLk5GwCFC3mnLg1xNXetRLCxUCfFp8FBtndlfg6UGK20UUA6SQZd+wLfy83
Zef47l2nv/hClhFwQ5OwPDHIO8UR9lXawnSB4N0v/r3qTU8kQIkyad9XntEHXyWCaE9hv+kpiq39
TKVzQXlka9CoPYkFNB3KW2yUZFg4unS2bIzdJnxOiKDPIJxp1CqDy6ofRIOabgIbMgbpljJnImUK
ck184eibHCwWkN1+duCZds217YuMMowwvyw62vMXYwBeSDkl+2EdQ2Vr6D0DHau2sT4PW5002NwS
mz550oF87cs8f5L41eIDCQvBWepITmmV58t3YWgwHEYm/htgD5C1D6IHCvSSjLOV3JNNCy6VXnVE
sx0BNttkrL/JpGO3osiibAAhG6WdmAsONkWzTLt5iPLuMbaomM+y6nL3HG0+YQHWhsF2NzpKjKfV
XNdMC/daR/nBgfkc1zN+5B3BYfbryll2yyZN6ZMtzjCYwwDaTu8Io8/fSHRmHVxbzlPMHFDep1ac
V+AmwayemD27gAUM+CrsK7TNbqyg9OwHrnL0Q4A7zonPyqttD6BhJcl0vSZjtcY4f7XwiVDv2fDm
n/IhLwXuYdBYp6opg2MEjaw6m1VfD4lqai6V39XOzmFwQuK4cdavpSZSar/i8GMfJDW92CeCp3VP
xGGy10DSRDqDSCGCMPLlFxOKknB1j5+8W9XI2tAH5KEdZ5S14iARybE3Bes83U8zBvA9whoYH25v
lWT7LBrUUizi8RxJjsMPXWPXr2tfV2/eUgekP4yVIGmmCuNljxM5HM+LKt0C7JgWX5lNgZbxwoWP
h4D+YrqmYLDAqXu9cNKZmeABhci6tSf8gk6VuBA9vlhpOQsP3+BIoMUO2jFJ1mAdqzusOvkNBKVo
uLVbycE9H5fBvwRsHN8mJqblDiu4/yOh41dkbZV3w53v0RU5uENZbLAXOOKDy6oJztloT643kGN9
8zQQyT0fImy/7l7RkYdzFlXyhgeT2C3HCpfom6dk+9XZBBPJjnfUJwKnMsE+n7ZZn52i7+9qYbXx
q8QrjdIjFPLSdPUAfpNSFhDzougFhmGxgBdEJAqqcBnwvqyqb34tURjhjfLj6m8O9n13HIaaYIRg
3ZjBdgQU/Fi61Ya4EDjxvUj4Z3d8NTc+gl7k+5SFqHOQjIH1hATQl0daR8Q5R3FO1bY22r5zjB1v
KTeFQtyLLO8J/ElEuLoukl+I4QA7FLqt7NOVV0lEBwGAj2IIoB+udIwbToZ6puA1MxGH0PNuZGtc
+l2REGxoW5ITf+5sI1AofhH4p/4KJM1Hpuo7Rt+KZKAyan+htDHnuJmdHzQH0bE0eYwHDR8y4EQD
pa4C2/EVJHbtcmyCqfkIRMH9Vsk1FGmIoHFI11lBDZvzlqA6xLCOodiylLoIW/llOoTqb3rdOnpK
vJLoriDWlnz22J3CTKIP6Q7SRNDu8d56sPIVg/iLPRtgBNS6MTBAK27FnddpWLe6kYWVWiVHnB33
Wp+DnA0MVEM8IDCfDOXbymn9k9poaFziaVzbyyBG+w5CcPlJw3WiDog3Eva8/grcIUHyKKH1Ajgt
Y0rMLSBG5NYdljVPyYrhGMmxRjwWQ0SAzEDqp9zRx4juSBkoxwvz6RBSmWd3+p4Yikje29EWEEUy
bwtnGojT0xsR9sAVtljLYy+QijeDbX1vQ9L+UFzq4kiJ2E20RIbhDnHqlpxzdKkVJYNFHjaAP2LA
VAMji1d/Wvxr04IIJ7p7JjiO6K2jBxh72HAm02+QY6J1C7/QxBwIdfHgpUGqacfxxC+uBmg3sauy
HKPVchkbK8BWnXu2uUyuMxPP0tRhciZNr8LVHNs5PYhSxdZtqRZZHwKtNYg/VjRzs4Ch/uUNwUKp
jVV1pJRoZ/dobb1LPCvIgcZ9GEZhnyksYd1OQNIfNGWTc9KtG6FgdxKKcEJcYvV9VEhn7sl+0s1l
Dfrhq19X0Q/kwK7Yi24SBIs0o/OSe7J4WsC4E0otbcWZQdbVdoPLc+qOqvCCvZRs6iTzDKi3trG/
xum03bzdEjrTfzF2yN6kC69yUxX0MePl0PALWdb8OvVpnH0DQhh/ibr1qpHPaUGlLSdCsHmO2rKa
cvhHX7fih93Pxfcc7OJ2ii2dI8IJ2/InPb757OvZiQ4gDTYezWQk208k1fwJvxAsDiq+sNxr7gw9
X+FCyWIcBAY3L2y198dAnt3Kib6MtW1+1qWc5FmBFiVJt8Zrf+B9HsJjUdIiT51lImxurGsd3fTJ
tf1JZ1iLO5iKS08oVy7iY7dI+xddVj//Go1VH35neLvltxwffZI4K2d2DnUHGu15QJREJuUarcuv
0IV+mhJNk3ipo32UqxVPovdoRoqSfe2VNMKp5pR/qMKouVP1wgCQ+XD91icCvVGwiS5tVj86woEn
90wYT3pg6QPnyMXgY0Yn54zvBpJeghwSHApVvimY09yc5l5Eoe4PhqH092XFWvGIVQionBUtdXRD
LTmnIXtOJqHKkfdJo02TujHmeXgKxNL+HFwVCFIwhm76SZ7cjMJHEzG0A9W82Hv0UhzsydYlUYg+
QJ3cCTpXT3lHfAxDMgQf+4Q5yBfobuV2S7LfnJxWaq2ULYodQdNq83+0PLCvKnfmIbPx25+SCtTM
pZwn5vteeWV1Fo0/uykee7v5ew1MVe/hsbTDIQi60NxUxGwLs6dB7ueolaQ+lT3TslSje//Jcbra
0s1xrb/ZjTlQDdaswLwhV7Q/XSMDynuDy6/iJU6GU1mCQbntpIdmaR3p2JNIX/fJ3m9qy01Ft43P
qoPjv2th8JEtIAaSDXuoLElalbkLKF6skAFXuBUoHmOP5CsL+N6yc/JFY4tFLk02Zzt6F2IvQWqX
gCCsHQu2TAPwRt4RngLCUxvZZJRWPfNvYIu8XV+1NOT9BC15fJ8ZwPUPyEWmYCdmOdU38zJ4gG8R
dJfHhli+B3xjYb4jWtG19iS6yjnjD9Suwjb8V4yXiShLs/qn2hmtL3pk4YLsZWqdskbnOecul0WN
5jKhCtDS6udCMHQGwJB7Z6vRQPpxjnrhflZecV9OrawOy6YmfeQqsd1sudOR5Aj5N+QFi68hpWEx
qHO+rCCOG3+j06nCGqGLnssZ7a+/hWFK89CqmBOhiU97BsFzakJJc25xVmiPMihLjhqy7Z+wOzrt
AaDbEr2tTqheRpa+r2SGzWWGhXB0mRhN3p1wA7DuTbya102MsXNBECxqZgrkwyCF9Wwr84ZIqHM8
D6JNJzhnzikoSQmmz8C1GsR0fZ0gZLdp45aDPrZtEx+VYDS3B/HXJMcJITPnqb68pvyqfH1VbdT/
latAM1BlahlBs4zyk0ZgLPcdpzwiF+JIgrLUsX8DyM8wirVomO3AgWsKuQicz5G3fQbDGwwY7dQS
hL84Co3rNWSgDzhxNDq+4MBCQ5L3FQM32Ks9TemqQAuzOnOVMVaKr31R13loBh75PfJNFsoyFKgM
6DLLO2Bt4MgH7ZBS2CTDdhBNvojdyl95altnafag/2px1n0jbu0IsDpZsYn8tcIRI95taazmQuXW
0LfAj3+oWYnnA/kecXVqFxo4tNaYo6bCaN09iMhGqNTzO8NjhIaVSMKGISBDhFLeMj+kUdhtuft3
VdQEke+iK9i+kV5ekuQ7oV/wfOI/nXJmnE5MFg3svbS23E4BOXuALbeYTgxUa48zFdiCbJxXrni7
BvlFrYNdZGoM7e/kCl1TDze9Lh9p167Cmd8lLdiWyZGAo4DaEXzE70KIorY5szlzkvU5TSVFUyWd
lmC+2Fa5YCDsi59wb1ZG1Q5wYzofzmHtQbZTh3mXLYwJ3dDGvczGhKe6l6SYLJP4PPDOUsAXxTfH
boLMVz05IwSFqs//rUR5L9xms8FlxxeHf4UmJXyn4mjarQkXxiWg032fnDK3PIsoSpjrLN65UQ1T
lC5aaZwyvftAQxK9F2TiCL5KLQPfYTzMf7/7bKZUJvbrHkBx4KqHOUCjlk++4wILTmyiCNmxVuTh
jL+rIwGyOk9lGG7hsY205x1wN8BwKN02BCQ8dHaA1D2mt88pG42chmTNskORXd6w0RVPSrf6pYpc
be6dsopJrygqXVPEDyiYVwfqCwONkLjQNqJHR/bOsMiDWMit3blMf5iwMKUJMpmv7XAPzlx8AQl9
NWmPZMqt1oI+fBsn/bnEne2RRDP99NAz7enodl9Qwc6PTDokJKNqJeBALKR9FmqKSB9AW0owiLC5
1NyksHyiRDHjm6jyME5taGqahG+3ejOrcfttR7FtdV/pOmMNv3Ico70I+vpnS1b3U+Fsnv04k3fH
KBw93fIsCrmYo+Oju2KFzvvvwUo83F712vqOdAV5uV0I6O8wwHVPl7Wx6Gh7de4c2mUcv1UhUIuP
JPd/CIeut53MJfdKiLj6Gn9/X3yavbTfSSiHAjkdWGPjXY0f6exy+TNvapxUw9P5IZP62xKO5Mnn
bXToCnMHxo95c+svD7rkO//3i/CHJeT6NBJcBgXAhy2CCP/3ryXombj0DtcDKpThns3Mfk1ENR19
6CzwREd1JN2BAWOcSGhoc+69BqEGqYVqd++6Ali6q1vvA73cezUuX4pXg2vkAgezYYv8/qUmdxhn
G5f+wWqG4iITYLecFMbqTGi62WkOnecAyc1HNoTrm/fbkgaBARcH8jTssBAa32kFw2iicCI28qAG
utqlVFSetS/vEdOjJ8HwzAiN0/Mna2zKy+gvX/hnQI3GnTkVYWTDQHWSx6C2VWZkTa3037fq374d
fA/WWkBi3LB3D5CDGrpmDOocWGEfQLgqtSvrdrwb3GZePlDC/2GzpNrzQ3RumAx4MpB8/H4HBFNm
4c0Fi7Y1+T9mNfoF9ttNZdNiwznfqNXGsnez0h+2u+6a5xQ3Q/R/zJ3JctxItm1/5VqNL9LQO2B2
qwZA9MGeYqcJjKIoR983Dnz9W1BV3ZeiqqRXszfItFRSZDAAhPvxc/Zem/F09I9gxH9rdfz5bQu4
Rfg9kU3qAk7Fj79JT1beZOvkIUXJ1N9lHN1pNyW+H3oNocu/vsQ/bwueiRKSfDBzdR9/XJppTg7I
K+JlZ4mag7lAH0r+LtEFQeVwxOoY9z4PHif+gWLgN6/9kxgTib6/XnGUkVj3xYfb2ykvYuzEMz8k
9goJZwLgmWMBF7DLuy1wTC3+zQNlmh+fd8z0tLRNPFfYHvSPH7Oag4vmJWa0xaGHdgUmsUPo8KhX
294qqOmtZBiPBITqI+q/rIFiXhrVngYWR3yORPqx9Gwqkmkhc/iLrmVZF8JOp0GZUQjwvDAEIPmQ
KnET5TmHvcTu2+7kLGMDRWGpGKz8+vYZH68hHFODoQSBNIi+eWg+CFr7TPEUNTEHeLTOXzjvLCWA
P/zTLP/luZHO9NJ4DTLLYmZNK0RcIhnz6WYQ0VxTEkI4HyySTLtG6pfDoFmflZDpb+CS/+qXXAsP
DIv8g9j7wwONQLwomHPvh6oSxm7Ok2F+0CtNkFrWK6M74X4b+tffXJqP5RqXhkfUJEcQFI6Hsf3H
V0W/pLc2yJ99TfLYkc5PTWVmO3fUaNF2YWJ+aQF+PrQz05NgKtcD4wTi88A0+nd+v+/u5D+vs+5K
EoOby8EUowB+ix9/F6mZSaUzf9pHho6+rkIeeAY/b146gJ3FRe2aRXJeOPNlV3wiImOPBS8VwO3R
SW4ywRQj8LHFE9CQ6P54geKVIQYistY4jzXA1nCGcY+wru1YxrWsc64YsOTLzrW8rjlOJstZQNya
Hh/Mrobzl6DgIHS9o21cKzNpLwtUDuKU2axzp5RQ5ujCWWiwbbqJ/k6w2BOAhITOnMmcwQIDzAF0
zbOZOGNdoL7vnh1YMvOLXFI9va7akoau6ublXBP84p4tu7WtK7NHyURQg+5eSB61PLSHGENeBR4c
Gccwug8Ck3e0mfzCmW7QtsUqpH2JNaLFCbv/zePxcSlw2W711bGBp5+S+OMqO8OlpN+odIDzDLGA
DPgEiNL3xGcmdQHSymow/4WNo3sjzqfY0lAE5t4U+lEy5GddeROin0Zvx9+UAh+Xf9Zh0xJwmFYW
BPr5D/UJPk8d+pqc9wvZCZu+lzXO1IxPq1ytqr/xo7GRflgSoW9gRoEwwtGG+kN82PcqSIdF5/Zy
j3RNNKsCzKiuo6rJvhWWVs9bC1cEWq4UedjtQDDkoz94iXcaaBDK63nEkbLPBunon6U3cN5WDmqj
W/pv8ZVfoKsLpS9hfmeIkoyXSitz9amJkybfNpTJalvXXatvHcKiSAOfdMr9bgaGdBlV9Ntxsny/
4BUUsKtFj+QYDlz9dCvUBBE5yibNlHybkxmPA5Ta+dB1dr48CAP9dzA1NiHfNkQT4+Bnfrm3NTxt
m3U++uwbkfcOUpwuijQEJDtJV47CruxnbQuorfhsFtLY64YbuafcmJHh4tKKyOTLMC7htAdpQu1v
dddouFuH+Tm11Z6JGKzKLp4Hl3mUHMj0tLQxeuiY2u9d+u556MxF9aYsfSx3iJBagkziuvnktyaO
lKbRhm91VYigXvwpf2PvoONTAPsunhnTmE3Yx4lBYkGSRiHlkNU+1Zkjj5LjU3G0B2e8s6rapTCJ
oio6WiJSXy1WVpb4Co98aGXD8MmzSn86TkwPrQ1j6u553bL8oEFiGodOOhFZWtmxB4Day61vRm4S
71Ml/fxeIqO8t/KsFV+zzEOPrsWNC/B+IEEjxdpNKEiQdEbKEIKH5YKc9zwjzmxSbiA8zKVb9DZ5
gwIrGna2KErmq62ir8jwh1MM2p+BeHAv0cGnZQUJk7NFxhW/haNbbKZccQwsXir3LgfWJdSNoXzx
FH3gQJDZSz/LraPPbJBLtZZtsZbuK0U6KGxfwzlIlc7mI+5ZLMfm0pP2ZLTJUYza4m0R9nkYqRnX
sZ4Nae0dcnBHxcaJve5dpSNzx8KQnCMbcA5agAKOuQPKtX46N2xAMakPYLcCjfNvdaAvIcpzPNSS
0CVnbk702AWOrETEKqisOPnSp2Va4zWegMAZRlIUYdYaFdMLMumXkDWb2xCXjo2WmPA3c8P4Ut6Y
Cep3+jqEDm40a0q7rVY4cx1ablfcw8Clj2uUKjl7Y2bjH2hc531Jia1k4KETVjRV0XxNoCpD3opl
1bumR44SRi7ajapE+8rp3/XXztTME1B0X+xsccwdZRRnHYHlPKxtW+XhbBe1YEAcjzCPRsMPzbKg
fJriyJTbtLWSk2tkRrYt+xG9nVaUn3w3nY8lOoKviEqao5t5CWNhM4ODXVsAU46lxR2EYJIjusQo
49UbjXPsEqZ2NXsBk0LrIjEdn116LFEC905XI9XBIEvxDVzhNBIX+Ug7diDOrq/VnW7kAqhlURsX
aDq1djP3oikvaFwCjBSLENHdZC6xf07HjoQzpC08pF67mC9Aq+modQkOwoCGGpe7RLeIqcyQutq0
lLFq62ZKMbwCVdcy846yGy3P4/kwK1pbKNlSs0flRacDDw9GBVL/op6r4SwJSiNfsgr5q55HRHZ3
UdbJPG3BXpL0QmZgeYtsv3m2aZKJoFoc5y4ZlduGFgHt52W1zwc6JYK1ERnikaBR2USMDDGXJ88b
7U2JF+C5GKqlDGfiJpdNWadSHcfUy5/paekqpPtiS4LgirIIcUgRmdD6ZNzNJi2BqTaByxhl8pJn
OF4OftEkL7gY8dBEvpxI0cqX+lGmCAOhtgnFysc0seSpyHm2+fHew5SQuMFAKEqfqhbOEMAzR+Xb
BenPbgFS32xFkZG5Sytbj0jAS5MFuaWZzre9XbT+Nspd+6asJSOO0o6ruy5yHXPT6uWqD1kQS4fr
LKcH2O0bCf17036rM+r27Vgsoj4adr88T25MGUIOGpF74LzcpxxFPnoTNEvphhY+tkSzJxAxHicG
+NVczzKEMGzu5ohWaGgo39lq/I8qFLVAkRvrTvPmxg41kiLhw9qgmhe3U6ZYfsq4jz4XBbP6cIBR
xPIDLv0avZuDyWROl4cFtFcRKLs176nbYFS7I52II6iwVdDuY1gKF6etNiSg5xrtK1MzA6XbWkk0
jy7yM7Mm9ZgqpqWs40rFd8REZV/baSFMTq+a+OCWIDhZsLSBaEYVGc6TwVwFynwLJugEgEHDWOlK
tiOma09GVmLTHxH0VVtGne5Gnxn1EG+g6qe2js1x03olsnSWKabNNlBCAB+zby83TanLneajXAqX
RU+Sw9xTKgUouQ19p9VWweGUKYC5z0d8fpOlPHcX233sEp5qkMkcd2b1juWtQxCT11znuEETgdwm
dz00iWKLh+k0twAYsFcOWMMWM1FrD7tq3jyGsDotX9OaQndWRFqOrhXZn+rOsxSC62E0bpS5eO5D
5PLohZh/2dRgOdHb8scIpryDAGOTppG8M1PcPFjAR7VvqR46FnK8WmtWXsoV6Wl9ipoYyZucud+V
3yEA2nBph8/WnGlRHmRSG8UuYZXgeybDB4IntXzbCoU5VFem3rGbNsTwjET5JOe4sI0HY5r94kjb
HgMY7fr+LUOoVWK+aCL91tMJqhIDZJ8NYqSYkAD2zjIgwfqpdxJCTuMSNdvOEDF2j9mDhIXANVst
Hn7B8CyX8i5jVX5D/J0mXETLdvdTh4kD/W6Z7OZEDY8i1qM3x1h8dYi4pds4K+rXjIPismuSonoX
0kPl1/LJLMKaOB4Nz0JVkNWCubhkccrohU1TInTUHuxdGDGcfglHnJ3gwadGnQVHHqbBxjJOB42A
oDTsOQJzJobodWXm8Hoe4PVGzG411YhdP1TufZ+lBVG7dso6lrtWx/cTbvkglnkicij1l4uxygB0
QgMqj2Tx2oRKwm/dt30pkbVWjntRR8AkQ93D8bCLFhvTpEo8vH6eMtE+a2mfwuat+3m5xc1XQx3s
WpuM2UTZpO9mxcyc3fVTAkkgKX5VrWy8YE5q096nKhMtz3lHU3/RBeLO3uM58GV9bxSpKdGjDd3D
WM/5QsXo2GFhrh0igPdxEsq5ZhxepL3Stjats5IwtUY1O54UPkHS4shHqsE8XjDOaV4hXGE9MJQ+
OtcaQ+Up9JLZuFpQ1LH0LEatNmVpJPFF2ZdDGxDmGX12yEV+b1hOnGCcUqc6l/No3uCGY8CD+7nP
XLJ1rFJt0rpR6clLYH1usoLF+gIwRl2vjNO03rIfJPbWnAw7uuJDv3gI50a19XsWrUuNGfylssYe
CHqXOO69XUnCjYwYmufJK7lJm/UojYwk9sYitHSUZTszbR2iePRl3viZbqPDSSvvWZMq1lmckEAE
JWQY7xDLLMYCPCeLRrkBDYh0BeS9ZSAY1/hXccQ5YmOYxuKFasqa5TpzXFWRpRYN3paqul8OFOgR
QaFxNWD8h/1gbFITdcMWwSTBvKPKKRSljlvlmfxg5B/5WDUG25amWZvOtPtLmNJacSLqI3ld9MGk
DTw0yVvkcq9D7DVDf1EZ6GTPTWHl7jXMI3f81jnROG4zdPzjsUwX+1ZLE9vZU1F1rPoo3NQQzGg/
ii2ljf9ixHZ5UHGiewE/xcbk1EG9uUm62GMEMZqlviVPlL+dahr2NttJe3mR2NJP73J3IkvVZfUa
j5OXy/iTwI25+iFrS26TLNWL62RBT3JZNMrNd9hD5PRsjLLmON7NXlwigob9I/I4GvcM8Sp5l8PH
xh/QjJYxMPRxu3nnEk+bIjFUucdoNjbWxOvOJz/YJZN6QsmvTTcAWlsaW3la3cq+Q8dOMnYzhdbE
7IrYZ/qlT3ZsV7eoHzG7LzHSAMrLpHjWZ5n4v4vM+LmHRKWPjsXwhGv5YDR+7KCUMnGQB8hhj1St
uoIC8bnGwTcFzIz1TZ2o39F518bZnzs2oEOYEwAS8SB2gNz60Bn3OXzn0zwP+3TOxseOyIGQnSC9
m+J+2DGtiIbQL6dnQDPDJfXu74zj/+rlaQBAF6N1RKfyw9sdPJcOM1l3BEhPyJeGSoNx0dl2+zDZ
cffoG538lvcVyqkq6S40S/v26/bIx9dfJzb0R1BzcyHoz67dkz8Z5Wmfzm2LW2pPu6byAixcdGGo
x47In/otGI9mu3jVuKrxENVTWzabX/8CH9sSaxeE+QzFjkFXmhyLH3+BmmpCh/I+wwtDTo7mWp60
pNaffN76hecO44vDXrz99Yv+xE5YX5VWELwwl3ElZf6Pryrx5plE48Ga17JHJjbJaZyIEjHRqiYb
PcXlIFPPO6cGdI0c3fcdbIniN/2fny49GDznO6cAhjGxQ+vX/3TpPW/CLcyd2ceUoRWpjVDdzvo0
jFMIAbFZzg3oqPIubuz2a+FL/RqmSt/tfn0lvjeO//z8U1RBNYFdwBzWpUn24UoAZikrw0AnPk9g
j+mcju0Xva2n5WvrNNN4h2rFFGFLN8VZPXL9N5NCPNnlwJr6yz7tjPwytydTu8lKv+q+TX2dYwJO
XCHP7C6+hbeUj1Mw+j0EmLFeckLTa6FYu2PkSHbsst5q7TxsswZVTKj1Rq6fF+Whp1VNXE272tbd
6JACsyoesF/Y1TM6cc+88tIB44UTR4M80AKuAV+44KkOuRgmO8xIIRx2Q+XbORZyHIeEldmlPmEY
dqon5u6zsR0Gs/iKdZQ41KlFPRjWgMM+0X03OO1ATcnPGcnJzm+a5D/NJUlqwaW/8vxh4zjie3zV
n+67joZ2FtmEswys80YhjNlFFSGOTmMmjyk6kAuHtODTQFxUUFFcX0OTJ5iwXkfnw5yElV5Xh18/
BcZPjwFzMOZvHuRLwh7pDXxYB/qlLqUGh27ndx6cpwmnmXbqy9TQHvu5gAvgRSPOSGSUTSgtfym3
g6Awumppl/ERKWGFPioSKtojqrZZ3yPeMZrAHul5fMVb3T162OblYY7oF22nUiN+mpgHxJ5KOc/1
4HgupatonrSuzYlCTBEA54Bym50s9CU62CbWgmBozDW03CzRZsDJQPBSRDOlITn15TZPohrZ4JCN
4oxdYypPND8c+3ayUlXvchu67L3Xu7I5UnWS5O23VWyTW2dNWtBrqXeRwT+0NwxSnSezWdocnW+j
WnrlQ1S+1IYgHmPu7YGDLgCPdlcRzIbbCyscJ2TCfigz+95BcmGYfXozU6eKE6cf5t2Ap5d0O6u0
Ha5dsy1pIJZNe2enSPVxMRjjfHQBAbmPgwE3S2qphXYKeYb7ILlRj9NYWa+d5gz1uVN0X7akUtox
ClgzinflwnQFgXSHLDc2q2XZ5ajLkqupbyfOx93ifbJHe3bCrJbLXccHi0x5ICLuJqU0iHdFpNFU
E04xJRznBh8PcYpNAS0DszDGhP545YypX23ANNAwhw/ZbrkLS7TBYzhnu87xhtc6l2SB9yBXTsqQ
aGKHOO12gyLtN6SI4y3EQ+wiYJrgdaIPsLvAjwpD23Zg5ZPrMQVxc6r0gsectFx3DIWsq+kN3ini
/YAHADYztNV+DQZXKL8vZOuvx1ej03gt6eZ75KvefFNnnV4HiSa6Z05k1MEoXxDCdZkZq2vZ+Y17
ZwxVfkLLZCAc91wSfkltHvZonipjFxmZjPelpgznjBOQN50AiUuIZS2iZ6zuMND9zLNbkAzQqIrW
iN7tuMcPlc8TerEJauOpy5XoTrPWomTS3HJ6LLJuEAGNYH34zSb2sVIS+BrYudbwmzU8xfogJYB4
XutxskjoWsDxpPLb26Ul5YVqZjmWPGj/4Rh3fT3KhBXqxf0wxIf9ilp0GEaT17MKzbqHX/wGxwfZ
KYKTL7HTTl9+vSb9NMPl9UBlez7BEcgWYLD+uD8Kza9zIDG44YSDb0a06jqW/q7FB/mSFpBlgFqN
ZEv6YxX4yWQb5Jmbas+o3XsxXfmaCb3kfOzajHEFiFnY0akXltGURBsfoVxIOVRdZPVYXsTYovGb
JvbTr9/Dx6n7+hZ4ByYpioL/1j+sqhzPonjIoO5JBfYFs4GxE/iiNq5YaLlKEyCaThfwYsCVsP/1
S3+InmPsTUAImnrwa+zrsNg+DGOrakAWOUTurkxw3KBezADkdlOJgyzSncG/Ks0ROxFqY5SunSuR
emhTujyrvnGGjdlDAQ+pGSE7dRyxMepZg3ngjIm1AfzW8ubmLs+au9CXwOnJGSbE3uPHO88Z0DJL
srkv60T4YHNoP/0uovWnZ58ZANcW0QhLkGF9rFq0coxkWY017uQ53bi0e77JFJ6rYWA0RYiupb8p
U611GvfnOmlNf1kh9ojQKBgpmX98GiWsQfBDstlPs07TO5LEzZB0DqUO5yUbgd1OyVnQjSj2pmxd
M0ipq6wNBiBr2Op9ks0kx+r4S6Bz+Ix13LZ4LLvc7hEgJHgGOI7hQxaxhcdoYVb9qBWDepBmk8gj
SiJ69UkVhzmHYp14M6fgyGqn/TFDwvFWczjcTuvwmNW3e/z+IP1HUWTX9Xt537fv7/3la/0/P4SL
/e3HP3Z//zPxdZvX/vWHPzAPYH50O7y38917N+T93/7n71KZ9W/+v37xv96//5RPc/3+17+8VUPZ
rz9NJlX5Y3AYi+H/ZuqsP/8f33f1WvB9gP775b3NX0uWwL//wOPXv/6Fseg/48bWUDEf9u0KZaE0
Z0r7z7gx5w9qNtZczu3kWJrfVTtl1fbxX/9iiz88VkcOUWt1twpI/zduzHb+4MBBiBICjjXHCXrg
P9/9zd+fMi7cvxUOAVb74WkUzCMtTm78FhBxsEm6H55Gi82oMRLTxNy+xM/0IgC5MgIjURe0ShXo
DVYJP1vacETrGIwMfPEpaOKGdkh0jIFxbGvkloFtyI4maF/fx4BU626ojkREG9eFqvxzpuUSVHI5
Xkqvr3AYdWl1iaOAHRbJwCUoiK3jCPNYS99dEBN140kli4cpUXZbl5Qd6C4jtkzH0oY9C1F2Am3U
7wzsoS9KpMZGjY7XHSu/monyspwzM8V7DhHY9fjuPZUG88oSjT3FiGyfexIrtvh/YOjU9W2OTwD2
BXGQAv2NF2pFLPdixjifd5jwKNoI7GjJVwjaGC9iY1oDlUSSq1uqLjsQrovzF/hF0NuNvSdjoz6B
gZn2uSytHc6b8W3KiZVpLfu9xQi4ZXaph5wmwBZlfnpy0dnSZcv7rWa14yWn9JFefIOnrTQMcZxG
UxR8Ir2xDgyL0GhoU/GzXs7aF1NbWKZqH85HkRM1aCTzSXXFygQBr/iytIb5BQiUOPS9BY29chv/
RWIYPrXJXN93gyU3sz3mh7HLME5IUx6yEiBGZAHDiYf5MFZleYyrCLV2WVr7nrP8gfZ6/TC13RIO
rSMvpbWIcxc7DatW1o2HKu46xjTMHs8V+NxwAGR5pL+mXVmJnvjYS6s90RhEOiNPH4LEKpiDLlri
kmcOCpIJS7cZHOcbq6N7HtthosNfLbfLaDu3ZmnC8qgL71gNlr/3Gq3d077vzhi2V0lS5p7cbMxp
32EbFQh+6SOW7YOJ+X8TdUZGdBO+7AbcUAhdLt04XuRsGkszPqGBzc2NDV6cgRlMB4eUu1qJ/Uw7
g/7tUl5NRb3v+kx8mQRRSCa4Ay5dDm5LiSffLJrd1LsYH5Cw4y9rqNblZF+WXeSEKDfR0QuYZyJa
E5sKRxwLbymOcdH0uIOhEuFJ3hfjqD+ywFNju/gHJ98wtJDBV7zNXYzvPS3FbVyl9nOVD/Gh7UnW
CehuleeIjOQ00JnZhwVHv4qmXGo8x3lMpEE6jm8oKfCaSMskJGMy6ZzXyjiyIfdNoJdJvJd5G/Ev
p+coJRIS6S3gOomAau7PpK9bZmZtB8JA82DmXo444E34vmpyV26I+my2ix52fay+lGbsfII39znT
gIyRimxdGe14Jn+ogBuD1MFi3n3tQ77adjkwMLwj47aqaV2WBZeoH13jsmnWSWFZ1AeXCHvmxG3n
qACLUYzAYc6Hx2bycXhFqHTwwA1IHPrlwRzB8EajvWaBFAxWVHWA9WJsTK3VQ8bLz5XX6dvJFtET
H9XhAgNzflvE6lFEPihxBxqFa65PI0cx61rZdFSTPAtmiridlmTZTQRaiKxxsnUCgITDVcMscdj6
VUrhVaJ6eWTQqw6WR4AQkG7x3qjYOM/eQK8fBwqGLrNPQkxTU8zEUO8vClun3z+h8Lo0h37N1ZVT
R8AqtcdVTGl1juPCiQI9w7toAxOJhuULQLv5Mq6r5WuD/QIJd+HO2GK7OFQ2umQcg+zYWJXfjSjX
Nj4/b69lc38q82I6m1m/HiaxAObZQ6bZTr1JJiJJA4d51XQCmjn610k1M6XUmiF7avioX1W0GNMw
ZTR8iwbn0pMQGZgtm0e2shh7rWoiDEBdxRNKmOMnfAt2fdR1We5JG+hqeuxqy35D7FOhnUwhp40C
1s88nuWOvIl6wWVl5pietMd86N3zwvT9E/baXeFPHs3iFnROW5lwcXl0MbKme1xLG1QqstuMzFcg
F8bDhRx1Fw4BrS+z7m0OVeOb1QD48weA2BZmXPgRDKwVjNogxm0e5qLzYX8BjAQYvFwmbjpux6SA
AMwAybfLN2IqX/KuOAp/fCby7ApZ7b2rJQB+YpnSxy1dVHMUzEPISb0+9Fn9ivVpvsSHKS8wJPPL
WlZ70BMEqYMF1I7zFIP8emGlpHFwReCX9axB2SEq3i5OsVeagaWi+lOWiPlz0hQeM3ZXIRsa8rAZ
xq4nSqp6MfPm2R/nK4Z5117PAtWO7de+bUCsm9AsWBi3rBYTqCmhrhaoN6Hkth5zpzv3AlfnbHu3
FsqEHbjzL+WkRU+wLiGDZVAuKNgXtm14tqC0GHx7/sBiBuSbrj57o0Yg3R09AomKm/CYYcy82xwk
ZNAN2QU5gTnMMDZghi7aVBzsxNfv61FkrwV8xzTIPSlCCCbMOSfwZwyIFKvdkD/NkKZOLbblvefO
uKbo0WCKE9XzUFelTSLigPdXVO7RMGvrC4Nq+LNumUBW6y0Sn+bO+VrFeF4BFOu3TKQRFjCx8a4x
ENMbcLuT6aXzaRIyeqxG5aTndaB/g4XtzZiwvbYRmxiBb7dSGNY9Rxexh3ZZ7WTXQ0lgnn/0SWrZ
eL0TvzRz4iB4qi3tJSPE7Fg6kSq3OjgugTdrw7rs8S/H2fNg6jjz4IQ5eOqus1mfp5BDS33LeFy8
lmZ+M2J9GHeUVYsRkNFWkoTcMXfuxVzeTMs8PIJReuoqPlHK60AxMf2nma5kQJMy31VtLbcG8M0H
srirg2xGB3oNpacIMltv0GhQRAREQ+UbsE7uM2Qv9sHaas+R3kSXrpnXV3GL+6OVnToaXdZsYq1Z
YO14iIOgLLB7+0p743fM7cBAssi+MnriSjYRMamxp+180i6YK9Didlpza8kiulhi19rHuQbpcTJB
5AaZXxAF30TLjuC3vQZV9QC58HLyUiPIQIjK02jjvdfGWDcCelouZEE7g+cUZ0GF8TnaTtFgf+49
8ppQfWgqoH+I7AZh89fSbNXBK/35qorqeL+Aojqp1mg/paM3sIWA1wlGsibCydCbG1qNdU8n1wWl
wofdOcSpS+MxAT/0mQTQrAdlZUyhyZFsj1dPorXxtHtwmyxcVeTS0Jvc+nFp0+altThFXiAvjN7p
XQ7GfRyVCpdlLVCk5ngvodeLz+RoLDkzpsQ2caYkWtghJ9qjn/EebLradGq/Vb1r3U9+5EFsxUwY
s+0XgdPXxatvMcPY6Hna7DOn96/a7wwrq/AeEddwEuWr2onj+t6At0FFElf3tt21e2Tzzq4Zs+XO
wUSEkRCxTI8YJx1WrcHcph61luwDWKPFxnaIrui54deO5j7Z1JI7BQcFhZmIoZmq9N1DIrPx0Jwe
gf0bG2hM2UEf4nrLnQAegtzqoVQQ2sbic0OfJwA4koVC596IBB6NTyVWkHS0NpuN4kWUhCqIJLmw
neWeA20f1L02vqa9c5VmfXvToSE6UqfctnZDqmh9xRjp3awIJZ3Lu0b330uSLZnEv4H12WuVLg5T
tZgXDsXS5E0Q18QNfmFjq2bjqJYCKlJZM/lqQEEwFDi20mXvUYgZWAizsEXFmE06FMl4bzKV/6JS
mpdpNs2UaH6fphBa3O4ObfIq2UiqqT6mNNC120r0jrjVsuRNUMHemprVf4Lcbw2rLmSVOc3yVpNA
TISeTyFBrvlmUVZxHxVoXBFULJuh6b0ThG9O2Mu0XPuAH/QAFDBievCh7tljZob0sYXm7tBCv530
AauDD/RsE7tteicH/kqErrs15kt9qrVD56fJwasXTgsxiDUanHZ81GSu3YgFCWxIiMByZedj8o7L
C2prAk0nQUS0zs1H0BeJc2ObbYuQBWJWqeBisBhb7n6gylEJsT15BzxT5BqKhaEpYjTXbby1cMBR
LdXxIZsi2uVROiYBMfAYQVl/2Hut5pz2JlpCT6rLorfDeUqeXdI+aBuVSiMrPaeCKNx9Gw2gfYdC
ZJywoEXWM5tranp3ENRJnhqey0LSEhfDfZEsjMCHpTig52l33goTkI6AkNpPpxg78n4CgHcbN+ZF
bjc3bgPomlZU86TTQL1rshnZqZmSqjWb8aXbkHGFQL0MRZoX+zYV8ojcIdqjdVy2IHeja8AU5mVs
KHPXgI3YO/lAzGYqmtu04PFeTEbeSD5Blc3qcnSSW9IqjAu7n7TjxGTqMpoZfeiI0dKtGzP12PXJ
WNwtPUBD5jCHadAnbOeaCVgdYysVN/lnFw4fO8ZKHe2yJFbJA45EPrJS+nfGPGVPA0oFc9tHo7S3
06R3n1pwGBwfSJ9ff0AhLiQG9QsiTOQtdvNShcot0Uu0/rKJDVYEbTHcUMZwBVAbPEvL9q8MzeZp
A9Q6Xjhl4oGsrbVnYplwChc5dyvKdXgb1XICPsWBNbcOGeOIm2ZsBcfIVN4sU+RvWeFAjTtLv4tb
fQkbtxZhUbrqSztCJUmR0FUrHbr5WtdF9eT0DsbFXrEOBZIWg12t/SjgW9ajwou9r1I3ux+bGdOM
cBwYGwxQlFiyyyRFyDUKip+hn/XTonXgl9vaLlaCf0OiVpRshT5X7M8p9zduEB1x/rDX9xIHGiHm
1wXynPtWQifnlNp5zwUPxrmbmOago6ovAXfq2Pbm+ZO3ONj7B6V9AQ8yhx3Klm9G73rPrjanR+xr
6tN/V05B1DFdUywKRrx+ujpQfJF1cNB7hYigXpEfT+f/HkS6pDQ6nIAMvvGgN34ZzNJXV3XqXqXJ
EIWIaSXVQnLLsTO9MpQx3/znrbdPFXmkxY9Ntu+toreqJsZdxv3fLpO3tgLE1v/yb+3fq7X71X38
Sz908/4/ad+tKox/3757yNrXpHz/oXW3fsf7a9fThdP/WFu1Op3atUXmrXOD6X39imn+YazjTZ+J
CQZvEjf+8l//aN055h98BXscGAa++EPrzv7DotPMkGGdlBON6v8nrTv7Q+OOjiFnF9+3cDky3Po4
RClYkFNzaCfE76Z/gihgn2iX/S4W+V++Ct5G3iLJEIi/f2xWi6T2iqRGrqqRd6bR3cj6gwJK/JsR
zY/jDcGZcW2+C4+5LuoVeG0/vgynQgz7bjwyz6iGAIpNFUaF1A5oA5MTwYTdgwbY/VxlRvpbd++q
S/i//fi/vzYjALwz+OH+D3fntSS7kWXZX+kfAA3KIV6BUKm1fIFl3psJDTgcDvn1vUD2TFNYkV39
NlNWVkZjkTcyIxDuR+y9tgkH6o+vXePfrcyqHXdtSv/2CRQtWNkIdQESS3CP9brXaP3mI/L4at75
QZg+a0tZbw2Dn2RHDQ9mCwp5Ncep4aNrr5VJKghuiYxl4++ezv8a3/4HwPTbdhs/8gT+5UfFjo20
ghdBZfOXZQVc1BE1tznurMzR9z2oSHSxLrylf1gIblKZP74lArkIo2c+cZ+X+dPHgYMgmLaFzA7y
sKZCdexZ3Ni67qarADq+Ih9gIGDnNQsJ+fX+3V8yoHSzPcQN/Ber57ax+Z2qYdC6sDqnCHZ+b3g7
VGL+BT29Ovz9W/mXTz1A1Us266aY4osc/ulVOmdB42t1iAH9osdNTuM+Ckc+Q/l4/ftX2v6kP7yZ
28rOgy9js1llxrj9JL/7fcQSypotkLWDUk9bgeWHBnNkqhrMs3FRlQLr/t+/4l8eE44qnmVnk0IB
EBDbx/u7V8yHASKOV+CPou0/IYxBB+S1xj/IT/7ykPz6KjAiWEyy1vg1sfB3ryKwnJBsy6s4pkzu
CzDLBwad9L9z7rBo6p4dILK/3WP/cl/xT6/5pweTtBN3cVde0w66rYQEo2+V3Q9Ze96LDkqMwKnv
n//9u/nX1+RI4nfFYQ2ujwXoH99NKFQKQQJAURrR5HwsVn1rOet8XhothRcGKJpIIjKm5B++hH99
bjzT9UiCoa1lb/PnMzFlSkOWKfROJMHV/Qie8QNJrxdx/PpDNMLe+YfYvL98JTgB+Y9FH+uwaf5z
0lYLpbyvOiF2RKrKGyuUndwNZl3gzQgK4+zv39UtWe2PXwykkqj1eKHQxVYtxJ9lB8DmkS915cjO
mNn4ESdy0ZzLwtDrS6EVMRApvyQBaOD1mqOtmYRHNpDvChOyF56EpTrrY65mUyAZxtqhzslQCFKs
Af5iHJhWdz4TDZB00TxLqL3IgUgetZRIvH3DcmM8cqyx6Vz8fnZOw7AtLEaFHYuJw5CruCbxR96o
niDhC5K+reZ8Wuk0XgISxzuw71Xcr84ZzrHQ2jtERnBvgaKwT0UWzvrTzbuZoXmwTO3lxO7FO6Hb
CElX8hLjh6VqWlBcPPK1xR8jzhhDrliBBDKTSGBsbSApklUbp2YrrN0yktMbjSocj3mlFgIJa6Tb
kVPJobwqzJAUGUZAqX1MDVHcEuiJl3H17WC8JV45cw5AkOQrVFLDOFCJCnlgM+8Gl66PyTiq1Gb4
sjBc3ASmazknLzX758RE7crAJYW8vzXUS/qD09Gd3b20Uyy/cZL0HW+tnOxy6kHh++6TNmdyMmW7
EC9ko/gC6gzUjY0XowScRGxgn5eZjc8xpJGxInCt4GxTG+fMxYow5WTPeHz3LmsUJl7guu5CCWrj
aC5W+M5kUA+SDdHIZshkw+0TcVDNgfUwcV1Yd24H9BLlJ1k3x7Vz4SHQ7uBQ3hthqSeAp+FqH7J5
HI3LKZvp1w0DE+Cj34LgxT6VEp/BNUFWWau1B/3JIomBRQMRKLe21TdggTt8RzHEHf46UZgRdgNS
HWbcRWO9FIWBairBwHfR93zuhCGvhuwvE+hjj8zLWpAuBSB2JPdj9xwkyjYxr+k8jGfcKeW1QGS/
HBi4JAShcQFGbD8qEsi09B4U6tI5SrBWtBec6xQbtWQGBya3t1mtqEZ8KFBJbdxhfkHWJEk2eO20
dr8SsJZLXINU3XgYVZ3Hdm3CDp6LuXsGaGc8Mlufy4PjYCcAwL2ZgZAuW1ir0wJxON7yqdg0zMY3
Tz7+I6+FRRo5fZI8kwTSkdvhgRhDLTnD31rB6na7PEmJJF0Fy4551PKuGSwMLOQVJN0OPwwWRsxb
g3P0CaB5aatG8YeUBiustLdh+huYhD+dFKvgdV60G3Pf9hbmx0FJwHQxQHiJ1jXzp3iaEutnaAzE
DMBHX2YeL1jYMa+jf4jaZitFigKXUe9iOMdMopaWJDiHfpnPrlxOeWaF7qGHGi4PixNg2WQNvw43
ksIKFVsGE39vLnxvHmsDn+o9l2CRH1jDZQPTbKe7XpIQLBY0sfptSCfz1Ri74iZAR+Meh3zGDIh+
oszJna+mGW2fYQdPtuOY53x1zTdmc0tK62rYD02fruF7aYPqP3QZ1J4sBjamwnfmAnV26+A0Z0c4
Ws3Kn1ObZc/CSCaiy2DOuDX0VXNSLxaWuP7W8QfVX0B8HB5GJxXZmdkqm1Z70OiTWeuXXMoHgq5t
lid2tVn8GuR1lxLdenlQ9tLbt12a+/395Le228VI5mH+1GsHEJ/pQKl+FmVpzY9GlxfNie9mU7FX
693gC65jnhywM8BFtYcED8ewGDMcwWlajRgImj/etniuL9FautWBuYSeUQKTzcXIFAJXgKI2XiwP
rpgp+vKOTQIpp1Yiy3uKaPM5W10NWzOQGDB9kHI7EznkeeBZ5ltbW/OXN1TLd0MV4ByF6rIbOQe5
vCVaqvtkgyXfRetMd3YpQ7CPaRc8mYMWz6bSoJZ8P928FZyLcDn84L6oQuOnDNv1tZ/wE+8WWsRi
L/GR+ue4v7sjvrNu3PkmBWSkTIH3OnVS4GYLwVYnRzJgN/Cz7xrstGscEFg2HoBet/OOECcQsBKj
A2/hbGOYlkEiL1E6qUe/TDmxRqK3SrQIq7tH1Dx5WIRF/TyZE8cqCHfC1DWCgn4XtAJysajG4WsK
cVDHdqiM57Qr7VsAi4YTAW6s0l2vHBsuGzucg921jj7HvDmeghRYNBkgLd/2RAfVCT5tos7AQHgf
UxlAUEHjOLwixwbrVbt4o3ayWObrwZXrHUpaEhqHDOtXlAovMyKZAjPdE2GINc4Cld3GmP/bLxSY
AJGhhebw2nsGbx1z8n5XCZfh6Aib1DxWJhIEWA4FmykUD+pxMjVYawu6yMf20f7A7+dQYDGBB61g
8Jti7Mun/LiIcriafJYTMVQMl3VS42hC2vr01oR95COYWrLXRfD7M8XGyMIkeTJR6c2qg9NYKsyB
KSPr29VYO7XTvV6C00jGjxklodtxg/sSLZhec+NTofLDDm20obUbsynz9uXiNO/aZnt8TShiiffN
5Q55NJfRNaKaWKqrZhosCzdeAK3YLJzk5OPG/QKQTb55g6Q0jZ1GyB/eFj16KIfCCCEHpv436DFl
7BJSKpgreo3LJ8o2Zy9ALSTHmT2Q5PJdbpJgYofW+SFrk3BZIAS2aBhfbFx9/aFJQjHuBDDNMgpY
7mGM1pTMUbFaIjtYYpJ1TABFUpCF0ua3s8JVDcOmtT76FHAhK5/cRAtfliR42asRfFQosl9bUzPl
KqfWlnHizs7TOlnGwidrAdtaMel9GMC92TmhDC+jGSn3Eul8xjTrqX5m0YKU+KDCXN2nhb9mO3oX
OcRBGbbTsZnYz8dSIuXfCWGTVooyFqNob+sh5hvSnbNEr5e9srZkJ5eS5zPnULwPuJzhxbIhX6Mx
mEACq6bMeqSbs9Z7nGkcmxbJFABEArTZh95dTX02Gtqv4yEo3bcqGDF/lvCt0RhAtRz2fQLnM0og
vXCBy4E4Y7+0+9PMluIRo1RhEmpRDTjNGBjMuzBfpXk9pV0Dn1uWfKql1tm9T11q7IhtlJvAXC2Y
CUmm2jsKieWBTLrxswhGolJS1k2QV7wCI72nEYKQKO8ZpGtla0iYXs1eEP9MmV4XDgaPk8YPCqcZ
FJWDeUZaZzkce2pIWWIk3DZRb1XmEmeY1TXRIxOcrvuE+A59jmGJQWuICehZouNco2B2oYgbdubc
dJIMoaM5eal38h2MiHun2NA/udXnLxPE4g9lT0Wwx1YY+Dt3zP3vpC6kF/VOkmXxyDH9PYomfPCq
ITw3J4lNfO6leoYHVT5rO3UkpwnUDZCitXXUYU8SURv60PbT1vNk7A6LemYQP3DH+4P8nFtWWg3Q
26deSTx9aDvkyW81v7SSufDiUgSECvqQuhERuWGwW2sXQ9xces1dM4MIjjsHOicuOqt7gZYr4aLO
ZnPeGt5K4upggZkhX9d/NjL0uhGY4ECRCwA9Y78h3rZtvaI2FYw3UI/0NvBbl8VfxjcNZffOJ39x
iMD/+xd2TYMEzdJyrgDtCgy76Mx8VrWWWOLRpxWOMMwjldDaJH4zEHAhznEtYAu0MB8/wE50yyOx
cM0VUqT1VVHhFXtnZrmLniekoLMZeDOOXrvpjM1o85IsCf6Xuq3raz7OjjVnwXo6tomSufN0v5Al
0CjWJmNVP2jibR9se2meuIFq0pUmnXzhZ+1YeObLQIAlqzIWhaUyeNaW4DpINCG44G3S53DtgC6k
SLLCmBJ7/jFmdXPtOvPWc/DBjhGAgi10F7gMBXA6i4FaMQs4tQgtPpNBTvIYhFUCvaRnOCxO/Nl+
MdxBsIRh+5RSHRe8+SNs9zPBtJ+QIgrWu5UTUvFIjG1xIMYoeVjcgUsEImgaLYtrd+S7DPLb4m/j
XSGj4hMv8ThGXuaom6lIaAlmP0T41fXrRAaUDjHh2pCA/ZZ44agaVsPb53PvKKJ3tZnH+exNb6yR
5BqFTSeusK04BN70U/vAtt3gcCYchT6DZZyKuoTwvnOSLwgonzmKnkZCfj6DsJHzqSKG76Zh8Ztd
cETWb/3ioHQjyyZ4ICHBCyJjbod3rTzBX6aTg+96Fmxi2zZ5DngQyjPXbuuX0Nw0ijopLDqAQfiX
jBUYRapA508W3x1wJ7njthGi5JDMibXhYMeMZPqRLwG9RcnIM0kB5rrfdT82bTRYKj3XWQABgYyg
VscN/5vunV4CYsWTxYFq2nSu+zFEwb63xnF1T6vVAtIhKhGGayl1i9yGXjYaEbERMDu7FW2QP9dm
vLLy3bC+GYGafTBvlhnhZ0dY8WPCPtRyUNa1nM6CAME3ChfX3lmikDdtAlQLAQu6RDzRsF4jm1Lg
AlEQy6OC1CsygSbYBHfIzswagfMwvY3IUx4BKZA3weXVXA/wNbpr5oIhJ4wyKT6UtGtKKoRIpFbT
o+K8YhvLHpxQnpm5UNu95zbOYn6zEJ5uVuuB+IxiIhNUDEH9aCEjejQHk5DHQAfOQ1amZRBZ7DYX
WiuqRtrzPvQidxnyjwyqBqaksFqRuYT0Z0EdcKYPgkc9ypMQCuIA8fnbm0V2T+c1ZAf2duV7J/Lx
i+3T3Bxw+3I3qUoZpKz0cKiZP7rovqiTUUFMmiRzr2CbddMsDoiWbgRTD2hnIKksoWuFAE0mYX3Y
ftMv4DUjEJgCUQBMmZZs3YaqlowywoUqGoxyC5UsvnKiqzc6NTVwVFv2SlxY6pZe7PcU95GNp+bS
0djihqHCGdObvhHXpqTjzALP/rCt2rgc1azfxtTMN3kW5wmImkLfs9jGrxTgIoH2bFuFuSuFqHgj
F0g3B0/L5JP6YCB+l/0czazh8XMUbUpGnan4QkSgt4Jr3y/9B0M0xtPgV91HklQrVzuQ70eyjmln
iqQFm2qoxHvAGoPtIqwJw7mqYcI6x3AEPMJYumRssdCV/LR7N3uVwpQgse2cgT62Ln1KS9L9INCv
ltwaKBKSAIWt+owulfpS2ark9ygpO45y0vVjyQddk/MrxAnQiduhWwmxyJg61Rdb/N8ug/h1wVYC
Y7q94Lw9caSuZD6hnjPiFOXS/eSVmM3J8BvdaGlEdw9EHv965TrQEztRo81IVyIUdv7gEiy+dCkV
KJxAdYcVDoQjXdvSUqlzEO8NKCAyqo1RpMcBss2Naxj2W6i3ZbstDapHDmYvxU4wMF+SDFEuh3pp
DWJ52Z3vBsJtyCQnR5AhgiIJBSZFkgcfDYsue8dyHT3CDJjqBWw0aaNEeSL/QUaToetxRHEzD4Ho
9kyx8F52oSZZsqvr8CxfdOjtFGiBAQ31PD5rn9SgyNWj9TFQoBq0QctKei9AlvacjHYLZF7IthRV
t1Hi7trMXEa+ECCEc13LCyLbFf/ERqEJWE+8TmDTsZDkYCbPhPL5GRrHyD4A3PMyDRDu8EL1YWuc
VDtnWw6Ax4PljgOvMC0y2PBImSdOTrLy1iIKbOoI7LbOD7SE/VWORLc+myCBYPDCh0HEPTzNMNIy
W5DvdN20HlSuEaS4qQjIlQpRTqd8fCTvuR1KK6/nWdmbLmOEV5NpFTkXTeY3xBTOOohmoAVejA+K
ODqf+J0jsVueF3kdkBEOrcQOdnY9zU98g1dxcJDQ34EqEMVJ0UPhuakT0uWVkOaEdsWbv4CtORjm
x2XhqNDrD1d74ty2PBAoXZ96r4KoqhdV2OpHij+E+Fk3I6vJnCfxxfgY4YV20xyxO+XKcvAne/g5
+TP0cSr17i1sPAt9oSQTmkyC4Ilrq/XRdvOcHsdxbO9Ycpj+VaBc+aSdOkEJxjr7tkLj88pgIyHR
w8Duvu+7HuRCv4UNIabbLn5jDmCRO52FsFOQD0hwKe3FjxWrJZj0jD1mT2I2Lr+5XQSmITOVhzFI
3U+nMJMHguFVFtc+fqOrNSAk5oCzenn3nQUMvYXvnlmDGp3pVKqyym+xZQ5yBxUfXo7j9759yjVC
sMjbcP96cmQjdmvSFCy4+P7e2qvNN2IoPfndkJM3YotBcxXNEDjyGNQK1jRwnmP9ZJRF+7R0LHNw
Luj5EbuMi9DN8SkbtKALPY0++Ci+RPgZEB0V8pJIIo5zdxpDToWRFQODP0kKgCc6mxKI8efl4AJN
59pGO7BLDcTpm2Ac2LPH6DxyhxTZtbaS8gMSuw3zni8h0N9ctGM8Sy94MesQQy9wTu70oU1HXrgt
For4HmvPsgaBeyIHGbyCEln6EhpMd+KB1BCiz7OWmVuf++5Plg3K2lWcBmSroqnYEqKr4i2HvEeF
2RdQrpEloOds7bUkWrJax9cAjUeKvEw0FOAms6coRbgMV2Ru4PWIpJMvANlaKM2m9VA0gU723pBN
fJjMr+LB7rsnTszx2h59QSoSnSZeJw7ob6fqy08bnBuFAATD9LjU9D17lwyvVxLdMcgOeEahE035
cCU68hXJdceTuQe1xOzEaEXOn8fWEg6T6SbJmWAGzLirbg0ScJdSooc1nPTVcZruNqwMFDHMBBJy
axtMU6h+ittwLmyXuV1jn1KnHMODa431NZrquic120oA6rtJ8OQXE1xx1TtdEPeMr9D/68oODq2X
9BkRtNZGJvOHJTjQViWXmcnyNxYpdIzzopbta8KctcPHbmffZoiL7wB2BOH7TJTuo8vSlQ+tEMZ7
ogXe4JU3oT1IZn/p3p8qvOVOGyLGIRPsxxQ6I6QksrleTCQqyU6OVvmUjy1ZvmR3szDq57H2Y5L5
/KdxLjtufc6H+VA5VvmDbTNTpAL3g0GkSyXWy7YsBfwGYTfvzbI41Ei56XSfo3Sx8ekONlfESRmm
t+0ozOoMaPj05YhB/7Q6or0jbho1EFzLWibqjYkgULS61o3rECxCVOiEIl+AGJx3XRcSGWEztrhS
nBMG5yLWE99FOn2J3bh/MQnnmGKXcuXMgWigOTyU+wNWIqSorksY3Bpe0LwUJgSvXWIuwU3hSXG/
MOr5YTILY6CE0fcz61taJSJH8uAIvEAz47B8+U2mQkuyEXkb1zMXhhOJ3rFPbLUreQ50PICqNXRw
B6WkStXMbr/CcDU4nwajvjQATiaxHggPxCpsFZ/oGtqZ71PbMN6HrYZ6C6oZnt0wL3H1Fg7H7EKJ
OMaT1nBUaNzg1KOBbvWpdTz/3CB252chMONyjrI84NSEZ76vAStaB7IxRBM3zMw7St7Eyi8WBmg2
2eN+/obwnIeFlg1WO6JSvsWYUfQNuMHlfYZeQa/nADDCuDSgBGOMvzkE2NaSL2Iu6jGTtvtlNysR
8IXs5+uqc3BamqSugrHMt0yQDl/HvZORaBol7tpDFVyykZlHymMBhDDJ0dGzz1yihU67OGPNJm4m
R4+4wiZnZNwxMVrceypgRICCb7X31A4SLJHNvcmPkk1pTO5B+DjVdZrEZBptydPUjN6F9FQudkNI
KOqZ7gNxDe7CvLW2Z5sSiwt312lpMZOtIASyUKrRSCJRFJfTXGl2RvD0jBvHqG2kiwB8CXosF77R
lWptMDnQCVmfKSMJjlnGnhLJcpJwPDUQ8/aSFCiSAOBbsswKWlUck4KhxiUpdkwLtc31eFUyGDV2
LeO3dVd7Y/MGatcwYoxZxHwmdJt31CNGu6fcpPrycRo/gQMQG0tPJFtH7WG8sfimkBCBS6C6nbBq
TvsAMaeISSwGKbgkkglIUjHbOdirReLoEEiC44qUNGAYRB7k8e2LQqyBgfoID806sPWYmHnF/Fvh
dxgSJ3HUZC+zB22Vf4bLi1Z9pDm9slrsfyRpWj6nF0qxHkbV6FTHhh2I2o1hMl4MpfQGsgls44bh
CRFKOXkeaaxMJ2njENf4l7uqut/l7AQ3whCN9aHPehSoQMkVpDycALAYlVoe+d7Wxh78HpfysHIq
HKRvJjd55bjXZuu0nyPbgDWeGdr4MewMSWeXzCVL35VSKLaqwiO8sYeUiI2EpdQhTKSxcMYtyb2o
khBTWJeV2yletA5ZeQ6tq0l7iwPDmf0DfTJjnBGSjHFOGexDUBhzM3s0mWjrH7lJOXaQzpLxfNco
wRnw8KrlTSuBth4p9pnSt4w96wugS6w/wdCgUEfX37o4lGjLDsBS+WJ20n3hzoRU4kgcO3GTe2Z/
YJ1fFSccVsON5QlEtpYFh+EeyBogfGSPDNbS1B9f0QQwRl7Zg2E1tKvAItuhAOi/q7il3UPO0iHY
r9jgDpT7sxV7ZlVjlmgMfY9sKX/v2zxnLlsxr43IKZo4zXOq1UGE9UOtw/AKzcuSXrmpK+VWzmbG
oWctAMPBarwSE1BDwBUKaHp3R6xDiTdJS1yBRVglHEa2G0YWXklMT1mNLRy8Yf1m+H5v7trBNtii
r6P3piQuD1YHuanxjrYMJoheI2KLV67ewtEwCbnpGUbI0iy+w6UtX+ccYR0k22r4EYpBqp90Maix
DpmZC/et5bSqOwwGTJC7uNWIOjHHQYB4WSuXuFmvmi0Zh2TEL+cMx9phr2D+MBTxm6qnl0FSEPkz
hjP25qwTI/gXwfiNqDnjcOsVk1fMMGnyyC4i0/RUk/rANMb5YeB5TSOb0A33OGUsZiJ6TaJHuzBZ
RYyVyD2lBjEAjJLDPNibCvXSHgqs+9AQkc7IazWGszn04dcKs6ie1ww65w5BXNtfBGz8nX24Wl0e
E/zsrA9LbjmgB7KAr33RmSVUxYBYTIb2nszOW8UycoeBNc0Y3gLM3SmDf+hQVoNjnMlJhLcBxV4N
3KwnCpvRGDBj5MZi7NLYTimxPsKQUMtnmRKWeNZ6GeJxlAVMTqnTbUn7ngTwwroCSKTp893Y5tQE
akahShi5jmvNKEz1DRBM6Q/wNTPH41oRTWusBwskbhYz0vCm82kaZmQWdRkeoPQYOCpTFwNxV+Jv
ZE6YYV2rjLBtbZaE63DG/zQslIn/8VUTCYYivHELjveIsLh2O6ZxHZzzdhHGhY1J09GQgsTMvGFb
EEnSDn9qrqkHA0EyPaHhLGMMDVy6cbW44sxNJu3vDd0NDBgbglp2FsNexSTXxL/g9JZeohLcKAMP
crX6C9GoYLowBHkp8RRqSVDKkBfhucWW+2pdNAzhwq+sQ9PBOI09IibCo008l02s3JAiCM7IU6aP
LJi/D8rOj8gQPf7wLdPmSSLRLk4ZST+kklpdqJg681zOZ11ZeT8wzoY/rE5PhHggWiDmbPSN1rui
d8DnhdWSwVMoTR+GEUN+UhLLuZLfQQPnpoS5VhPrxw7gbGRgiix8Zimw166f3TBigsPFHAUWu2Uw
r0uBKVZD87zQvrZMydfeP6uMNDfvIKeU4gzWgnaP3Oamd8gV+oH9jO0ko+ARrHY3n5d9aaUOpfzK
fMs8OqwUs5tZ5W64z1y/k682l2Jz6xhhZ2ARQ/sRM7pgCujkXve/EDj/z9TL/88RCHw0t/9awnzV
Nvqr+UpV+wcV8/Yv/aZits1fHGEjFjVRkW0wD/Rtv6mYreAXtkUoh0mg92gDN5D7/wEQOL8IgQps
U4QRQOAKRG89bpGNTWD9AlcvZCBneegzLfPfUjHzz/9JBbaxZ9BEo1R00cR6fwYQEIhpC9SzWDMp
E8Fqt4oLg0IftE+WzTPNtJbzuwsRwt4P48JcFy5QhQyuqXR6gpFUeHu5zKwjahZi+yYNvMu+Z8K3
Jx5K5zuSzU16qZWQutrbUOQ4dcO4Z3BVwbhE7DFVoq53HQ7L2NWu+vLd2eYENkL/gF1A7AI/IQgU
VQMIzy6dxhu3weSP84N8isi1iuWJWDJWx3m3ORMIfcqOmH/pAUfwTrE7Seep5rnvsMgM+JvNdeXA
XGb1vrARvHLpZHC+937/5LgdYc/kebGTAflMJ+1K1uNxVaN5MwW2P3gkQkqOUoNwWofg2tZx3S+P
st+ILVcRqU2YcREb1EX1bgW6/6ZnTRcdOpqjOil8X+7o9MmjZEAhL5E8lueBKeVwzXFlB0efCM+T
oyoG/SFAb/PkLnb6WFGJnOcU5+xJcVth9Sqd+rpkoYaThLf7DXqBeOnpnDQxwkt74a8zC2BJdgfR
dCHsmj2Cir012ZJRerFQSkizxjDvTvZ4i/oMfACz1fGpo/+B6p0uC9goPJY+cKe+QKzgB/wSkgbo
m5hq92oWc3mDscP5ZPTgDMe6DoSOAvIjPSqQOlRXS1pb5zYO44KPd4CjXVvVJt2e71oXm+C+Wef6
zC4txG0jS32D/g0BTdPOhy5kvsnnnJWXqFLylw7CAg5vbYr9kJgOYvTBw02dh6DPu0qzBa9FeO+D
uHjmAUf5NYxewlbMgEWwN5KNgAUHQIY7rUqlrkuYBLerVuuFzX5zWyK3TE05qrvgzPCl9QwfFm7C
KDAIV2iwsQmLjr1gmvQp14SRfsCwGwpCgifryfXw0RHv4a67ftbwNqsuBX5ajswE40WkvqAoDdkZ
or1Qb6ZJobRt6+erdEsWjAFUUOGVbanv4RknV1OxmLwGQCzazCCrmSlz958x5YFtnfvbojojiw4i
fjCUt33Y+JL57ExdwzPUunGAMou1m61czJdpa5DQDISN/Y/BUbIpubzrAP0DQY4I9G7cYmyNvZyn
UaFwNRFIgFlvz1ZTjleh0afnghPo5NtGAWO01RsqtEQ+dI6NTJ71rQ91QdQAkIFqpk6DMm8sRIQK
7GohI2iXht185yMtAKw2bVbAJXdrEddZb97VOc6sM9y88yXePDrcjIg4xHEdcoZHxLVboQi34790
7f8W/ub/zyvKt//uhtpX//HwUY0fP1v1+ytq+5d+u6GMwP+F7BKuGlt4josXFyn0b1cUfulfLBtp
MMSbzTCD2vz/3lGW+8sWqYgfwuP/wZf433eU5fxi/WqyQQZvufa/d0X9ivD8bwG/EIzV+BlM7kmb
yS4i/j8KwO2myRf2duIwZuG1xE0ddd5GYirP69w+h3c1RAT7nhgtwdv1beJBS5JwS/UIHeKlbLp8
5wVr/1vB8y+V8M6vvoE//lg29gw4sxzE5DT+Oa3Id9cZZIMnDsWYPA6e6T2Us9F+2MqDeSzKpDog
HdSsa4DORb1KCieGb2NdKqtWtzptMckz7d24NSaDg96ms48aVyxvrdUvFx6olWzHgBfeHTcgcLZe
9GcWW59dk1vNE3kH+XviOc197zksqXHyWXdCpWakQqu8kG2dnfw0nYgoxgof1XOGn051qDBb3/9U
XAs7hu7rgCNz9Ip9QtewH3JdYFBlpPSS5QaediHK5bUpernsyswzrzJM+w6wcey4hVr0HSg08ZNl
Qgf6gQhcGQ09pPTDQA2acgzaqB0Gt085cdaqPTmVLWowgkj5EKLlfngq5o0i33E0QdeZN49366+X
sw0thm7Ifc81EpNYG1U5kU3Lei4uFxG+EBTvfoByWc4ZrmAlJuL53R5QhBJW7rT8eeALqMSipQ/k
TwJs2H0JhOj8SNIVtGxWDRwRCcJNZTuKX312riCDZMW+KUvzfJIjoijYHSXX2eoF38An9SNjLeyz
uifRiU6IC7KbbYDkWIXqK6syimvkj7fcI8VPmjpAaoXy0Pqw1R917Nd9ytjZqMynFHxisgNc336w
mSAoxR7D7KSbmdXVol8ZDMuocBsDSQOmYi1pt3Q/qV1S2G+ghdh86ZQpLUPp60SwconYCqXfCf6J
I9mNNJGF9cS1eg0K1bzC3utw74Xu+6iy95Iw01gLI0egp9P+wieJA6IUd4vfTawfOz8/Ojn0pKlv
DqxI9VWujavFG67TntKLRazrxXUw97wpfnkKA3O7fI1quUs607squVow8+f948p0+ofQNK1imer8
CEoNUlKZBcHLum4kNatAfS6XR+4bgBhVBsbD0cnKZjywGpg3yNIpIOd9qrSD7DjDhYp54AEFRHmc
AxGnNX87DHS1r53mG0UQ26fZHvdpbxhfwurZovYDqmzqPHPQr5O93FUtkVsmE8GoscYBTCA1X8HN
bGfDuzfXSDH5rXeN5Xx28NwQgXmI5+zQOLC92hMvhCgrEYFxQpa+nLGRoIfLJHK/sIernvinWYd3
fVLyzxPL8Vh24Vdv8bAHrV3D71G3Uuhy10pIqm3PcwrXLl33ym9XTMmD1dCY+S4D38rgSnat+TSV
af7egmZ8VdTOhxTDM73tAjK/9NCFupV915pkZcigaIFkWKCDZnO60e5cH6rae17WHkBnOzufNkZJ
xrxW77wihhPb9EIx1lrYssddU4TmFptCYo5t3aoBmDth2i7P6uLsFkHGOcWG2Gmn4obvxBgrj8Z+
DQz7PFVBti8TLDiFhLXjNLCVfWJdIopYaw/3Lowp6rY9TdofkJy0KQlIHoOIrOnDZ3v2rUsjkAsH
EKu9/ZwAN9k5VZc8Mixnwo8GKkivTSoIBu9iPRrOf7J3HkmSI9mW3UptACWAKujUAKPOeURMIB4e
meCcY/5X9jfWB5HZ1W4WVu4SNSxpkZJKSQoDUzx9795zIwmcarLuaffmnk3rv72li1sdHFpsLxP8
h4dxQnlwWzh9u640HVmeEn1P9Jl2vzolB5JcxlvaReZDwTktQc/6eEtXj4Z4oE3abm6a4iEoHf+x
xeS8gzgE5apuGxBk1s8yncAIVo0NG7rIzaZRuR96BiyATDM4G+DazNUEdNklicHZ4s4bb/ph1BhA
pkvZnY6Oy98GRQGHneIcEP1qNkb/wBxkvJ3imLzZuC76P4xuecNQ8eGcJYneBY3m/9k5dgkJiebt
S52NyIOWZuVDXlmNdoky2f4sW1McW9j++uZCTzBJfrH5hP9EH78zl8kYz1AIdmXTKaFkku6/YBp/
njEfoqCu5B5j+aM2T7xf+RuxVXhv0gL3eqjA0TGvsTix3SniDjHygkMpHKgX5I4gY32UIJFc8hr+
JMCOgX8TH5bb9K7AOePT1I69W3/9fI0NNTAX7Ee4Wo9LBvaZTRn4Oj+/m/KlI30YpuYqGIpXe2m1
paX/aDrFbVo146qkPRSnqo4UbgQFhMDCTLA++aAONPuT+NZjL9vfv4vtPt1FYRoQPY9/l06KhdMC
Zt1YhD8wPs6faRYhOTM0VI2WuWZgs/t5KX6r6sV2zv9O7eKUOv/FznMqs8W5+u8bN/sm/eMfxZ//
uHo9Ak7+/e/9XRnjGOcx0h2g2kuDhPv2r8pY/6eNMxeipEoPh9db5Wj/14NOZaxxc8G+SJ3CWHCb
/+7eGPo/FyGKgSmUjFxguNrveNAXu+W7EpRIZFV1sH/aNgZXSuTlLX73ltZMG8XcBujerdjftf4r
evIUnRwxFm0RGXcEgxKxQmwUfPrPgkyN48aRsRwcA7wtqcuJqqEGPj64KhQnE4P0mZnUsVsMtdbs
MZ0gOiWwct9UaopoeDDbA0DH/k4BMOQy/NTwHQzNgTygJHQLmMoURtCql+l9etEO/EVe6C/9RNx3
GIaVesHVFV5J5APyncS/jbRsfBswBIxMm5n6ZGjRKRSM9qVWRTStbIYcmEEi8SPSWH9RRso+3KBo
Dla6EoliTQxZKbykni59P3TusimLvrUzEVYIE1EmIEUfxme2SRtTSY1XBUofXzjZInlN5cKxcCqG
erWwij+nVjOubGNw9NXvv7P/nTtVhxeFNuhH7yUpqkV/1Ez917/0d0NV+yedIgdKATYFi/4nT/1f
u1VarSrbTf4yMAEN1sNRQ3Wxf8u/Gq3scPkivG+oWktEiYYGVudj9zuvJBDQEx+v4NXXWcNVk+k+
SMNT934a+3CEzSR38XvVEKHK+UDMb7CvGBbjbmB2D4M1zDv0OlOhIths0mfLKH+wJfzWT/IgSNaN
YdesiZ6c6a2WEEWLXiI3o1EGx0zejT192c5xei8VzWsQjcNmQn1daNOEq52Wl1INN0HcEhKd+8+D
1XuBqRIz3GR3JPBEu9BGWTdUwmVT5ID91m6QxOLXIpMAkdnAFFtDYxaJh3o4FLYGxR8dc62ET2PU
/iFoKK4URk1wp/HCLgRnz+8aCxEpwAUlgk5ghv53zRmwvlfXMLouRyv5IiztoPdZcBHoFbuSrNtr
ZRagfE4ufTrQbmeW90IV2TanxkaMOaa7YU6v56YSe19JLyyruLQnyMwgGq4iFrduYsI341UlOwi+
DbOsTZXEN7EypetekjoBauUWwLly0KGRdfW0i3u0vtQ6VARxtraTZmuRbkzjqaFICeRqFOZzy+5h
rh0ESdBrMCK5sTMirJfygeyd66rsXUcv7lVnWldduUOYva7neh+NI9puuUcKddmrEqxid7lYfQDq
YBbGcZTFrHNx+ZgmPv9kZT05TYYcF+bOhBEI6xv53cLUtk5WPwmoRwZeg12L8fpq0vV0HavKml5e
tEYRgroteEvq0Q2teVtOLYFReSj2YVXaXtwAjA/9h6wmQSlDQUQwpIQ5lHh5wyzP0Ot1zD7XyjDh
TIyHmcTumZ3uRF7tKrrhUWpviCza5hTxaCwT4IRJc1FWhGMC1nEJNGDvUiNi4G580TQ4Q0mOXZbu
uosgfCMa6w90QA2N8yWwOekQ4Mhs1UUWuo3uDQHGZewseydY36uENJIyS7Z6ZfPPEUqrCrSf2JN2
cdWzs5bTK4PXb86A/syums3U5Zdzmj0rTXKbmd1NRWhh0vSPfqYjiUmJTsiRIbQQ9PAfQWHdRiU7
8Cgml2vQ7e9ExLJ5JMfSROPlqlqeuzEhiLhaCyiF6s7X2vuxh68pzUtZjHsT7/aqBxIFG0+VdL8l
w1nFePZz65pObuXZHSEE9pK0OxSXSPQD+N/VDo08Hi01X08zvgoyWUjo7BwvQ/2EIzFjdxc8lHmy
CcpibU3+yzDN9CVE+73i41XO4ZsulOeJWImDDHSc5/obGZivddNeBCJ8s1T6xspoPIraSt86M3ow
SLBb9lLSmC5lFq0AKu1EgJ9nmipvMChtUZTWebm1kvHOUZY+/eRcFun4FFbxXVCJNfKih0oEd6Wm
3Ec5T4uDFr3CsOqY+aOIgQr6ibbhs7k1VVyaeuq8LMbMLpTXeuO/zqhe3VlWd7VdeKXfXtG02M0x
n2Y1xtXLpAQNf7/KHWPnl8UPq033sf1DpIGJzaZ4wMh2YOOMmCfQA6+uu35j5ywSCbHYRmvCDhzq
3DUz/c1G8L63dCvblOOzVIMLPyg85khcYGxaJAGLR/4EeVtnrSeSEYdZfOUR9V3c7teZpRPeVTHp
0FhwKkU5aGa3wU2S3tAyyfdmbWzMonus5uZJDNlNjx3BrcdmmxQaKb5qm3kEgRtbdH4Qk8vwCYus
Z0aoBhLnJQKIYYviqqdj7tl9tEOekniO+ezkT6H9RM8EwuMiHdTCyVMGeddHUF3QlV6pPvjZUTwz
msCd5XuNPb0VU+2iESZZY6oQm8CY2zXtKNZaarpLrWeM0bUaE2vq6wg/meVeMGMkDhwffYdYVPLq
ruJh9qibngwrv7UMXrZujnlLBPXN5EOMEQ1K7q77Cmn4nvxlF5bOjk3brdC7F4TtnedLo4ZbzP4d
Ku/ezvTrcJKxW879DzIDYHrTg1nJIr7rxv5bVgRLlKGz3D/7qR5yyAHIFCa/MFzTyF6HMJIgc+u7
olI3Gc78FXrHfpFivQwdf9boAUaYvIh2reJ8J5GTiIdRHgY1v2UpwNyhDC9mos0P/Rg+N3r+Hb/c
JY6hN2bst0GWfmE539e+uk97Z8ZnlKygl+Iv7naiw9tIU2JPlCRvc8TlxoS7YUferfh2DCvDRCtY
kefoYow4kBL2XTGVkA9Yr61ma/AwZ19Nwn5bqNZeT6dp7dTyOTczCyYg0HAfP8046HyZ6KNpgfPn
AO5mgzGkY5VnUzfmEUm7ltlfFlXwbcSobsfpYdah3qFjWvFxIz3Csd6Y2F2Aeb6JJEzzeXHFl/1Y
rkgR5+Mf5C+5FlcbM4huIzk9Z6ryR6+FgtFKu9cn7b5duH21aeEnsEh3S670or3N8HCQUXuPYI1c
bru/ppPttjLqcNyOF3gaI5wW1q4YGA7xOW/W2ejsWjahYcfedIg0OpFS/LBiccvtfGLhqi+TpNwl
aP9dZCqly+Dy3qJdyg3CqwmbCmi1CXuxG/+AufuAkaqgedtfYBK65tORsO9GkD/56rqmdZq1Ddxx
UWwihf5czeZ7ILFooxfJrWbrh6y076IiAS0+dyR49mmKcwKZTjQE35sRgWXvoCrUk7dG2IfQ8ZF2
4vm+oqJBEEYSPZIj62Ugqc9t5wb55TCtCe2MaF8U91GZfdEwL/Fxh7/eE/YKpqJcM1Bd21p/nS1l
V9tdihSpINBQxZG7YoZPHuaStgU+kNq+6O1w3mdlxrsFJEPX+96TAQlKnei0q6j8aqLz6ObQRWvh
QXXYs+2/XlpKYTtUxBgzzCX0nOWhodc6bdLJstzQafcGzUVXS+ZvkWl/nzSsg1bQ2Tib1JvJirdO
OX8tfO6TqYFQhp8LASTmliSvjdDDCzmNFyT24LV2+nsaqdiv4mwLkQJl99TwOOfEMzeZ7uoKYxSn
64CxFxn9bnTm2HmMVynn1Guj4QrOBlm9pgEzXQL2sE2s+z3WO9TOT4ad7acqf6uAhrvYiq8YeyIy
zIbWrdsIQmQ+bLQ2pAtvJI9KpF4Kw4+3LGTd2u91/DZjVK2DAqJFqNb4c4M03tSYuZAfwe9sDf0S
bSoKuIZVI9YOU1/7WGyDl2Gsus08VUSRGS1cHrEAKnAqbEKDSF4jGMSqCCs3YWzFeaMIz4vr3BKv
WpmXq5pvwaaZ2qU5ddHL/pKVfGJJjK5IRHuFsUkYOl6+FR1HxYW1hloJxogaYNVtW2WTJYSWJvFo
rMGV3Zh4wtapYT+1Yro3u+gr6OArkUUoH+JXq7PaVW0hUsJL1q9FWCUro8XrPDn4Os2qpBTw08lF
YclkJLD+KGVnrlkXI1hyE6pdhAdVvOv06qoqfXXV9MONIiSj9EretSMLs5ZjfK5HRkeyvbBHpFWd
ojzgYtlOY3uRCXkIisW01MkfJbkTF9Y4PMyl/QQrYl0rNjgRurN445DPlZu28DehWSbebGTFBnAe
r5ZirVOiVsHaFNId8mTEhmFhf1ZRNDrT8HVqA7cD6b4KnQGohOoTFMCK3xLdGpmTv49TYrtR2lIk
E33u1PFrMnaXyC3bldTswUNXdW3Sd0HTGNM7DpsZ/G2+I4mU73fV3fH0ocL3xY+2Kp58P0e1SCpw
JtdYqFv64PMjPRF/FafVIwCPcoECXDRi+gJBgs0P3INVPU6Pwq8vx1g+IpK8wRZ23+TdBc9wxm0d
HjVbVG6sGd8bp79q1RgmgTIeZJzuJmO40EO5D+i5rPo2puIil36KKaj0orvtUwsRb6bAyK0wv1EM
z2WKezB2bhgUZRjd+oshLxJXzDyQU5N6SDcMj25C6yaJvzMU5xazCFLqZXATdlsDCWLKVwVfQw5+
tDAOVTa8JDbNmzTIvnVKsjZqZw+jw75UbWJpUP53BwZy17oTp2uu3oq1aBMk8RVSjh1l1xoP9pfC
Gll11LLbI09td3ime3oaarerSgcVuRoa+9BguYZD0O2mrqUaZ1k9TGGrQjlNh4Os8wMt6ie/AsAk
G31VRc5rDx6cBIGWAtdpPMsyDiVa/BUaT2UDRTWlTFGnlRERtoCpviacwDmMmJY3QAUIZBymL01a
CrbGxm0IvADAcbxeclgYzjQvss0u0TwsEXMXkW/LtV+QZFiayStg5pirb9ku3vPNWOMXV52aMrDH
ySrzGlOIuQQJk7xc1VC+EeYCccW0oQ0VVp4w/q6JcL7AA33IDEwJfcWSOEplS1huvVWJV3J9k+0o
NJJrVLW3YWi8tgbxR+gurluFKUdVF5tFFYnhgrYWvTV8RslsA6hvqLda/iM6j4VSrVWbYEMNQxME
RcyCIWPD2HByqufpm9kD4MmiJ17XN2FbN2G07C9q1MP2VP9wyqh0lRngff42yfTFlHW2qWW20amt
2cHipp0WVTwD0WyTJLP2LdSAVNlhibIfBTYPInHs+GvSS0bXr0yoqOE0/q0M+TN9l/ChnbFt1i1q
+jm1PVpuqoc2ng2Ew8Qk1hBIRl5pXk628iUO7zIKwTbVUGNqxqqJ8se5XRT/5ErTYF/JwFppS8Jy
1P+wi/U8oQbtKUEkDKX2tiSdAS/hSoOCsAv75N6UN6SqYxpZDKDCqr1savZliVi4ADGhopthKrOJ
mDB7uEIuHHWJVBD1lzzAw0+HgEWxM6e1CTOLL7p+16pfxqHy96LUyc4jhTyTezPvgE4zJIGHH2Fq
n58ry6SKma58Vm9/gFneyHrjW/JGoEaBhLDFjLgfi+EuT0gLISniGmrVBYCLK3q/Vy0lWGji4S/q
R8wSD05SPGuDtmtCEAcMGlHQE/sdTo+0EVDBOs0tJGeNygQ/aCEGBNLiq1+0GnNxEnzKrPsSx9cZ
vqs6Y9IWhE2yE+b0o571Q9WwNdWpwPxh2cZjo0zKrlupRqi5/mwK1yhHNyWaio1xfuidGGg1EqAl
fRMBrR8d8KDC2H2T4mVgQezn6i7qp3DbB+mXi8x0rooyu+p77aCOhC+ovX8T1n26B31wyDlOnU3S
BSjzR2NVl6Vqo2nPtgqDW35BdWnhmtIthfSR6MucvVbdrVG+0jV3QRLkWGX6DYbNHYuo6nZNxIdU
8/dZe93UHRoCv7gfu45coQiZH9LVh0layoU6dC2ePYIHq76n1rfU68nSH4HgPZEwnoNaAvRAoq22
W/y8qMlTWfwwZqayBAFe15FF7Hw3bLu63Kmmdl0SK6H5/Q4X5SMhevUmn16N2Hi1KsvaJ+OfcTru
YzoJWa4u1I352oBT0xXKD41f9KKTcKSq9pe8motd1yY/Cp+zsPupv57QccH4xBprhoCpKggCbRSL
deogRGdYSA5ckpF3HtKtw0qsmKbuDkWnbDX6fHLM+e0FL4qTR+LPejHZMClOV7po/a1A0HBFcpJy
QBERX5itBKJOihAa+yTxdB8bRtMZD/+/t9xOS+iXhUxokczadH4B3TB5+bDP/L//s6SG/YMxEH9o
jpRR5/5D/+o9axqaJkKeF/GPKjnE32Jeh1ERIl/menBsdccEY/z3OMhUFzEvvFPH1DWNhPN34yDn
n/YS74fSE4kVyFf5O73n46kn8xhjUVtxfEvalqOpy/Tx3ThIr3G6Rz02KITf+Kexb9A5MA9VjE7E
X3Jq3vXlz0xZzx2OPjdX2oIHxUDr+HCtCcTQcEII42y31mXBF7VvU0pfNSNkKBbWX2ORfyu5Op52
/XV6i4RaMkCFV/lzZv3u9JIGGVplLLFPKGm8YdDaK2NKu1s1HSdvapo0Y+Y8tXsnTIONw7b3r1Hq
vz3+8Uz8r+M7cDJ1i19gAaY+Pt8kY3pllwiOcG2Y+wqUn5vHRrr9+KqeTA+WmyhUIpx101KJrfvl
KNDRNbFw20U55EAmmmKDCa+EBBFN648PdeaCUmfZPDKUmDzSJ4npdYmvWJbTjMLBbnetowASMyqH
WqRIdxqIPhcqq7FuB2XGMzgUn5ypdu74zGnw0UnHZDh+ckF1u8B0YtCqquYKlUZsptq9yU+StFx5
2VahkdXbqu4WHU9VxlcZNkBqgQJPKBaTKnyAHyM7imo9gYhFRpEb9GjYvaxTIOMLffpB6Lv1hlEM
zdPHl+5ElPjzYRBCqkIw42Ga65y8azF6tw7SNA8/OEhCBvAwVx3hjU5sK7fZyAR2VJUrP/c15phx
vTKRx+55uPNdUyjpDe9NtINzmgL29j9ju7KevBsL//Xb4Hkv6gdJtKFc/v67F2WM7DYvfdi8isbe
YCBNZxt0DTYwvydImNKriizfqysxfoLqPbMioGwwFkUk1HZNnqwIBcplsp/l7GE56jZWS3xt1Q+w
Mvvxh9o3f33K/u37+MubwrmpoKo1RmwLLfvk8cEGiyAZAJ03YhvckEvj3LLTg4lalaX78e3+5dVf
DqVjCjTIsRWmXE783RUFGNVUWjPrOB/p9SL3C3alowZPHx9leWb+3zif+8ZRBBJb/mgtgZXLCb87
CiwG3axDnxNqAdhMWlutYyLj2UZFrgVQ18We+nvZw38fU2eIykqgInI4eY4VrYOtXMeG1xf+cDvk
aXXV635IlFcdeHauNY8fn6O2LCq/nCTiDJ3IS+J0dQax708yS7pRr0wOGBH+QEeQ6Jo6CyJP0+3I
a6fka0Ow10VnVu1Dxlu1y5hcraHSJJ+s5ud/CE+PJS2Iy5qUxz+ErS8iLjwGHvbkeUeforoKUrbi
A2bqVcZwkqmt0hJIBaWJbXC1r5MhxwLDV/XjS/LrbWcoDnqKjoNtaHzBj3+IWZZlWGWJ4ZUVQkQT
E+y2IE3W1rELOJFarhJIbtuPj/mTDn58GzioJeBpC7K1KE5ODppLRjwMssnpY9ICepq4IKBAKjNd
10zJ70AelwM0Xn4Dumo1G1mVDd3ZyHBuXBMG1K4fKtXDPwkGqqov6ClID61I+8kDc+bq8CqYto7A
HKWLPHlAu0rPTfLUVA8q0r1ppvMdUr/snnStr0Ub0dCtUjv85Ji/fJhM6LN8iX9eHIED/vji6GYU
+Laq4adNquqib7Dp4x+MvIJl9RFL9VuhLLZRGOibQC+yTxabc/cGBQFLDc8EqJPTwGdTFOGUNzYX
V20sLrNdPRHQAGss03WvSWW3iVIFphEAR88XRea1kLW3kwpjhO2HsTbGRmy6MgMKNPAlT4qyW6OR
A2pWDpn38YN09lJZKOFYHE1u0fL3361Z01SU9HpmsPMSWkqGQZodNM1ZWGallxTRvgpsN0OLRa2Y
XHx87F++c8ttwpdA8SmMRVN1fGwrciJQFtymtm2668QHUUMpWB/KhmZuADt7E/AlfByNUn5y1r9+
eo6PfPL2IIjvRFuZPJRDnaxtSX3W5X28Vth2fnyO5x5/vnLoSHTqTjKBjs+xIuSGDk6n8pErkLXW
JfXEiP080LRwi2EiOvhi1j95As/d1HcHPS3MnMF0Wpgl4C1tmW01vbR2uZ+/zap+a9JQZm5EL3QE
dXMxh+Xv1hDcVEoWlf0Vt5RJz/EJw4FvYmTFvHsl8b8VS8ulsfiFklzvNzlW9E8eonO3kgiZRepq
cODTzwBTEaAfUJU8PYN4gMQs2fqJ+d2iZv2sZvz108epLdtD0mkEtpaTeltRSJKs+fx7eZa1XpQE
Pcm+PeOhhnmgM80d0U2FhUqhz71RWQgVDrPsXA3FJ9dYWy7iyepP+DV7VfJWFmnjyVNl6Crz4hB+
KRifeiV7RhLARW3AFUm6torSvlG6vnRR6ejrOae9zywaucrUhDcyQbNE/2I8FGyV9x8/7dryrTv9
YaapWUJfuCNsDo7vfjh1Oj5vCezXYAIeomup7fIOnZEAQzEj55iyYR8KeCSW4fsumJma8QJLINL9
Yf3xjzn36pmWgWBNW6rp01evnWO10uuBKNsUw0KQlzq90TLaxZNi3fGlYgbjMJ/7+KC/lNA8/u8O
evrqybSusWZ2mgeNyHeJroo2/hywfzBg72ilGT99fLxzrzprv6nbNLgwKi+vx7v1G0RDaFm9pnnk
TLCFwZ25MzPiVFsHT7qaRuvcGBjH1yQDYIpPth8fXTt3uiDkmMgRwcIaflLDE5TIHsjm7QNUaO5R
m5aXmqqYG30gk1HxU9pqjN6xQ7IpDKyhPrTSH6/5x2ZsuQ4DTUkuaV+m5t5s9JKZO0yCj3/iuV+I
kldzKAfY/J8G1QjLNElIlLy0WmL80TupSoht2roVQrnNBE/nk6fu148aKjfD/Klet+gznCwSA9uC
KTEtzRuB17opAxxXrfOR0IOsQJejXSHLASqpBc8fn+evSwLHXcoD7HwO6RInd0L3BbF8+DQ8YxLR
fbAAcHsbNNDHR/n1ceMoaDd14ngcFqDlnXv3uAkocIbuk6nRsfjf2qVpuY7sEjdM9XbvJxOKgCLM
dqXh/7BH2/5krf/1Xi5Hp+CnupN08E6/LX2cDQRYap6jhA6lq7HgyO3gKUW75wVVrHyy4p+7lxI5
KM5FKny8asdniz251pOsEcz7YyzuFagTY86ZuadZzIanI8rCWHRQA0b1j6/zubtJE3LZVtDXwaB5
fGTpizqLQ46s5vpwFVC/ecTMd58cZfmvHK/WvLSayvaRF2TZuhwfpWOSZjNU5fzYLKxBn6K8qqaO
8a89ex+f0PlDWQIM0lIZnJbk+ITJVKw4IQgkk6dlmPQgM7VeV/x+X5NPNA1bg/4FhaU41e82YH9C
PZ0ge8EK2Axp8j3s/YDBdksvbAK69R+cmUOZjwWXHvZptT+b/twC8UbPEDexS27qvBMOdCeR8H8f
H+rMnleoHGmxDCz2k9MKRChlxSeLWO+GcFOvt0vbhWyRbRRwJ0jZRjTHgFU8HIj+C3Bx6ZXZiDq1
ro3/6JcsD45pwRBl5nf86Ii5IgfAINUJWGGyGfyiX5NuTJmr2TDMhmyEn+BYt0lelJjJAyjT5SSA
Cipq9slL+utnnoa5Rj+Rft7iMT75JZDJJQnkieYNmd3vitxZ5H6rNFavYoJRdxmRJp8s8edeTqYH
MHmp6gW1zvG5z5Vj9ewkNa+p63ZnyV4FvVYlm49v9rnzYnCONduga66aJ0uAPSUMk3yO0k1RtJfq
CDsq9cmT7vI7I1F6dhRR+Mm1PLfgUUSbNMs4IBf1+MwiU0OL7OvLR4SAFaVQwPiJsN/CyajvGE/0
K0YF6tasbPuTI59b2imcli+Lymb0NA2tCmWnAyQSXlwiJiiQe6+zQcuRqRbhug/yz16lc+vR4kDQ
cBzoNov88ZkO7RjrxLhrNMZRMMisY3Zt5EQ8WLxdH9/Iny2Ok2WWHQNGA6TtS7vm5HmRvioQRUa8
tY0yXpUtWauLZVzWEcLiaolJRNqUTjlhWJqDAk51LmtByopdAhYzVEJuiVi9M4NBX4V8/mCzwUKa
yaGS8xjviAz3twQwmh6s5yfVD+RumTo/CZQIF1HZJhu8vGKVq/awxdMHTyN1mBY0dIsUDJf7KA6t
PZE/9YUx2AhdsSMSyaJ1nzzOP6/oL1dBClA15GAxNJPHVzyJYGEHoWBr0EjlMnOmzp0RytFHNKs9
mUo1HvSmhR6n6Bsf/eqmb0hsj+MEwXFTVdC8QJUAJKzdvu7zi2oKu3WIhO2T33nmwdDUdz/z5Gah
JhTJPPIKhEOWeGYpmjvaMQWHwvH78YNx5pnnUISdSq4J3Zfl778rpvwUXHZZslkaeE4Pdjo/wjgh
94HxGYvpDBXgPziejaWdWG2+wM7JSklUD5r4pXhzut6/Y0Lf7jAzY87uMrnRqyH55PzOXkqsbezK
KWKYah6fnxIAxm5NZVknteAqnlLUMXSV130zjZ+8Y/by3zp9uli3WEIWz444LWUUPR6UeOmzZHXW
wojziV8OZ6ncjwaSMbcg5uM2GS3r1mnV+yEZCXlJkgimtUJUVgpsq9TGFfHXf8Rdo13Vo9OkeNN0
1ABhmWY8kSDX5KEssQErfhHSGivbtZOotaeMwO7cwdJGmIHZyJzG98vBcEfT76FDKPmcu1VVWs8q
KnC+0qFvHHylGi1cI5mN3WFuhtuRcJeDk5KWyqRJdg+VRbtkRcvUug6oxxeJTBrepCm5U2QyC/PV
SCWUgsmQgDsHo0gJVrLy3NiEliCeiOEOolMDjA/SRSuBx+enyZ8gPzuGE11Qbiv4Yy+6oL+2ZHJM
XzLSO/oVq1e9KSHLCtdWWvGSsdFJN85g1B3rJHAGLOFx+21AiP8At1jb4EHiXyPrSL8uwdl8dcDv
3bfdwtwk/mSxl6NCzbVxyt3WlIRWkXPR/AiMDlMefXpfdXWdQAC3Yb+xxcKDfvPjR/7MR5TNP4sv
JBPmBM7JIzhTMVhdBVmRFmu9S3LzS5V20Vp2JJfaeLxWPWPpT4557rGnLOAts5bv9mnH24hz8HA6
x4RWPO9l7aC1asJpDRC9+uSxP3so3JtY5XSe/tMpgAHB1xZ9u4AjWUHyUm22GNOKL/PMzfn4Sp5d
vykJUEIx4lDZLhy/zWKBL3dlTyack1iexAd9oWah2GFBu4Qn1N2AlMwhU6EBd6YAhICcHBfRoHFA
jkYUoyknfApsoZCSG5thNtqtLzpn+/HPPHfDDerwRWNAS+JU1ADcfBRYAVTPD7IC4XadksJomgAv
wRLFROlc9rHlfnzMn5+uk8VnEY2o7HmpKejKHV+aoYM1bfWN5uVIV+PV2OXdpk5MjGekwBMqVIIf
RXUNPAQbxRg89bE9PpO16D8MFbLSxU+VPptMWD+rqoT4dVkUGk0IKjpkNewajn9ZhpeqKjWfQAkg
g2j9+iWEJp20Aew+suCXhM27DjxCIoZQUJZdh1IilKe1F33J0R/+icEiuwwi4JlEDOrq9TySH0Ro
bvOVsD3nDscTiQo+tcn3Smmsp5HElx+dnGrzk2t85lvJIMdRIQnReZA/G1HvvpXo3Momz0b6XJBS
N1Y0fWtKsBWjrYKwbQzx+4+REIyPdJ0ZJx2Hk3WDm6/5uDe5o42KUtwaK3T8cNJNPzRvk8SCK5vz
Sn/8HJ15m0k2t9hOsV6ZFErHN6ue7b7KrVZjkBgF9GiLxp0BDuxbpOSfHOpMo5btEl0NJFBU3fpp
Bxn1K3y9iBNEB5Oif0NzCLl0iYZC7igVAeQG0snaGUixnjP7AutLvlGqKf5mNWDpPj7xM12ln3s3
tm/ImFFhHZ943AzgUY2Umit3KtYXHDx9Fs4H0ETknKhDjlsD6SkKPuStRvxZz/ZXMQhRALpqqVwJ
5A94/4+PP1ixIdqQJqrEhPMjg1X6MOszYaREkmLpNORd0tq0sxPcnbaddA/lXDKmgpq9kiFJbyUA
IDTTYFiKRp0+WXjPPflwBn5qbNAwnD6KMzB7jDi0upSs0ralGl/p9bgVcLcPaRB/ln19ypNExIAs
hk3Rgv7Ch30qQsPASotjonsyNn7pMSMjuK6cqy304MatIzl4Iic6Idbb51pBBNno/SfTjaXCPllN
EeYwX0GooarMFY/vhjDwFWMREF6wvNzRAGOLmAOx++1nTlLn8zEjXhwlw8nnzLRSmDop4CQjNbW7
YhITRhZsZWnfjhs0XrmXqH29z/Uo2HcV6+XvH16TDNypQHDynWq3GAyFaY9Dxpt7Wm/+PM6AdApa
N36WbPQ+XZI6e8tdHBJlaCm3Hx/93BMvOXn2YZJhHXXK8TUO08RSo452XIQ4eZVWqXnRqb3jTbaW
bdrennZLU56e42hDXBjTDX2lFIgnG8l4MBcgRYo8NjLu7XIoP7k0Zz7hbBgEExj62Avd6Pi3RQ4p
WkUghTdZ+FHCeSEbUZXsZcMUKZE4EyYCfz5Zgs4dlCEGgkeefMr6k4OOHRkKkxny0E3rjtzAa9nl
8yaycNsTfGZdTO0nT/m5ogG6KEPhZTe2aF6PTzMmCQmLIEcE8I/RFnH9RiCjp41VV5ehBbaHaWK3
EtgZtvOkLHlvzviYOPVruqjHFaOsP7nwZ1Ya+RMY9JNI8ks7OIVU2RUVdA05RvWDYpndFqjdE4GE
5pZwsPr362Q2vw5fOnbBVMvLV+HdJz0Boe0DppJeBGprHZcGO6KOEtJ0yIj8+Hk/d3dZ19i/oJGi
Vl7KpHeHKuPWSNsKbgFeT5J8p3lY1R15Okmh3CRqWiJCgQzw8THPrqRogmn8gAG2qCWOD2rwjqeB
k0qPCXV7ERklE5mwjd1h1AhfJK5oVQyN4RJaShs8I0SrxKvwycfj7IkbJIQDeGQ8eColjPMKpjVx
ZMRLD9WmnY3ZGzPCNFQtw6ahCOy8ztePz/vsIRFDLdIXPDD2ydAk1qJiHGEAo8sK2+ucUpOqqUa8
EmAwRzdDEnVLWtQnz+7ZFY3VbBGjakve1snrVNR6VCeaz8ObEANepfhB8ayZFxWR91u7wtZBQoS9
lqYOBMbHXriZ0eqtgjav8dBA61BjUN8D9mvsYtygjy/KuVeL4oI7QKFBAXvy69p0ZkeIl8jD7pus
zVq+RXYReI7xf6g7sx67kaQ9/xXD9zS4L4Dti7PWrr000g0hTUvcmSQzSSb56/1kVRmf6vRxHUzf
eYCZhnpURTKXyMiIdymsW7/UyaXgYtbW6RkKLA6hFUohdIdP4rsXRHhXVPhSMAnxtVNReAhLZBnT
WHTH1Ot+FWGlb6qsyd51lZDXaUMM6qa4vUfvY0Y3GGXBvp2v3x4F85V/e6snrWoaTty8zdL5YxsG
3TxiAFv4uxVY5Jq6ANRkjaNUhP/T2086twifmgEGienT/X/9pCyRRVGABtz1VhbdRbgsUkReo6NC
YA+7k8C+zRCk+wcPBSvkM8egv/zTlKIEBV2g0u/voPrN+0VnR5SKsT9xHBeghvgMCOrz2595bkBB
1qGZQgkRYaqTadb4XJTtUAJsyKJ6O/c+2scSt4VK4lLz9qPOoNrABtMuDKCQcinyTpL0wsuzwBlm
j8KZ7X0PM3QSAju5Hcts3CYdzuVzkxT7nLvtEXELd4uthb5r28U+xMGoWOWIUIK576470mgUpFGU
bieK34vIL0TeM9cJ3pS2SZTAHaIX+Hryy0xmVSUVog7WgpNqn/1ocfK8yQd0yNOpqm7GYJ02jsid
PfA798LTz/RQ6GLQnEbTi+P9tEfXCmQdMoH4RxYv06FWAviFtCdIVLI7Ur6EmtaUn8NYL/9gdyXA
LFmCEGkQVnr92flMWS1Iax6cB5Rf7DiDOIzMBdcU9U8eFRuRNCSZKLWcJM++8GD19ax0mbbDNran
ZlPn7rKP++ZSs+3pmDwNGtQrWXnU1OjseiefFdcQKjSFS6wy5YMDqw78O/L0ieX8zOO2v9d5Ut70
uv83HTuXpAn/4GBN9LFeXZCLKA0Lyz4mUsLobT1uLqnGfmWwNyHFAxBI9XybcVocs7Cx4Z+nWGRa
vb9/e/eci0cJEEDYQnQoWZ2vP2LB/2FFd983/Xx9yJHg2Xstfph91OMHn0k0LjH6ubRlzW89GTpg
sKjYkcuBmohOwoNnLWPVypmh68fitiJybZoUQIqORLEblL2g2Ok/jk2YHYVQ9e0khHNhN5yJUAQn
AwQEBUyf9nRR0k5Lq4iV0llIVDggpN91cfSt0JDt3x7ic83xPx912ghGhm4aEWTxd3A1qmsQNh42
ACLeTMEMkUom6/vQr6y71QkUkLBqvmqbJEWDOvMOF97k7LjDKcHL0dzwTm9XVLPxv0tdf+dkEzhj
BQyhC/TvCq/2Q1gJdUQea9zaDdZbXojXlcZI4sIOPVfgoSDJcqNNDRzptLkkGoxDi8rxd7mYu62n
cE0rHGFBTsSToSUF2ATYFR88crX9TGH3uvawqetQbtsu0EMuTM65ZQDQxPSdIAJwWr1e/32hUYoA
jI7gGf6MsWtV12WecGRh231h9M+kPk80PdNac2ntnqy4dq4XOjSsuNLI39pAF/auRLPj7Tk++0F0
7l6e4p9saJlFSzu7g79DPIGwgTXkbRRM2Fr01sWpNBHudBubWoyhBrKeTrEWUZxGErkX5KTaRf0I
KQFtQfVUGwkA/lpOiGtbDhpINjr+xxgJkU1iUV8uRrCVUtXGTgNBhbc//+xmo3QCyY3WdvxkcPJn
KoctmewR/WWz0SMCGgVuL/c6Kgbu0B/csBn+XaTYa6u1Xe9n0YnrfJD5sZxxIXn7TUwM+9vghBBR
6BxSLTrFaGXlkDhDb/sYboZyNxQzUtVJ5l9XK96OObCCC8vr/PN4IJUC2pqnGLRgAZgzCLOvyg4O
d9OX996IQ23O0c7xUQWXUnlzN/3bB1IlCEjmTRXwZKV1XoDdp4a7hGmf79VoHrX6e2bNwXGEsUxj
w9ib9EEV74us7O/nIU8OuLRXj/kw5+/+wWDD+wH3Y/odp2cx2jtBvQrJ3loR1EzScD3Kuu93vYzE
AS+usb6wzs5tM0qBoYsaLNvZUG//XGbWMokOvUlvZ3tZdtPU7byDQ4rkedFfOi2fEtjTgcZKh3BJ
UCBKnTwLQ4BstpwBJCG1370Nv4jeLzLmeR0Mm6nN5C4UVKaTSiU75FncbT02uH5WqXUYLLuH9T9n
e0xRoptAdd01GnDNXezDdcRSbDkYdyykxgPUWXy3vZrzYNm4GQbji1+LIwbB+bbVXnzIrah/V8Oa
PORF6wJKiS7V184kqIhsGqK16Yty+3g9pquP6N3orx5WAk2xcykw79w8D49IoQ1GMIvicpUv18OI
6vt/vnzIiWGdYnLHpfQkNENQSuLBR1hojCN5RIlEvs9Cy2gulSm3BNu+sFzPfakPSNX26Ad60WlG
7HX2GuQAiyH+4GGvpsFDPie/AwWjrqU/Vw/jgBI9spvDwz/40P968FNp6I+LbjXhSen62CrkMlpw
ANVItokM9CioMQwQvfDq7eeZgTtduqaMxn8jGs6n1908KGmO2SAtAAFXv+OgjW+QuyEzXxeUv7Kk
um9YTduij7LDXCaX2ozn7obMJlfeAIFYRGNOcnRrGKymIoPfreWY4Hsqim8p6fCNqBN9nbfxvFXS
RddX++lh9rF17OFN/EDgu9/IJsEEOZhGivwyQtMD7cUI9X58gxd9NRVVe2GszmDWXd9wa7m+UPrn
jV+v/xIb5tHHhZoqhFte4Tj6F6rh3F2iQB57g0LvonjepAuSn0ihuQeMCtABErV9J91w2MzoeN3P
fec92FmIbRa576e3Z/Ps4UqqzEgS93lRExX/WD6OtHoHoUV31+JH1aIZW/t70SCJvHrLYR66FQXa
Pv5aZ1V48CyKwWEU1u/sNB8uHK7nwi+9EajAGOxxyJ/Ma5MHw5IlINe0lv6XlJs7dBJKSoi02F/e
/uhzS/jPR5m07o9vxmLaUTqAeeY7XNrRR6swVaj863hNs5twDMPjOPnfVmXbhwIrvOrCQXMOpGdu
7OQ0kEV84v/r5xdTaScBJiw7rBvc3ewuGD/MNjRrPxDXI5SVj1nsyjs02VrSnXI5ZnabX3fxWm1R
+A8+ktb/1bjlJ9avfwM+M4ASof1bf86HO3pAyw+rDkHHl2GKSo8nN+5cqTv8oJxvCOHGu9XGaKQU
Ecd7UImjTiZAOm7W3qV0Rg+oI2CB3TbeXUAb+iYY3f4w1u64x7h+3r49EecwA0wftgFc7WlRnZZP
GAa/dUagkRxZ44c8h9wLUS8Cc4yxMHIE3t3UjdGN2yz9fTmt3QEBo/l2LTDNKjx/fSeictrTXzJ2
9VG0G5Freezn0H2Xjfhf4HfZYv9eLr9WrDD2wRRd6qycW7TwPTBEIlNBvv1kf1MZmh23QcpTpbz6
0uTDEVR1dUSFfbhwwJy51nOlJ+yaIogPlvT1ogn8YorHiTba0lTVwQHtArplbB7wfRGbCBzIboGf
e8GE4Oz3ERwc6nEYaXkmYfxjp6BN0MA9oE0TRPV48KageZzn6IcDOuwf3NqAXJg59X3Q5idPchqs
hW2LJw0DSpV26N+kyeS+ryLvUmZw7ptMdksrlCYNGJrX3wT5ooeXS0yeVd1du02LINXkpHs3mq0L
6/vsoxCAp01A3ZRL4utHrT3FM3BzzJmPgUWI+x8mMSRCeDL3F3L3M8uD3JUmK5yHgMTnJN9ploCa
I1bXu0Fm6lplXnYMHDFsAb/Cta7oqC7WxV7Xme8L4NJSdGHzGzTD6+/D0TeL2y5xd+EcJ3tsY2tQ
WIHGcya5VGg98dAy6gOc+IAFQFzRxnxS7PlzKUpURZJ0oa0xJUN7XEIwlAW4kb2d4yhkFbgzafjf
h3pdmod6tNxtmbd4QsdGoCBG1RpWijxataAum2RAGBEI2XFqB4e1t+I7UILxhwFUM3BoT/zqXJXd
rnWKh84ksmMhu+9vR75zmQGAGJpluKbQNDhFSzlYiTxDLWAZiasCUsOms2R2h7lWdjOluBC6Y9lu
IongZV8tKCpru7rzkVrcph0MIXsu1W5oZu9eTi2qrEkoHt9+xTOTC6SQ4rIHoAvZnpMDGXHicsbm
G7snkVs3eY4WmA/d/6rKEfF7+1HmwDvJKV896uRApJbmGCIvqPUF5LMf6eGmzO30Qog5c+zTA6bt
bOQrzLJ9vVprDKYCRRkL4ANCXVlUTUfZjx0gIDTtitBNP5Dalh+TFtdCMLjNhR16bjypx9KupGLP
mXcynva40J/GfGinh6FgUIsScV/1b2se5PHt4Tz7JDJ0lKLoQHOVff2hjvJAkhgYD6ZZ4hO6iPNx
GHNq2Z43P8/cf+QZ8/+bTa9B5v6/zV6Ow69frRH6+lPny/zIi8+L4+DYAueY2hi8aPwjGN0XB8TI
/R8GUcZmpoLiIvZDvH8R9opx6aUszrqLkX8Inyxg5LNLb5BgUgELBeaNz+mHNMH//p+vhG3kyZ//
Wzs270XRKvm//vvrNU4YpgdpgEycouAXnfBkJ4lQLTTWyvm+12MP226MdYWGHJ4k3O1dmXnEOmxM
EKXY1DA90uu58cL+MY2x5L1wMX1KY/9rV5t3iQA80XEkWQERcApKILaW0uQW9ySXoVsiy2fn6gbZ
39n6gndnF95DEJfkTbMqKeccswUx/69FrWOUWuOCNr5qKnFtxRi4HpOp8OIP0mqL9fqP6X3//EJv
DlkMwTQ0XTQquEZ97fVumbQdpTrw6nvLtWsMB5IR5owmCsxf6a8Vy65xqHYd58GFWz05YT5ArqHH
+vU/fw1u08ycbdbQ6cx5Sy/QmKnr+wbP8fbn4E2Y0bheU1YbD5p3dBghEoXDbmizLrkt7alWN5nS
Iv759nucYEmgn8LtpWhihBUoT/2NZJiWqqTWPSc3DVIvuXMTClWpTahw67VvuyJb3c+qqGYERPrF
guzT5lV3XbpcNnTa2suFoH3udUie6ARTkqYDeOrPpZMgS+fSi266xo3aD2Pm5QvKqk0OuAPtOtn6
h2zlImVK0UiX6V0w+Zak51ohCf5BIMK0XLjVmwXx57qmxcEsUZY1PjDUe07PEW8pZp160fUI3Vss
O5H1Q3bEKDFoYDxlOIFo7PnqRbrbZAya8negBguN07fnyfhJvX4N6qLoUAC2ISHCJOxkqyvPWgfQ
vRCDlyRv0+/R4MnCKGDIBKP3PLUKbCzxlcGa4yEaSwjb29xPutxHmzPqUI2qxrkvf9u+Dmyc6ERZ
LtvZsgTVxsnKsHbeuxrW1m2mIiv8gb93LPcDVFiKiZOK+upHU3rcR7ZJYonqB80w/leNXabi3dtf
elLyMaBBNMK4HtLrJl4As3i9Q7VNZVZPVn+IZzRZNzMaq1/SRGLkwaUSUvSqY/841mHxM55rfQ/M
sAEIBMgdefdGABKoe2WlkLz4HVuho6LZ+G0JS6JC5h012AYf0tFN0u2F9zbp7x8LhffmEI6M76sB
xZOdv35vpCgQzMIoG4mCEFz+LmpIQb6MIM9yoKByiT4qrTv9F16dbfVjmMs4f0/yoYdvQeUoa+M2
tFVfTuxXJ8af4e6k4mNGk0sPxTu0wwjKpKCv38pH4dzywqY4INEtUGrVsh5ZDZbbx8U7F3PF8GYc
sccct9bi9+tjLdZo+rjOYxoG2MGItVQH7fut+PT2cD01TV8NF6fgU0UcLAfF4tN91Yb5OnGNSveB
1Q5ozntkhBxXXkbbqdrAegj8K+EuOYi6KaIs86OF7AhbD+pRKBExCvhXpd2xDMvKBlWZTTq4ApAQ
qLuumGf/ZvFxtQk2qQUF8MpPZGn/Bf2Z8tqml7G2mv3bH/T6SsZAU9YAEkWuRxoGPupkoJeVapbM
7GQPUyTWB7SzbXFrqTYd9lU8DwWq6ykSFSh3rKK9IF9AHen14oMvDf0dWAgyoiw9koLX0wyrX3uI
jpTHpes1guO6kiuDlcyWNgxHf8D2G7fGZJ7098Kb/Gi6rppwxRFkWcv2XUgZRX2bnzZ66UkCRY6o
P+vEGXMT2bgwCR1vLVtndnlldyrT45HEG5OOKxoTzfqoWy3K317UWfXnzBZr8K3shfkNHG3hJ4w8
0G/kBex+ibdOM5YuXkTrlKZqC3mzXR+9hScA46tqn6mRa5mkyb4pxWCzuSvFr0W+fygtheF5svBX
5kbYfXewa0xYk6M9lhU/viwDgHqaSJV5dBpQO4oRq+tTGe+aCElSpKNVPI7cAJLaLJ28aQl9XR6b
QAZzF3l8CGmZlMUxKy04lBvSrjbUH5spCme96wDcLN/HBr+ArziXLk5744eq5IdhbvPnvbbDPvWO
6WRZpd5mwOgaYNB166P+m6NyUW+bvoUltoOxXslygx80I7cbp8T8f10VyvBhCIrc/LvQGZ3gKm6a
BPemylcrRfaIwdb1O6sJQ/xiMKDIXPtY9gq9resu9NO0xIMLwnNg5qdAN+N2tlx22HvbmcJMPLy8
LV0u8rjDuuqojg6lHoMAYwwhZyyQVuyD1sd0GQI/Mt7xjhVsyjaQ7M6UBiWfzDKqZ3Fra8nBEICr
xhkhDVzZIaw1lk423jhi9Fh4OUcZQ6+90mbMbciUDGzuauylEz0gV/4EXKWKt2aSHV6FXfk7ycqS
eepe9r6YcyYdO0AEB3ZpS0MYvbnnP4mFUk6Av/fS8PWh2yfi0UUeJ/gYS69eH6euHdRDEqbZ75B8
Tn5BfWLGPnVqbX0HLRM50I0a+hEWU++sRnW+mJOcuRwryzwU/A/HFCDTNvrh90FvfXCWYuKzqOqb
2RoAwVSUx3Cp/xK6nJaHrlimeTfC4BkfQ9SBeOX6+V1zn0P3RyTSFtOdoazk3H3o3NmqkqOybEfi
WTCuAj9tBxEvdoUStonTvspmPjiOsz58SJK1SLxrd16S1tpWM1D25Mb220TV965IUm+TFsGAiWzT
1LUAWe6EothMaTTL91NQTmG7LwpbIbOeAYXXd/1kKcwSpCBWlLs+CazpmA2BR1TIwZYnwRadxyj4
PC/NgL754GC5UyhBBEL0XVUapxJ3Fd73Fd9cXrlkL3nFTotwrdZt2U1zM8LyF3zjIeoLwdYCaRhM
H8FFZ8T4Nuir9bFDiY2xxtKtXB8RwDV/DSM45vkAEUw43fvYKVaWYE2tlX+Jf2/WedzgFabBDzUm
acXHtUvNEVK0ABqvyjRTLLYoAKGEx3Q6mX9Uk24ZTomdS/n7eZd5tO34IX+oK/atuyblBDvHw3cq
2UQYY1U/RpRSeM8gLxb2CiHGTHrhgzkmrImBtVoOpVf+y7FSDL6S1fen7xOhzxvgeNOhuip9XaQf
28k1cpUVJ96MriU1yl82ZrO0qHSWmX2hg47YmZH9waErKhVOLprwkznt5iy24u1YhpX3IUGvuXjs
3NGujk6PC1+8QdHYQSzT98RSfiICTslHB+95/p+o8lYYg3ktXHGX9s6CgcrLPEHwJ4fGnniyCe2N
njjwnz+4yFF+nCAcOXNyPy6q59JW+93470jpbPyKm1aBRk7gzdzmwNe22t7EvaBxsXfmbuz2fsYa
+ksMTm/dO8PQVu2Bu148fFAyoZYUdjrM7U1ujRC95Lhat5UasynfxXXpNVdTxl3nYRgnhwtImlaq
3A/4Xs84uHRFmj3iM+TywpgolszK85bw0oCJeklEGT8s3DZO62b6S7FGAs3XlUKpqHbuMph9NKtx
XW77pFf8IRWZSdTHLDJHZTzFznKrIsDeP8BKmGWIAkkfXGN0F4C3RI23ST6q3pf8KPmyZk7rMmhZ
EvOcokW/aQIFimGbtkWJSY0aVhUecETvxZ03TkVxx4JtEQsFjudsHKeOUHFnmcTxTQSshg3tzyVX
dfAehYlxnVQux5zHWWRZu5bqax1vXw42kotAT8e88yTgAewonBzLYp3OP9dVmvP6JVfyndSE65ez
vMKAkgSztWazj/Jl8fj97H2T1r8cv6WpIfEmz0eaS+WMrTk4vkmXnhMvrNfMeTUhE8qPRSo0QbzB
yZw9Ya+OOYvLvjCHajtLc3629EqYrhrTJzNUfmS2/supR70RIeYtl/K0cP/vBQubLRM3oxAzD5wF
AENFW5tRxxgpGAYjgAtY4+k3K5w7gJQLbdZDFiwO09jGcIIt6E02SYxq5oxfhW8Y87QdwpIti5dB
LrOPi52u9fCltNLeCvEBr0R/wDSj6ojOvpzZlX1sZURb/zkvpaiBWsN2yOakXXaSPRh7N2XKn8Wt
Uv1AgNCWL/iByClMPmCrwOGhdipNTuE8H31V1Jh1Q15jth4+3qGl9xOoCBOBnp8QVfT5ULFbwKzY
+6aozQEawLevwJp6GvfqwxJSo1UkEkHYqy+VO1hd/ThQ9GMYkrSw7PJ77qZm1Ps1GgiXW0wzU9EM
iEwt8+A8jI2Li+cR5TizzD3hmGNZtthmdAfhtZhEPixT5TDpdpWYryCjrhnIjiXtX3X25K3Oe7ev
G/x7UOr2Budd1gbYHd6KYgqAC2ym2eK3txvaquR+BcYP09NItXlknp9TbE+/FxbqyfXjS1rgFFWh
fnZyiccvi+V5bEb0hhV2P2Vt2cvWb5QJw0UeFealO9/khJ4paykInL7HxRfFEY79YgS6NFzhfVYx
HS+5R+EOyGtve8c3H9nkCRnxp3now+njECNF6mGd0bQpGKja/EJE1UY+JxhHwSZ60lchtdoA9nUx
GtkQMITvg7MBj8lEBjZml+mm6D3zai+/ImpIdsX10CnBqwWeBKmwXXLZsEXQKBf8GkcUSOgb/HE/
TPeoo5r13Ephpg6hNbOLXqp4Xd6EvJbXeOQBXjE9PY4SFr+yosAzs8h70Za/wcIh370jw4eUYFaI
+cyyHhTuKfB1Kve2rjNZgI63i8pu9rigRtkDeT/mOtFkDe2/kjyN+19RwvO2I35Svjomkezaf/ld
jfM7jWaE0YwrRjN005WjsTjaBU0dYKU2+GSeu7LkCveVin4P7hg07kphMu+jALp6IWUyvhfVui5f
+1Z4DTI8Q77iQtAOlUsaNvXMjHefK3BCclMlgSiqzSogqeEQVsxxXn/R2eLyj2Ydmj7cYntTj5qW
V6qjZNOPU6P3vc5m/kArrkaNtKpZUO/5vcHgbnKwD+1fhconhaZh7q5pv2FsKnwy4SaKsvsYU0m1
kaaw6ylQ7/wEnuJ47NDAdgh2RRZ8cBy6YOqqSqR5PkiNWJf73hLmT37tdP4VanVVY+0b1x2bd52c
Cju+0j083/UmjhaFkyaJXI6nxyqHqki3+Eb7vXOYnChdOCPbUpRXWgqbd8v7lnJSsUn06kzDpvHy
1hoQEWnNQplZ3ibi0dyfPqbPWfNLyO4KN6GWSW5j1UTiMDQxPpiwK8ckKC6X8oeUXZDjppLC6nD2
iutQ86lskAjKCc51FqCxDwr0a+lWMTM7oxcSqs2YrA4akMqp53ATWBH+UWiNdEFnb+MIgGT8NV4d
1k1YpIN0Nz5EvODeDUaTrjZiMNc27/mQKzXnTL11S9xI+433/FdaO/Nj0KfNaql6N3u1uZRxAZGE
jOe7aTC05nehgUGpamgDdm8JuG3V79NU+/LAok040lkoJJPr0/WkTMqnc6HmZ27HzjNnvbdQFvHw
/zE3XdfPzOkN+nUaASQsbir0AVp3WhYPL+GCylnLiTB2nYn6JH7p4OAgToMbDIZEx08VH7knpnhD
hpUPcWZbOYW5rwzRZEL7Ii2TY5ZxYw5grMjYqcSriMgOucJN1XcoonD5wAFWTzlpCgSi36xZb24b
dii4ZqGoZwJePI8RZ4acbL4QdszEmLptZyp8ZWN17XSoRr8cqqsQZYUlPia0AvQeFY+2/+ApD1tX
VYwMG1GDVRPYaeVyrjqdNrCY52O8DUtNjFyC8Glcnq8xlpSZ09PVDmVL1zme8m3mW4rIZq8Jq2y7
5snKT3mCyvsVuGgTRQvyVi5Iz4mzyhJKNoPlmSpqC8GGv9A8hzyVA+eaji+Ha9pZBRNSxZZVF5s2
a6iobEQar6zh7jnzKVRqYp634HcqMDTF65N71HO6nqW4vYprYSPbw4ViwXLrCoKcKTU4WpuTLh4L
LBquYumYRMvukagS+7qwkvx27pZ0cb8vFubO6zFggDW8dJ97/Cfb7xXMuhZuUPYLZoVKPyXT0ldX
a5Fb6bqdSmvy0DFj/WA87Oe9v2wzShTOgJ9DXMW/KBPYn3uR9vp7PkNU1rs8YxqPfjMVQBOmLF0e
u7RqZsQZVm89Zp3y1s/MCT3roxQJ/q43C+XHHopFJdbqUSNMaX9z08Zp9+4EksjaAbWcMyxknVEO
kE/nasTUsunXsNwUtVfEV8IprIKDbF2Waq8AEv1w0lq711ar+vJnqZDRKlEjjo6tp5O+vYFgOIXX
q5qs6VODeFf6bsoKsy9lm5UMuu5J8H6n61RmyS6UcYtBUSabkDsL3JfgahFELIUdb2dDyOWY9NPi
3lzNkBZztGpbamSMHMkjfG158OrCduq7IO/l+vPlxvWSZZMGmKznuUjwfF+x8LdiMfljzq0ySzoS
+AjdEQvrKTHS9QBmi2E17o7PF/WM7xWYWJr1r59zKEgDZlfpZaXcOFM9YnkUdMyqH8/3iypdTar5
kue+bAnw+Cat7u3GZOGWp3r7G2WD7mc/LUWE36hv5v2wenDYoQxFY9O5wLLSeSJouzErbJer6SUd
Mal1UfYmWshqHco7RYmsfCfcGLvVTWPZormJpjWswt2SaRMyqOmae5DFBYHHJ36n2fyVaGCgbahl
cJXs+srpSUFHPI3paKXMMK7dS4dVy64qRif7TVyqCV1rtzjJvup1oYstt7K5/syWCnOjtop747yR
wSDQX/VRV35gArv5IatEDLO/sL0V9Xu8fhBiomWm5S8smEb5i1xiLOFPAWV7RLHZZhnKYVHlT4WN
IYrBKvKxN+O8CAcfc/fVNvepYpmrDn91JK2W72jRm/KXRuEx/FVWHvn0MZXNxN/zF9tMl51pE78F
okEOq/ypeBThxyKGjUSPHNOuyurMcLS9tomgAxkDuVFfBPxhkvEQPiAXbE4C7eBwThXxOYax42LK
E7mc8OazC6d3KpR+gjQpN04A06p532cgJxt4tk/n0Gh7Da9TP6fzg+2Z2wZGJyZ8Jc5KLhpYLpsC
FqVsfNxPXg5pU3Ri2AUsccqaTkAZJJzdMRyOS2DTb6JoGnfuXRsIs/iK3hbMN0qCExPtSs8UNPqw
k5KHhU4GyEWjFTmWuzDQKQtTv3R8KALXWAlbmF+HOwEvMkk2CCNVwE2W5xpAg9Wof4UNFZdolMPY
P2kLhjHcJo7CMClW2OZ8XbuCijvdsS58iIrOZdhQbsjmz5nvjNPnlzPVbrun4ulMd27Zp1HaLT9T
P+ud0RhRzmbQUMFgrGf6Inw2KbcZpjTXFpEZm/sygDafLRJ77c4zp+aAc6Hi1PR8isHbyHIbBsMu
BmMWin5EPbZ7naCzhnpIh6bCfPtSBqgqrAubPQWIiuAwvNTyqMOSOSgVmSDyclnMplRypWjGsFlL
c62MNfYj/aRZwGpawuUY9d4UkyYvC3pY20EGs6kOZZKK2FWBERPzAgAjRGqJ0miMiEUFTZV/tNCh
Aek5ugfzyBrKG6ZuaFpTd8is0CT4TdEy75ismz9YeRtwBSiiYmpUv12eK2pFNUXeHeMuuodaUe/7
tRZ1ZpN7OXp98HN3nsqtl8Szdi/0p08bsUiaQQyhxgcOC9bC36RIraBEsKWY0wNwa5M/RQ2qIuLa
C6SZ3kZyK+TMf05QUDypvXYz9qqnmAxd3uRo7vNd/e0my0kz1osQbYlsFyo0IEWOOtAYf8LCusAr
FkTkpkPDYVodLBcRqhvLWbN6q/IsfNA5PXTyztyKj308ttml/vRrsE3ACzyxgVD/BSRpGi6vXyAg
iOMYjo2gA5Ja3et4BcLd4AX4l+/Odn2fQyVV76nN8a+jSqvHPDOBTbYs72uFANB8RygouiOCEvVS
7mpbr99WWWME//ZImS7pq/ZaSAcShr5PGx1E4ilDIcIxGZmlBZuazgrjA6aDbg5jOZfyvm1U/QlR
vUlfvf3Mvy0a1OIMw4VGI4p4aEuftG4V0oFWNOfjYRSrHT8gk1yEX9ISzPI7gv6Ml68ziuwT0Fa/
v+IIT+v7ni6D3Ci3ocxyoWd+YiNGSy4E1GBY+miP4EJ32klOXepC3CIkVTg7eRcLKov7kdOkuUZO
0QGCovPpQ9itAxWZvHfQBynHD005SEhXcbR+Q6czDX8lVhneu9KurT2IONJkl2IsgqnUE3E/pj7e
br2sUNaFHXiC7TEvD9A4BiOPuiv6k6bf+AcY11l6f06EHA5VOsbTh2rWZZRuVaG9Y7Bq5T6uS7jq
d1O3FuL3PHFMb/wqDn5dmFKzo16vo5jdj+UNxhtYFZ4SQHzl2xYHbA/zC0sRzWn8YZxB22655fdZ
sym4azv7mqtQd1cXqsxu6bpmSK7qVOtj01up/7seaCyJSziB063IAKE/YoO9gkFAuDqJBXni00VM
QiqZLiQPvF3AKm+zui9HkJ551+ysQC0eaACEC7dVmpueWxCgf1aXfh199n2R6gzdyKX7VIu6Ct6B
fw6qd6zsRl4AAz69y8koErAwPgX0FYGyPHnXcVjwcafxeOhk1HxRGIHn+6UeuNLnDl2zm8Zxxl0a
Yx6J1GeKxqcXLk525XbISX6NFg9XkCb1GgrGzYy5gAzyQzQ7o95nqYMDK4371tTJLHmt0jX6Qduv
0DcaLfSPc2T31DILqJqUSKfwpgBq5ovN1GmrvIdplMlhM+is/xR584iBb+fzhKgV/JRTeqv68faC
+lubHAkgUMT8h/9hU560yTNQREMXk+lrZ12KDzZKWZy8JETBe4/J66+LNSjuIttqvvyDB8ckgahQ
I4t1KtipUEVBiRTWpmqbCrJfIHvud2GWH+ym7ccbH3utGpico9QFLP+ZnYwrJEsV3RBDmTYL+Y+d
HLV4urq4AlJ1xC7sU1MG0Ve6n82vlXwg+RYtEbwQHIVRGm84ilFKTulJXdguZ8Yd0BBAeMPi+ruL
g6CY4lvxrA5csHp56EftAPkInFJsu8DJ5g94f8e7yquy/0wA6ykKJ2A84HB5HqD4+OTIdHrdzXHc
qQNM5DE89FPapL8lexrLwZmW9EbFjhR7COLDpfPob5CckC1DSxHqjWPbPPz1yIuqGluNHfkhCkbs
OWFVaYNCdBJqOCPOOpQIYJa59CgPGdW3+ghmCBMNDstU3grbZnD+40WYUOlE5wRnYIBlJzCNUmK2
3OazJA6INrir4qT7VcdNcte7ltX9mgYd3qyxBr379nNP8yboxICqMKX8P8yd2W7dyJZtf6Vw3plg
E+yAWy/cfSfJkmXZfiEkWWbfRbD/+hq0fG+l5FN25dsFEmlk2tbmZhNcsdacYy64Wgg5707EXJd6
LREhbW2REyM9jaX3Udam+jjUDSqpjJ444+zIxLcQdY6Wbn7/8e/lKYudecGEWhSTWPl4k7y9EOAg
E2nOtdpmU5v7HZk5Tb/poV26a8FMa2XomU76cWrWMDYaz9auK4zGJwQkM3HzrEPXPUHS7BayRqqA
YeYf6dy/Ph/L6QHKiT0Xyfb7I+yk19VaGHOECS6wNXsIb/o8j4Z28MlyVp+1IWO27Xn9n9ho/+7c
IJiFYu0uXKFfGK+iwN1MxhN8ZGtoPnZRG0+0YEyLNqpROLBsRDk+ZH5rqQBUHjg9cl7ObPvMDzoK
HpjMkwEl4GxDon404W97f3h5/ZuqDscCZB5E+0DHhP3u5VXH/TyLIYTylczZc2/FpJbaU0ne/GQW
Ot4s20y/JFz4W2sy0kNOf7xfWehU/oRG+HUhZSEBAWtgveJw3r9FzTbriUQs5DbynVjjXi68RAZM
uLVDadLYWk+DveTFk5cx1MfIDAnKEsALbv9wN1u/1ERUlEitUIMud8v7ZcUnaMRufBSKnVPNUJ+y
zpo3aQ9NM0CD1aMFUmH/VDVD4QYaiepfyow6aDshA7qACp/THfd8eT8Uhtv9aclbLsbbSsN3F/gq
+yRsZ+yU3j5pcVV0TWHPoBJIgYH23nv5memZvGp0PTpRWhT3XZuW91rlTfXa1lqmIhFj7J1RDcWL
TJopeV3z/pFp4GNV8M//Wf7OMyIWZo5x+0Pn/t//tXuprh6LF/XbP3RJnqkVq+/t+z/15icjof95
dOvH9vHNf2zKNmmnD92LnG5fVJe/HkX0Ui1/8n/7m//x8uOnfJzql//813PVle3y06KkKv/uIvhB
RvmfnQeXlzF5rn75Cz99B57zl2sCuqNaYp8J8Ytn4afvAPPAX/gGhMeugCQ8at//5zuwsCQY2A2W
6oplnh76v/7jp+/AEH/hsmU3RC1vIIEHkfbOaPA748G79wnEfV7mDi4thy3mQqh+e5eh6TMSpODN
JR4YMKwbhJrGdSaazHzWJIFRQa6xlUZNYdraNswlnfg/PIPvXu0L/wa6sEtBTYgJRc27+zwZkjxG
FtifK9Uw8DR76fh3IqLEOExkKNfHceJtdBNKOSotSNMRj2FeWC2hnJEhF/2Loyip/5Rz8g6+idUI
+SdoHLYlOHJ+PS5Tt+yWNqdxNjEcqrVXERkK3dYb+lWWEuwXMJmi/ahGi3FVVow+6hermBIqTyxY
N2SvQl0RAljD0a5UZ/zhTbzUmn9bHliyKMRQkUMMxKn4i0i54GXSq3Jo0O6lpnaku+V0B1Gk4xw0
dZVU/7BfQtgzNl/KDrwWDh2b96JooKrCrC32hgmawm6tVzpzfavWvBtt1Iv6+wgCuD0ZGX2lbW/S
cApG4ZbeEx2zTpLvY8tbPzO9/hSZ4Ei2ud37yc1Q9ol984cbaim93pyZxePj8YzAreD0vEcrGRWj
FW00jdOsj/l46GnVLbRHD9lJ1LDf3sROUb5UVdx9yAjT4B09NMreN2Jskz/IeZd7982hYBtbrCmA
AbjPf/GolEkcjrljDCczdDFvNwYxqZdhmC07mLMurb8k6D7i6A+3xru3K7cG1gKYqRBFwaIARHv7
TJeowxx08i2Fr2H3626WJL4zA9R1xnSz3XycbZnqgQa4eNxVvPlhnGkp/fLfX4hl6Xj75bkO+Aow
77Ff8b3lMP+2W2I0m8dxUxcnBBtZNq26uhL0Hxu/jMfd7z/qXc3HZkgsNyUaXM70sjS+/agmZHgf
CcLOsxSg2bp+/U5G7FinwqVtfi9LuvaHCVmX+MN7+pePFhD8sCTzCOK94Ze3H60BC7V8NHlHRzPS
cec5BWPGrDad6yqZ+aJayiZw00Sd9s/IC5xYdh6kWomlC2E4v5Sb1ALs+K2yPip68/qqaQsevdfl
COI4l/b355hgtHflEsUtUn9s8+y9F87++xaSSuoxJPAJ/2WlTdUm0tT0ncnm1O+tCGwr8RVhVa7o
N88r6afOJs17cSpyN7Q3Yd1M15ZLwkKfCf8w1VO+dhvh0DyvvFNIn3UzmOWwkpilglq2/TEXhfXQ
+M6wb3TNuR18J1mNsjQ2VtdejXYY3y16WDKTcz+khtsCEEsycdQ1emraS5/naqWYznz321A+1Z3q
t5Fm5IfYmu0rboengm3Cztaz9mKMhKTVti5XjHyNPSDWwqbDanoniZ9j582+91Ebbe86qfySPlNF
TnONs0unN3WWY9WsUWpBvEhLGKKRZpY0E5N7EIzyNnbNLJh6gN1VZ6dHB2X5rgyL+6HO5g/9YI4b
h8DYdc84dtf6ytlHqoof66797rb0OgNYxM3KH7I5CAdtXhdoZXe+P4oVeqCema2NVLiMRX3F0FIE
BrvgOKhrY98iRAqooetPoTGgK3DGzAskKupHmXXmLpxsd1vaYfUxwkKxmfWwXPN6NjDiINYOpoZs
rQkR/EXY2Y0CIvvB9lqUkE5rfPAwjt32ld5/R/k6rrwULvWRfAQvyCZ7KD8wjhCBy5Hg5YomXa3s
0kGL0lF+f7VDhlwrerjN2awm+zjW7byy47DdAc3yd51TI10prWMVO0gdRIPEomrwP8X8sbJTbbNx
EMprJyTg8zlFnPkx9LL4S9qXebhmeUivM8Rid4YXWtd4ofpPhTBgKMc9jTOmyafGERhnEo/YkQmY
gQwaIBA7pBnxhplgWwUyow+9Rg2QPmejfTLhvytnjdEpSpE+a01qF3cNkem5uhoxYHXHKpyeEV0s
WT7KIFJuUgzgSbfvfeF+RjuXEBlETuM+xpgTBW3itvtKl4jb9fwbjAEDPIgadqnVZEHs5P1V4xL7
VQ/pVnczBrl6g3p3bCMuql3eT2JO1rPPFerF7G5zM2GYiGx2m3YukRsmjEg5TPNFIFxA62D0G3Zf
YREgELpDrXdOTVStk1t9cxAvBEMdHYx6Ku4QvzzAHEam5eERwo82sBMd9S9G4u1AR1irFizHeYo6
sniS7hrP+7CjwTBurDxD4BSN/SYxM/b+Wjhx12FCRALFMI+Z1rzIffydaabYS4q6wic1qTtnDour
hASLG9TA0zmNrGYjcb6etNrBv6TcHrH+PEjAWC3YT5iDZt9HG9stQhm4hET1qzCOxxcLdZS9qrrM
R5Y45hcDdnZ28uIhzz/HWZhrX5KeCBV+iDdA1Zp8N40vtY8w65sRpsb3hitH+7205G05oUFaD2XT
tlcerkjnwUdwGX6ixWmSR5jMSZoce0c3YSdVfU/HzZyUc4eNTP8mPfSTlIOdnG964UXQsRKPcB8U
v0a+fa2USs3pyjxwGMSKwxgLjkpNqbUhNCPTE4JVBpGsPNXLZLto5GJqzJgyS3UIPrd+WpnxYVB5
CMxtKvgJvaUtoXBTkl1iI8LdASe+885RqZMUrsYyyY5QtHGkEGs1VvLMkET0Vy4rsRCbpiJIDP+M
ZF351MXZyAgzBJFFABy6sJWVF5HaCNZRMnHcahBnu87t7IIpo5lvBFrIbm1qhDe9zBPPx6WoM/Fo
Siq5Yz2p+b70ucWiVcrY1rlynIi3EqaB0P48NgbnRnmsHSul4YOdTRLAI2w6DgKMoJ7xJVZFgIQj
n8OtZbTomoqiiaDxxgx3bojQ8JyPheNV+caw/MHvVtydvY06hpjLgAsbopdveNOXL0sYFht6MMzV
ycRfGR90eDlRCjHISwbk3DpXKN64ZeJLCcTfKS9OO5jWtlSNdYsDi+t9bvRyEs5Ko5udFhcjJyWY
qUgHCNtdNcPYs3axyiOZmyxGhgFXuCm3JCP5JVkYVa949nsoyZvSQ92EJDLLalyPMfInBsqZ7n7D
5+XFRQBezCV1b+zbSdu4qerdnR0BHamSOHLTtehF1u0I9R28QLNirzoThJJFR390hfjkj5jSXopy
4LJonl73ak3dlfK2HPjXuGP7mXrNJqraJD2bxH93X9thKOm3NJWeo9Kb+rASL6LQl5G2NYc2WGQ6
2zraEsOS9QekLPp8YJEU6hZJlmeQIU4dva/iOkru69bE6NSraeZMxUZj0SSRU8mSFXYFnokGmzmU
RwVERbjBwKZKlMQLxej1sC6Re4yzAdIXssJQNFW7rtS06BKwJHTpR63x4wc3So2NlsDkzT2/IRRW
Zc0hknmoVl0TCgQg9vjVRod0b0y9f6zLGBl4YtSYEQznE3XyQ4Nb/cDXK7dDyaYk8C1Uj0yKTo4I
h5wWuj6FQV1U7Y3fjY9Nj1Q5Bxa/C73UIye7CFG7T9xnZq0Ozhhqdzrun90M6Akrs5ArhtwVHznq
HwhSStc+ZIrrxO2Rhya+s8Z5Z6ObbYxAguvAx0je2KaZ+2rLONU/LvifTe1HM/6kkYXFq8aMyA+9
zW/Jg8ohVKO7Jf8R3TbOnjQ/xp6XW0GHTPji2nCJD/hV9IOJB2+/hJzuLaOnXVYw8U/i4ZMBNsAN
HD9SK790mkAvhH3qRzkdBcaVk8kYKuCaQPYtuavtlnMd15XjYRCv7SczqvOdBXgjyMduRtDZlYe2
9JoPiFDGwMOtcpBzojalSl/EXMjbJrLLQNEOQ6aCIcAYq/i2SvlxwHbdezvvDCLohVefpV6WVjDF
tXudDpJ0i9KyI154s7HyZWv0K5t8+ntcXhJVFXIv3nk0LKeVhbBC38h2ML77IUa2dBLWJ+yvDJ3z
sspXqtYaPfB1UtW7RLV9wGZHNhuStu1PGToUe+v6UeF9ERJ72lU/TKkKPBZftoG2SikBVRyvS9sr
zaAuPUkxZHbodmfKA+yXeVffJbysj1GUmE9WVIWnzBrMgznmJN70pNjurBryVMD8atpnbTRpa1kx
jQ7SXnbHMWqhE7SyusHqQUHFt/dwotDxDGrHzT6W+AlG1GG9+ZBgAb5P3HQESq6q25YgjEO87LTX
YhrVQW9GWg1SqmQzY4nKVgl9263u1LWzwbnWIvkWWfithV7yyTaSxls5Xd3qQYcAJglo8PhlILGU
lkHjxVWQd2m75wd7UdD0epKvVYumaxzd1th2soOrCcM4qC2L91afYlyHWCiTbiW6ujtPiZRfey/J
7ox8DMPAb7r5wVoc3gwr4OC4+P2tKw93HB1/vWiGFXPkFO0gj/3R8yZ137ID/8CCTu6CgX7oWsKN
3bcduTHjiLpiq4Z+SDawS1FzaWhUVsjHnG7rF9N4iSwnUvvUj4eB84teCI11ZmsLnS8/mVNEqn08
j4/YPt3NKBPjru+Uv8L4UK5AsUZbJUd7J8Oo2qqwSD5mQEZwj6B8TaTdr5jbWw+c2sZeT4w91maV
wDlDZeagWYlBvMWKoFH2TVDLumjdIMdBiybzuL/yqQ9vmkQf7p3EHUqW43C4H62yPZJUlZ2zLisu
dVlciMxqn4emDS8OyL5r9J/tVh8ne89cG9+TNbioyZLoSIBHSo8pE3j3s1SeZz3lFlMmY19WC21f
g9S9tqtZe/TYqIyrXJvnZx5WE+qQ5ZRf8mSqHxExDTvRed/MkgKTr9N53UabLUF8YzSwuUr8dC8S
tmOF9LRmjSDwpfFS56gNPBeyTIxdqvJ5N/WGZH9VqovZ5nKDaOCpazPg1SOjdwb2vXHnsAte90UR
79mT15tysl/sUYvXhipOkdtF22YI/Q96aOofW/YAR50qFrGRP1whkBKr2atMYuPmdgN4z/1sq1Bd
aSnGRU9r410lMnQ5onYPtg4HrxDK3hhFoq9zD9WVJpoz8SMm1Q9uuWYcFDZM5NFe5uTHagh5RprS
+IJPS9/WaDwP2Hp1JBl5suo9tQ9Dx6Ia62vf2lo2FdXMAW29pAiB8GXP0nJjfEmav+kRbVPotNO+
dMJ8PTkd21EU4huIlW2zGw1reJ4GcV8LmR0z5URHO62iRX1/6+SW+509VnXXs4+8Quitqw1Ctazc
DJ423IaCAnntqa6+RrJSupep4OnC7h95p7gY9STB2+jZHSk/rW0FWjU5N0lpax9ttlfezuvDJN2n
JaC9AGNm+JXahzzL1p8ZMznFrW7p5udJNmpXJTWGAC/K2JQZRvbJG8mCIQxHrrMFWqhnhH3MmZ8f
ksr80g19fTvEI3VUE/Y3Zd0MRwzzEWu2a5xCZ8JwQ51wF+oeGP0KW0gyGpR0DJcfGkd6K2Xl2nWS
mp/S1jD3TjzRldPz2EFHnl86ZslbT7buqcEGtG77unhmKUMFHWvjQ0W0ZIa3zs0P88J3YQCJhgdL
hLbJvX68GqU7nXm2ySbshX8em9jB15U9sTVOSWdzfVzrjfmhhKqzJmOv24+l6WwjPaIo4z6JaUA0
2aHAhMY4LE/uUr/urwTlf73vEZ+vmMcWX0Wj1Z/rpmmuBPyAlVEXzT5PGu2RTiaL+JyXW+5oQsU9
wpW3tKxntONWaHyXg2hXs+vmm1qIiLxAW2yULxMH4om0MBBlrmKXx8q4ERVjtzaJUYlk1UPcyuzG
zHJ56zhWBkIbNWysTXqJ/y+7+Am1mY5Db1/X/bdEZLJd9Y1yKlxgCd5DN6u/zm4qAjzkbFBL3tvc
f1hjNlTDjxhEZLFKiGQNUt24YXpfHTFNwERvTHWyRONdxt4UVwvC/oPqTchmc+Ga+z4OT3iEBViO
OXdX7GpiC9WKYe3aRBvGDUPF9i5OvfK6Q/T76OctD2Ay699jGhpU9iHb1QEH3JpGXXgn9Fa/qpze
JBGEmvBcCrPdyqQmNB11tnOsQ90FJOAPO5QPh14nUy/CSIYgTtlFoFpjFgFb9Palo3m97Cb7dTn2
1S6vxBzMInW+qkw3H2d6MUxeO9Yx6n1OmKfcraRk3XACXnLhP9RRhhu7EP6tmI0aKywhjlNY5Htj
QFRmNJnaDY1MD5EgJiSKxnEKpDKms5abOEGpEO0H3WzaD4sRl5aIbXMI7oktrX2vyWl8dJQqt7Rk
C7EZLTmzi3LrL0U0TDdeM9l9oGno0LGmkc26pt3YBVOb5V/zOR/UF5SJaGZnw++3RpnxxUpZiWe/
iMYXXpaQ+7mwZ1QPKS5ApAOBPUzirhMgIrCp6NU5R8/HislcGdS/Fw3rpOqz5ETLKIzOoeNhjcvo
HD3pQ1S7e4vFriNZ3bEfUAEM93lmgQo32Lz4WukHqeG0zRmmT9i1D6Nj9EODkFz0ptUkq9bw2rqA
l5Yo6DOUhuNwmYzYeEh7E/JvLR4kb9qLLrPihV4JJUeNfVfcZC0KkyrEBIKcul4xOtbSY/9jDyNj
OgNXDF/ZS+L4ysWODkzrBA5kal4NLmXSqTETftdkrlxemsyTuG6mkP8zqThExcogbm54wnRX9jmm
b92/mjv03QB0e9F/jPxWXHKimJ1LPUjd+dqVlpld5mGYwk3o5J67dhO9LXe4Chev8dx4/K2JUDBt
FyeYNc4+zjj7djKtkclUSYAL14QDY4+QoIImu/jH9pmFOxyftRhEOEpjsO3hPTGwytoadOYVpJzI
K14SX7XzrTtjrxesKUgOVgAVJrmbcbvEJ2+O5vQEgrx3byytNaFFWjGECHoDZswvwoBqQKUfeQ2L
4VjobnTwpqRL98uk+SqHCzDfzKkdJhj+C4uWZjizeewmS7nAmUzlekc0/uZ4bVqKjT+gVss84X9Z
mGQW3o0C2LGqaE/UDdCKlQewoLgZZq3Wt5UrFF2QjFr60HT5VJww39L61v0BfXrHSsOwoQ+j8cGO
0tITKwNXf7VhTBCKnWe0ZrujNKVZEGWjbhymBJHqijFN60eBsKfiqNNe6NbC9UV2GX6gSrRE1myC
eir0Q22UGPDmTkf6EtBjbqfvs+HJGdRqNHvOd7jUmPJWS9COc2UY8TLDqipOvKVJ/o3nDEeJrRO7
XtLtnJnsOaFQyTnHBJmeCsPis0uX0vYzi3Fq3lALpZIK2Wg+mFVuPGYxEvImKNitSfbwlhxB7rM1
5smpmZCESy2jOxMyvrZfGrvS7sLA8jXne6M0o//40wmY997idkCAtNwsNgAcJ2jhglI8FW7IbqQm
uziIQ0rMj8oII9rD4+TVgTsP6dFUsSu2MkxZpAzZzhbwrbmqtk1Ym+WWMnlKN4SvlXagRc5c3qRp
yveMVZXRWJxN+JvHPImMz2HqtiRFqGiwY+o4xlYrh1tjzytw8M8zpa62WSZR4lLOSjQBL/7Z/BAL
BQF/SLCCxiFKfdpcnr9Fv1W020af+dY0O/yTIbvRAzjaL52zLOJiovXD/RS2VATbxHKGgmlVWobr
QRlZvELXRG3Fwjc2x7IX/C3h9q5HzccQ7IhJbfaOdgiv40DFQ2oJWIllTCl+XFZpYdW/M/POL1YN
+JfmEEpbR5yfaf181lTu9EFV1G2/nbrCMzf+3A/l1aAala8hqmgnbi5C4DspqgO+SVfeCpLS6kdf
GTj6JxdyMI3stD6y1TSnE2PbDhSL9JxyD4G50G9j/AvlmoWQcD0fIUl6hZHL9mkrGKq8jKL019hu
63A7U+xTw5a+45/ZGDVJ4OnZWMC1gUJDaICZ0NwVvnx49Ti/Wq1o07T+KhuJXXgWaQZfyxB98zRh
M7mJCi7RfjINqb75pMRnFKUVl7uLZIH3GkLsg5sXPG8YVNhMmXNUf7O41I/0iDJr3/pjNW2d0fcw
5yVVaK0nFoZwszxhLNEem/o9bgtujTbNp6fXh7OVBveop0u/2euwbuIskPgI533ZG3iMY8ekMYhF
cVZHMy3sYZtTKDrbVtJJZCiEKWqTpSo94TQvIblYVluuY5xC09GZTBldW9Djm1OqlSTdU4oudBUV
Vyn7yjYxvJ5E5oHwT1K13QQxTzEQBt36WbfCqJqe+slvooOrG/V3V+lD/N2qbGOm82yGTsqJE3R2
CGgBXMdQpCg+C9nxzCdms+CfZLEYKaMqZzS3mi2+3I1p9iwc9ZIftzPnItoNJoSatSIk1psDoIBN
vrNbt5rIn5qY1y50MEyjKb2d7MhrwMkuNtHF+Ftsndt0yzyWzrpm1wQ91qk/fWqIdDmbU8aUmkGE
ZP18NfCMWUndncqhiVaZ7zrF0Z5THW2XSBb6WFsTq/QpcWO72fma7WkGjXIqbdbpIhyucxjAybU/
JnG19VKYFFuzbRNrN+Y986zYHmGJrXKVaXyHGsp6EcDly/OjKjzNXQ+6l+5nnMn23ojzNj2w3fDv
EWKLJTiR4d4SzNvyvIJ9itfFrJonvU/YdrcqMewtGun4s2y8cFgLEMfm6vUd8ToqHQssXhswq8ad
nThVdOEk2dWHSkwhLQuGqe2neopb5+p1xXQbMzPue4lbDiUyWfIraDmmNcNOsvp4p6mOC0fWIINf
EUMAYAWGyr43idNNDyaX8lD3sUhXU2e16ht0obBdo2dcZuVOLh2IxWZ3D7DKW4K5cvWlNlwdxePk
zYjR3aoezHYVj51DpcxF1qnZIsyce0K6uS2MKaQm1vBK1DeDYHxB57MdtZ1eJqN/rdH5hDVQRZ33
NSekKb+IMXOeaTM001lprSBEhddi/5GKyMYWSeU734Qm3tSPbtQ1PL5j1R9Eqjn9OS8jfb7FbcZv
MjV2Otog3EnJIdRkLJ7T0pkW5AI+7/Zk4dpvXnif5BkvFB2XZB7Qv561K8S8Rr0bYG7oe9wcS0NY
60zSOtZsocNxWMV91DjPYSEjuC24c6qzJ+2iipdlypjXmu5Vc7yuRlODAWD4DBSGU4kDsYZF41UD
0IHCKvqNAxnG/CoLcrfWIdJhHiqGAz4jgsRHGBIYtM2ph6Ubl/2dknlff2AzMSU75rG2dwZqPohV
mppFsa/DIv2SSfSK3KIQapYe9siUg+iuxjOu6D8VzYadXmsdI4amNNthNs2fftZItt5ZVF1TBA1D
ESTBqwuZhNvyFBfFfBXpWf/NSCZWAM0xFr8ZcRlh/VUSBk5EpQ4967LQxcY7rwaxuU6ijvus9Eou
mp4CPTjQuqjrvaZpkVzl9ph1d7NOTbPXc3Y9+352tU8MmtR+GPSpXgkEfek57G0cWqvI6acRLY0W
vbgus89H9qxa+TnCRvGEhy5tnnU8n+wDhzF23DYYmnikBmBmGZP81BZm9ATPa4g/D/7YhI/2FHJv
hLQ3/e8MWMZmP7Vx2B/klCZra9aymR426QZURCXq8Qs8csPbhL2j9LuJflYdRMuJ3UOr1Npzia+9
vArRYmCPxfydPdjM+VnoM3ALVWCQFqPyLVlfpmB8SNH1LY4Tp/ewf1e4EssJgvM5TxU7KmXEEee1
uLEAV/H4urPf7yYOeUiCzsrS+QN2V16rFfEB6qkoOzkhrIqGBBENU6juhP65rvYSjZ2xDFmS+TzL
1jSvgMF5ZaBhaptAjw5sz8Jg1qp2+gzdp0nojpT2cCmathS3PQRqsYeXwtrcsEPPLqk/OPOx7/MS
gU6tt547rrRsUskhUWHl36ShK9wrb8YSwKiFisWhKVJDK6eUh/94Ys/QkSxo0BN5cG0t8Te0gYtO
bX6aTLvBlvQK86gIm3XX0nqRdE4rJ8o3BZoKrb62tL41/IuGsTBeXN8Uut1m5mMJ/Pi9tuOdCnDZ
vtuYglxAiqhxUbS8FbHY1NTSQbO+66vCse5agdT+oUwFZtIxthna+QYT95s55wp99nOf4vnHAfwj
aen/KAl9ozX9X6lL/71K9f9DaSm6ob9dqUW6+lOSuiho//Nf92XSvnz7j7v2sX1Rf1eY/vh7PxWm
jvMX8gr2FSgW4X78YFS/KkwNyNa2sVDLub7oohaU5U+wtWv8hZuC/F8cXsYC7f+/6lLvLzwN9hL6
ZJIvQy7BP1GX/kh/+W8N2PKJS8aGA1DTRURJYvvbGys3UhQ7Q2a/eEa4sNzMV9gPU0rAhLbdcYO9
luhlM6lJrFtztGOesyrUn6JSCjbu9G0z9+gThtUR26aVzR5pdq4uuV3UGs81Oo36iWyYhR+hwd5I
rVXkusJ4cSldu9s8BowIA4BcpWfrB3QnesVygYdmCL0SNS+F69jQ26FcR7kts5q1wi6Ks+GySPmb
qChYE1+rNk39MPv/7ZLevJ6Nv5Nd3yrIWCGBI+NsRFLlcPkA4709R3AgExotsfeCqb9Mm31biFzs
mdcr6e5nluEEjkRS58n3fKFrhdvff7zxVmjO57sQzpEmUxtwpX4hNc+p5SkcA8k39jSwTOiUw0ok
xMw30bvQwhwisA8ybiOKOw1ZQF1SyyDjwDAtZmewjq0TlyoLqqqx4Lv4trcAxX5/kG+FlMCDkbni
VvcZp5O6wG359hyNccK0RVraN0eTvW6uYSJFbrPNPdFa6BZk6zhfMxgof0qxfXdtls9d2MXmYnXx
F0Hw28+tuwkFhGZ536KJe85h0FLn6nMsCKaOAgA4XXJdgrailxPHlYlc+vdf+62Sc/na+Oqw6QM5
tzGQvnf7YPNDWTbG1jdeYhjYV/aAlPyRB0lrD9WcuPlVohmVgRUKUcZdpvRFhqZiACH6H47krdyY
I1k0f2jUGVATTGBb705E6yRMmxgIPIc+8U5yVy0dm2mjhYXyp93kyZGr8k+/PMp3IuDQYJOI8AtX
OHbjED2VLr8JZ+Ap306GMxvZ1pZDp8Qm8Sg+vko85CYJYQ768q+VPvWSoUxS6fWfcsnfycGXE+DD
tPzxoFosp+8NX5FPw8yvW+0pTqRbaPsR3S4PBLQPOierboC1gg+uQL1AwqePFaCBvqjH3V1ROxC6
S2IDyzu/iAtJOJRdSRMQbVKqp9+fs7cvcrz0JDL9sPbgVqZiea/S7obQk3ozj0+jbCU3gd4xVhIb
fUR4gfJNWr12V5tZszw07VAtv4Ab7w6/P4pfThbCa7wrFsJ5j0SDX8TpHtODFnlU9QSv7wfEj9WL
Gr+f9HayT6+oRxV1ABrxUC78AYkZaCHkaqB3gN3F7JGXlf8HNJrogLw/sTWqaaz+4UDfP2CoWS0H
3jIKXq4wJo23zzeoZXJwytl6UngdQE2krapzprZzm9RMbF/psJpbLHCmamoKtuleRnF2N9SIypnf
5CnO43mGSIXxfAGT/uQhdcDz8luHOeBcrMxXuJzJBheox09ECcCwgR7fH77QWzcFKxVeRJpDDtYQ
mw7Se+M+dyb97LKvv7p2Zaf2qkYpz60Yhp3vy5XBfoOlHbDJj9Uz7wS/1/1YTlCuePzWOADBwA81
WH9+oMX7VZyATooR4vTYgC8Lybs3HUIzVYRxVX+tJU9Rs7FU5omL+dqGVd3StPbDHtgK2JiJiLeO
fNImXrHgD85t1MyhtpcFNsNPUusQHXmJsxQIo+gXaFQGs5/LUylrAYdNvcuWuf6x15tzZyGR/2T7
A0hbOCVViWKAjAYsTvMnrxgX9I5lo5qnmTTrCxepthV7Q8ftFjBgNkb/xdyZLMeNZNv2X+4cZeib
wZ0A0bAnxa4oTmCipEIPOBqHA/j6u5zBspdi3idZ2Zu8HCRNZJARABwO93P2XrtggYG4jLePwkyX
WFDqaF5lx+KBT14YrYbATO8882WEECoO0TxY8wNQ1226GoYK9WKNVNBuEgMh1XKWuTxcv7JdTN3n
2UQz2exPSLEZph4b2d+Pjc9TOGcfCH+AgwOAgkdq4K9j3UnXNoMPU79SwhwH5Ga2GYgxVl1JEQSQ
tWKi+P07fp6NbPRnpk2uCqtSnt2f33EcTLiojaO+OhvqZy9RksJtu6PBUPHw9ufe819TrOkMQmXL
acyuqVwEjNPffwy9nP2LE4FVLhx3m2K57dkmttDPFiN0hbInaalBDgwyw4knxNjGz67P6bpd5tWI
qHxICTy/gyikaxEi97psn4WTPXd0FgNVz4Atsv4SAab/QOuuDtd4VBa9gik0kG/23rZ0lwwihM6l
CRhLxG7qa7QUMVeMw27OWV2cA9DQkNVqxuZ8i1k5EGvs0P1d5j9p9T/Na6HDA4rlBkfN0TrsCX69
1pWf5niDxuBpllrUuT8Vpu150+PWZZHlnuWWWhi2y4k9mJ0wVgbcbn1XyFLBdU9ha/F57b5A2nVW
CFtzZst+Gykl9RRloBdt3qrZPKlqegastYYQ5JECoGb5w+i1P81sBEi/O+iY1biCWDY/TdU9NNOt
K1v7STebubcmQf+3gLmNH4Bb9/0+xjKny1wfKCLmSj2lDKLnQWPkFst4a/H0t8DwQSmvo5KelAai
8q1+VZ1/A9KNVxW5ow9xfQ8oqAwU0QcRDrMzJivPCw73D+Pz0yqTQyMmA2sgtwoKB9Z7v16taaks
Slrd+vSRmQBEgaFFkabovk9mWNktnWDEt8+B3ernY2N0Fhdk8Zs6W/db41tTdkAXL9UTq1QN8FVB
6TD6nHmjntEWQPDmo6tqDRccJdPmv5FHEysSrjcUPpNJjj2WxaloMpdT8QFYQrJXckvkka2R/afz
o6fC6tvvT8KnezRkucDqSjvu2HbiDf40O1kK/ejq98bj3AQds8NpeWvn4YLog51lnrV/mhY+PY70
W4IUMG2TxxKO6M8bL6AALCHFEjyO0mKEwMmiPH3k2c/5cUvhdthWlIF/PUass3LC6zkFE98w6XGW
1LDU0x1CgjAtD+nk4p9iF2LP90Pd8aqlQQRFUEjLg+rjsmW9Am4VLzXhe07MXaQvB31OzZ4yysLi
S7SW0Xxvdk3HJ/EqalnPlT/pfervzzYFnl/nRA5ePwSYJCxtgP7bjorl4GhkyMwe83z1azTysnJE
kpJnWt749ubiAOnzwUdXHUG2KXO0hn3RX5DSQBUQsWzeG5dD1hjudYrv3UEP3S3Zd6SD5plKJSaK
CvRI/cMt6224bwB4D98U4DJ1684WqKRdWLaRJ5Ke9eMoD0p54Xwz9PjluthvzMa6cszBinZtO0Qk
aC+THFLEtmEP3oui8OASybBUMzfDvOF5oM0N6MotD1ilpPsAgRN0X2KCxlBAXyOkCynrN3jy51Me
sDJLAkQV28a2lqEozpdqTWXcj6L0D3MUEPbmNcayPSq/s4tn6dZZunPcybYSvIVRt8Z+No0Rmae2
qkCQ1dkZBu4J96yptsuUsrd5tJSV21iOxjA39wKon/uExAOByVPUmcvyuEyLM12D/muNe54Ygfzh
Db4/PG0BXa8uFl1n5WgiCfatjik4nuWwdW7YdISLA9vOk2CgqxK+WSjI2x85BdAZ1oE/UdiPJL07
FAOoRqzybCJpwdNBCKZX+8eUVg7xA1ZgVNVx9oU91vnPPGwdfBbJAvhhcK83p5sZ0hstQ5F/cXxz
8pGwt65AbCehUuc1PLul6jOaa+hZ5yvlQQYvDqnbKOndpy0qkHO/dPMsPDBWEC3FYt5MHus18WAq
ApvmYnvc5emwles5lEsjL44KzKrf0clSLhPsrPGgL50hQUmeMziUgQbbYdkCclqw6oriaYW76d/W
+KP5Mp2+aRRFzc9Marm8nY6h79822Uf2fFH6g8hsMMeGEQTJWnqVDI5LW1pNHXvurJ+LJlVaDidD
o2443xZIrmaUlF5OlNXtqoQSAUVfspRJA60cwxbnFeracL71S4fojLiPIr2qDgbUjNVzkMGZ3y5d
t4bLC3YOkS8WgoYh7l1CuxyC+gpZbmHV9N9JEEr3qmQiyGh8YW1AUu7Y+iOts1Gb9t7M8rXod6ZA
9xnC3jQNr30hIAMm5qEB3hk9ScQePWD0IODM2nBReYIkhJ7pP8LnZ8kS932k1/Twuzj6RORW6/gH
chH0GXNqxJtR3I35ZDy0TaCnfHeesjBApDB1DICtZb2BR43sSoTAp0PNJ2/j9PVlwH8J/jUNxa1z
i01mi3mI62IJ2HbeP1Eu6vPculFJLcnAC8mlMNoqzN2ffc+GpkfvVbDSSlSIPKBPijD3JAEmnSt7
+UxXRBYt58vIt+5IIrJrLddhGeiPXHClxfbgM7J4B4cf9W8kBekB5g+GvvLeavC9Omr0qZlJgkOp
DKqmV3wGxCe8bfJxPMPgOP0bBbec73l4/PyHynPTyElcFVEAQk6XW5yLj9GTbmPEnwzAYfIzrVzg
Sy8ZNUPyscaNvM3T/3rX0TggD42Hj1NtnF7+75N8eh2VAkRHgS0aPgBgvnx+qwpfFMOxwDjFQUO4
XXiTzAZUZj6wAc86rL2nC9Vt88RQY+cth+y8tSLkT4gLc/CHtxHtds4S+RU1L7EFNTai32Eu0myr
MJJyubPGs/lmTXp0/xadzmAnuIOY107HBJeWPVoiutZX1tkqQ82uNk+X9jQ8/LSqOT8+NjG+ED6s
D37x15xx+mHWz93c55tr15tB/rQZhSunC47U0af3NJA2Ou58Sg5S/xWAMyPv45DTyOgap1x/9NMJ
Nej/8I+udjo32Bum11bl+WZ7wSLI3qaiZe4VDHnu6QjIGZWPUXF9izmw+zfLz1qGz+ixYuXgh5nF
7u1ILVv/QRvA9pC4M7RgzggYUl7SbJ4+Ta2ENKWeZJ3VWXFAvsbfzXvHyhy02Gtg0V49jZWiHKMp
OH6ccjJJBj7OUjhaQcAToOPNS1FoTO1soQYxn1i5YcJGU0XWVJGYY5by5h5BDmyZiDymtllTMKBk
w2XK5TkeK307S56vfK9aJblMh4rFIjoJJwJE2J2BBzObJqkjt27mmPwCyobYeyWvz6d+5AuLRq++
aXrJ/yHDUkRD7WdRKuqp5dc3czVpsoIaSt6dNl03P/ttqkG3KapfRoaKmMppvDu9zQyDXaKW4b5G
k8NLFqMl7e0cIN6wLV9NfymZb7K6wwx+9lFOLqc6H8oDKQLsd7+v7ug6zpnA+eabR+f9nvnwqo2p
AuD7rM1PanrqHZUr/wyisT70BW8Lp4gAtq3iiKpMoQX3N7JpvWRCssPPcPjqUUO9Sg/xU/00HCvF
b1vS1sc7IXnnC2KPntdDWfP4V1Fv1JUj10ZqEVOyQDh97YCB5hU+hkkG9ezJkXF1KrJsFqrp9IAL
DHLGeZb2G39jO5XeUrblVA17z62ol6ZWxdYXunWFX3qqCR30Lj9iZSZXEZ+QZFU4MVU6PulN1g1R
IGTGHNjr6ZMnC6SRmHplWFGLL2n98+uA6TjKr4rlWWpcqHQkrfYmckpdpOwkj7tr0PqOP31xKWOh
aVxI8Vjzg6+EB92C0gXIhzigCOS/avgGW3IehhEXfzPcjaPy6fhyQhsv1ed8sBGiwDp7Lx2VU0cl
2ilMxKYXavOaNPhSbVIZDwOLaaoKm8DH/cp8y/gylMDBegTno48hFRgjezrIdNTphRasV1lZR02n
xKuP0bW33lwICjU+wh6gN+a6bpyMf2HvKpd0zxPNqYkwqql/Gwl2r2CgNuOqano0UWEAQEu91cmX
exWwtul/EEY69/bXMQ0pTRxxQs9NhJFzG6vnzUXn0MWSp8PCZt+CIlHHwFkiYv8Y5U0ZEa/IN40A
Pa2iM7XsPo7kdC17UVIgTjzP0cTa9H26qWmFM9wi1AV8YfWvb95ibPQr2vfqfVra+ntEHxu8Ys1W
/cLUoTrR7Nm5695GUaeCWzljtZjebNOKLhlvV6DvyqjRP/kYsqwpmYmIvtU/OtXD9XRqwCxZVhwL
sWUPZngnc2JbOuQeJJa8uuuWRva5gvzNL2XGpsuBo6Z/9aBXUaCc91CdDQTa9B80Hl5/8go3DDfF
6Y28IeKR1jNUjIfTjo3MnC2o8MKj14N1+T5hkeyg/zJ6DF2Mxk6pi5Dj4A8oXJqs0WbkvPel8SAL
T3DMk6KLN18UdqaXcbm78B7BXOuPJd9vOJIreY4QCyf1TS5s3WZE9YX+x94F6WZXBVlPI/KtfV7W
3I2H0wmhDqwnvSr09RLLRb1XXua2U6Mj/P326tOGnlqOxvmYNFYRXoEP+rShR53E4rQS9kPedT6f
OkAszt2g0B3c9Iar76B6pvCCqa3o9Wf//dvrOupfuq767ckqJrsSvYTF+3+qsyKt7Aw1BpSqTlNj
SQ1Yn3+6O/Uf0oI/FZq4m6CMmLwXJSv+/xmJqMIKGRdLyX+PEdSKXZf0InXd2yCiZ8WM7BNvhPOs
KLnCnTvgO0w+JsffH/avJQTPNBk/8FY4eNrhjHP71zJKOjtgprn1HgBrMY0V0BCZoscRjep+61g6
/+k8//0N7SiicACckJRbGJO/vmGVDyDucTDc9ws2lFfypaLpPFgrprmPO/v3B/gZ4MYRUruFSGRB
dbFoR316wwXgadZOtX//MWOofNNF+9V3Vs8j3XMM50Mp0m34IpUDlBi7pp7PnYGpwRg3l+fRHz7R
ryOdc85WKtRUOZB3wE8+t8VIrTYUWNP+nvxRfVMp1nXc44sEuAtqljR6LkHuypU7E9utfiL2BnFw
kJyEg08Qswo7+wM+7s7jUc7UsiZM9T0v5/5IrZsC+pPTJ+rUzxKnafb3B/H5MnLhXPxOHh0T8CZ/
YyoS59ZP9mLMN+Ds9cy0vS+ExOi18stqhNL9A0vpf3s/z+RC6v/I2fhUnA0Ij+UCm/Lm47G3ZLih
Y5NwIZRTODqz/6i0BnkI4VNIZZGJm1v1b9OBo3R2GEyqm9NjiUWyvhpBVXNfYHfXD4zfn9Bf5x/q
s5Emk3EHokdxqWh+mv4UEu5i2LzqLCAyovKSoGkC59UfuGH+dAv+/a24dCFtL5RkbDI/T3VwC5pV
Zn6GW1Q3xWeP6gjjyEZn+KcW+KcEXv46Co2IZjxnkX0AM+uvt3tropcrFxF9N0ub5dvptoIhrZeK
g9Po7aQK57ZJ8FgPdhAHQ02nI65ZimJ/ctoleCqVyST4+7P9IRH5PxO+5rpzCpBvAyVjags/P29M
k35RUOTjcdhsQg/2NnEWXGJpurbs/jVuLY12rKwZmPsI1gNJoNpPgMCvuWQVgTQowykpqEhd2S41
EfMORXiWdWcraxavu0kh61jLmqQ2rbCvYNqAMuyH0nbbft/UckMCC+UCDNsONSglwCsHkbnj3wGC
0DNw5bNJcm6RU2Pwua7gskRIeeTsFxilCalQzhkboKBodrVRCobIx8IpMPg1BJmn5Q47h5CHGA5J
ptfTFqh6P5sqb2weKWxZ9fJEIZhkod0hd6tvWltyuln6+TK4ccZaLzKN05pL0LTlupm4tTcM0SNI
dzxVI8T7YueLoMay/e9STM/jHEvcaYH1vrKj46c4v5iA9OIi6GcqXux5Kt+Gftvxlk3Fbme+MOmi
QI2rl0bn0NJnqMv6yWE5jh8aXWDkksDum4YuUoD+oP67nvaHkVpHBxk2rgnKwVSGArofcUk0CWng
BuR1BZOkJ8nYs++iPhKB2me973r9o7cSCNo90gfRnTbWpqbt33QT1G7/sRBUwbMd4xyZwyEfestC
smixGP7XypZ4DC88f1H2q+Ut6xTeUM5LxZc2isrK3pftSLJDLJjQFoIEJ2JB7H3bkUcR7ggt2IY1
Ng0qJnPCktHywmRFr62uCNcisCymTa4KdvlRONCvLXJzPLomOQhvgD9wnexSl40AGVYBiXUvJMOG
hozDUyvwY47s6dNn/lUIzICNUJvXyLJZ3b+v/yjI6/UrnkP9MDwNjfp9ldoGdcVWEhhVQQQLInG/
gcJAjl/AxwBZY8cKC0j0yMOlCx9EGxn1oSm8jNCsLFMP3lp45W4lPOGIuc0501Ep582wzGdUWLr7
YPBxLEZeTpjGVEPgcufhMWVQn7mZ140xd1/+Vg6ifsnMghiUiIAeAjec6cgmnFIXFpzLUJivXcXt
SBKifwW2S+yIVYEJ0pvGcCiDxd2XhETebmU9mXt2C9M+XE2nZsT6zfdcyAfSFcTl4BrZZTOP094b
KY0jkMnOZpJzdnmkwi+ByEEDF6L4UYx9Ch6EhPnVbdsdgSj9RbjZzQFxPd1pkA8ufzpc24Twq+Cg
+JPnIfvENzBX8ogeI/3Rk+x8rADKbAB1Su+Ql2b3IKCUbWhZTSx2htNlT2rZwm+1gckocmTzqEK7
2Jv2ZF4QgJ0XcWcYzpVL+fBAaFv7c4SI/4WiZoGOanKiHxYtKPZZlrDuMZ3mxUGsLT7+sZnux9ml
EMJUsBvXRV4447CSQtmoMEmDKM3DlwKX4XqOMkJ+H218OkRmCTLisqIh8252vPBnOHkBUHmU8WAN
kEnsXGsqvywz7loPDcGlh6W0T1K4CN/MchRXYFbMy9G39AhNPd3bzWZYAyyzr82gms+pyhsXReXk
9i5k9vthKUWIxoZvL48nVxhfFTbpn71hLFATrO3bOJZY26NUIGsk5pORm9eiBvHRDVjqNlUtF7AE
+izGpFLcrFbARMxWL5mJQHAu4LnU4mJY+gGzo7QvvbpZCEDznnF8fjdlmt64FrfPPEpQ80FvFnG2
AD/YeWvn7N1gatFFu8PXVSysFU3a7qRMyQptRpUExOIJFP+O+42OeRc7dt0eyRIiO9tssLViPP0y
5phSk2qasqc+X/uXYRHYAYE3LUlqEagWl3w+OsEhtUBuvCXfEncJ1V2ELa1OWuKlvpUNpkiaT81z
2xV9LMRsfYlobpwLG4e4HMwUhnvrfhtDf7kq6UNgYacQzJumeCYlmGtYVNmVHxqEIuMBj74NBout
Xci6kRzucuzvfOVDxbJ7nwAc8mPPJrxzd+iH0JyofHiyu1YcZ7kAMxCz/21w0ifF/v1p64koO6L/
XmOCnLKfYBe8Yw7lX+5Znq4P0xChIR/cnk5ylU2xmc/zuU8Oz7FnfYwtORijpwgW/Bv5ns5jOaTd
27zN20/JAN/NQWdj3yqdo8mTYtcv/fTAupdUXDiYV8YwVq+b2bVHp7ZSFGOUuW/y1XR5li3MSBBN
QupUXuWfBTSMEjG25bHy5PCE5szh88/2hWW2zqH0nfEr9cL+DtLicGatdfTQNMN2mY0lVoiAKZft
eVPctK45XQzSVXfAc4bHAZz2dwcycxbb/Yr1HeLAHk2nurWcSV5ir1fnhVqcjnpS2B5hU7g7tu0o
PynHROcbvNirNM2HL6QW508hJZ2v/RZOjzzwszNutuB6s4wJbZVfHGD2eVd03i3gYk0E5GZbocGY
aOQOW2Z0dxWtgTsymAQmSVGbh0GV/VcxSReskLdtVwOZEZcIqIhCMBoods4W4YfMyIx0gio8s+hF
JgRquLfhnDl0DAbjh5ESlWperR4QNfBv5IbY8J0lpfbwqvKcOZj2Zod9YQIoKNIrZYgMHJBV3xju
2j4TbPCN38koQBfW89iwggFXUd4sUYks1BNWcRF1wn6VRirhm+TKvEaCJJ8Ke557gtJrx02i3Aou
YbMN4SEiqiC6aPJQYJYZcXPP9OF3YYS7Pi63iejmxknbm85Ah3C5Gn3AufZNNQ1XfTTTgLIwNKrz
1u2bW2dxjS9BGxX48ZYh7/Z5JIb7MiN/iNTlbs0vm6Lqip0xtB5KzTS1jGMwj+N2v4btIPOjXnqY
uwjvdd1VnLVO4UyrqBUMdWIFrFygbMl0vqaKU46JI63sUQVbh93YrP0rZISptVMWS8TLiQLB9Ezm
/YYPJyYeYiKjFx9yi9zpbJ58SLj2Yrbl4+asqT3HmDzMiGRxJjvzPHTpVBx7wqgJ3Z5HTz5ERlYB
4razOiLZwkhhHUH2iBYIPKh5Yjt36y/AXo3tqNgAl4mJF8y8UlG5tHBE6C9cBzXT6Q7h3rbrqLhd
lOQ7Jr4VVBeTAUWnvK1Xw482h9NPknyDGcpuKq0eE7bX3E6TW4YTVI/SJwQI/mDH/UB4YZ9IC2D6
3rVknV9VOV3juGkpPyfbpIk6UIBpSAWyrM7aAgDZPlP4TKqC8u2uJKANWqZrhTsyb/KAUl05WOdV
hoc5FtILiKJVdOV9nNA34KEWsl9LLMiwTrDgJyu1xGdLGMOPOWJpAp5rtY8dmabOPptzW5IN6i+5
0WG00xI5+Im5f78SZxywMJOYwOuEmXTiBZ0Jm7D4ziTUhz7Ip1rEHhzRhTSzJrBINRH20nnetWXM
vnyiydykZyWm92/ZPL9uW549Zbl4JarPK+FFquZBoTnZp2E6HE0eHiaThD/Qlgu2yxqcxs3gFPIw
55CeRC82rMrIR0nFa7zmYWhrfwcsbo1lSCh7PMxT833K0g1yUE1HLVvSazqfITiIZcQFufGwce8A
NTkPAcKmYVfM1KAYDwwYktgL9cPqRPVF9C1syzEI4CKQ9PQg+3HK9nIhK+ycanYG0h1qM8CPst+R
HVcfqj71HtrKtPbRlHeXVeoZ13a1uJe2oJnaZSNN9Yht0Q6o4vytlYE8bott1zHs3xrITjT3415Y
fneDrlFhRh8UMKRRmUvSV6DnXH/ERRVZTYq2FaGmPIeKli2QNg3rYYOB+iOlH98fS/p+u4GbEvDK
Wg03POV5+Bd+Ve+g0tU/+AjpPU8dCFdBRD5jK/LnEsf2KxXB5YCYKDqCN2gOgQjKO6OEnzg3fv5i
ts1TXaJQy9i4HQI7Lb92uBe72MMC/xVT7XAhCStYCEBbyjApKNpeYBnnoDOTynuxzAmbcOe2ZFty
MSur+I7bPXitUrzileWoq5mO8s4TPeFilLKfaQrYlZ7TFhE7OFOviYJ3WLcyOepB6H53K71JXzHq
8dRe7PGtm0Oj2Nd+QYOWInfnn7deW3TJOBTLRA9s6yhiBqq0EqdmHol9AjC961qM9lsOIxQEZs1n
gNIV5EAD+LvvdJgszlfhnTe+tIOdtrzVkBM1Pw8e5fRPwa4N2qJwHPOVB6/ChEW6ynxGIqq/mwRW
zqL37CetZzhY21xhSNbeLM8jWk7OoeDxwM4TvGuKSqtLPeeKluJwKVbELvGQsaS5WoD4vFX2RDLj
SPlzjou5Xr5PE17WIzcl+zRJHpr7Y6abRuxoOc/7tpydC4rnGVKuYtlYzCNn/UnK25wemiCfLt2V
/VtssByZdjXJ597e6Bu0yDjsvedprOuvgZiXpBodcIAEP5k3kninB7p+uPFpVXOy/Enl9RG+znTB
7NeqPcQcfGY9aaFZjLrE6G6cXFlGIlMHvdPamJ7YD2LG+YBShkGUuHmTl24FWXf2afE0VVJWLNKG
vd7Gwuhce7igiee06fbSjrKtbgl3UOOOXUWqUSwRqQuEBFoyq9ejYYKXcW996aSgZMlGdb7VyFkN
aLpGuJTpgUYeTIjrKu/8LkrYbS+uiOWWNyNGXB64HtZy+mphHUtU5i7RtDPwlupyDVNKOsko2YCJ
u3qmagWsBvl5JA+DFH3xkmWVSyAsNChifpm+HaeFqbVgxiN1jbVaey5zaTT/AgiwzN4+R5fVtHuv
pwcI6QiKy3wUCLiwqQ+rS2j7XYmxievgGsi4ZInCmt7EjPyew//ZGFEAwE6MJfHzkcgX78UbPDt/
OBWRDaEbIWSr6JKtbaWLuIwiLES0gpnHqV9wH27Bj8xNzcU/ovfeuN96a4yKr1KoHANrG1KAM9jZ
pqXyeUQwHU/PMqegEF4RSWIuN1hTYTImRN/KvjpudN24WjzyQGO8OaFs52bn1ZNc20tHcngQTDrU
H2OCGAcA3IMzeQRJ7gkzzgvnwpRYkcG2OMXEGoe9Q9YfhAhL5mNjIqUUddS1jciMpbuImDHXqGAR
FbrHYgrI2yP164Mbg9RL1srdZ+3iFmCSFEqgiNpB24VXG0s/zKhGTTRzPGE2FzK23D5y98G6Oe6R
fmTzLEJZPxmofqbYfmfguJJ7Z48KpvlhvjNzUOXnQ7Xv/BFa/zygn1niTRN7MDJJAipR/19ERTbf
eah2z6hPF1ekdzs6mV1el9a6QmJwGkRkc0SDWhg1kKhFBec9S7gghsUN6XJpVdUeh8m0k2kJhWox
Dc3VDwFkuWJq1eRXn+eo3Gly9j1mWnhJmTLqPStQdohpKTx4dL47NTtgm8ubscH2ELCUYRDdh1VR
eTtFZMP3waSxHo8lXEqz3bCKxuYA/nnPcgI/McxJrMuZseiKCytqoNRblWcH/GNzahCUaYWIhmxY
K0lquh3QqdUczwBABV/h64GlSIIUd3xCQbHw2KEG63jThL4J+tX05PSCJIPshXjAfp0naE16kt+l
ZaN3orh1k7HzJr2xZx1+vdAIXAB/VsE+qMCvGSCukdhLD9MHmj+BkTixV0nCQutFtMo03Q0/BRcm
WDIjdtD8nRFq1JeJpGD2tiGkYGxAjpMk6nKcmzj4pF7frVzsnRuRvbYv0Xz8hGjPoqAqRXZlMA2P
r2wuVf4lKJtBr7ocuzhjBeNfDG7gFW9Mkc56dGa3vO+Uk14j38x+ZIPFmQ/VtiCjSyWVkW0D6Cw0
04+AUXmn3kF/4h36p4KmYzYNGkwUlRfdW5QPgx3oXnVuUbQodgrNzj+V4+Jv9KoRm7hblsgmB+8B
fn13mOzWfPHhScVRgD4yH+oN58C4rTG+rPUGr6cNr0+OM2azukW4HxVzNJ9n/oBqbmzJSI+zVMG4
e8coqoHdcEJo8mof6FzR/zUhcY27DHoAU6+BD6OIJxEgewRT3LMoaNfx2pHgHDPbIvnG9DIBxATh
yaNaggk19NRiV0alELy6Qw61qWEBftu/MyTH0MVpzZp6JXeuSiNkMlVfAAKAbIEijHLJ3dZQAYg3
XwCorGaEfzvHbIBXvnMsMw+ZH3IW6JazI/6lxpwc7HRcEjV569eA2WK+JGJ6ELu6n8N7soyBZ06G
52nUX0EVqLG7a6dO7cswr6sA+VK6NjEYkujSMHL7ba0BIi+GGO/QEJYJ2jT7G24dcmfbMYhWgo80
+jN4x4DKdyRoPQDN28u8CGvm38GpL0tLw0MnX3nPxEuJ5YbKVeVQDOiaNa5FY30tIpQY4DKs4aZD
+WLuA+WtbAoioCVxn5pes2+sMn+svGXAwQ62M5lZn+9yBxaGPm/+rXIUZWjH7tIboNLOS4/6I4tn
WX91xqZ7Gaaui/OipfaI0hMBVzYz5Ovha2YoM2NttRiJwcrjepDYjkbqLq9tJo3zARJ/vRuKKrid
5NRdTF6PB2UIqivqAsEZsIbwmYoxoNiszfw3YW+QqV1zvJ+H1T6vxm6yk3IOlV6tmQ2SnpYSTzCO
4dno5K0Pk9xg4dQU0XJsPXuu73Hxkm1OcYvU3tEFV+94cs/yxbps1y5Hs6islzxdl5conaxYjJJM
NxpG+yasiZRD8wiO3p2eYKP3R8tNrbcum6sXk1+BWrRw4rAivOAFCq8XxAdHoZG9Syi/IZye7oTU
PN9wIv4C6dJ2F2UgGRkNbnPkeQDZSYajA0sF0Qy/faV6e/hnSbFjFy5sVPquaLd4ya3u2Qhr96HM
HZdkRqr650K0Fi06FKCV43xfJdV/oDCCetDwxgOqauYdvXncVS/saAEK3Q/u2Lne7VTmPbP8GMIv
xkrb41hBvLCsoCnoNdAI7W7dFYnPCnYCD4kNws1cJpDVMm/K7RyB+To9pcWivO9e63bVWdmFzeQm
qTuYk7ELZ89VA5NXhcqGXht9sDKyCt/cIQi0NpaNIVnUCZyxwVzO4clTxYx9e/EOLjTQ8NVvSXOf
4l5U9QIJJPBy09uxzkM/sTNWP8sQ2rhov5BJs4xH7bXi0eamQV7vekhUc9H9NHtjDcYdjVYEhPtR
KHJf6KQWGeguQrMJXrMTxmBPGyQrs83sv8xOOLGFKZzFH4bnLlTpXO5oEIfs+7AyFUt5U5YE55Cm
rvzQt/amcOTYv8lqm62VqKtMFCv9ZpclGUCsnJnhDDQSccfgZFZ9JK6fkUV3zDN4fP0/pZFtthcX
JAbwMzT6gb8QWT+yYb4E25/WfrJAzgzmw+/bc792e+kaBvTp8c5G9F9RgWsP/l9jUApvxZqUFcEP
oHba29SchB8NSE0uOHCHsf5D+/XXnrx+R98yaVZq7zAt3880B4pz4WTil/jZnN4RMrsWYDheO9Ca
h/HmSkRws7kYWD6Kkqbg6ZD/I5rD/wOn4Rfew/+VCvH/Jc3hL0PjbzCH+Ccm15+/Uhz417dx+u//
MsLgH0SqIF0hp1vHfWkP20dMWBj9A8c1/AT6RUR3BvzkA+JAfph2p6O/sB3UC5Z2e9KsnfL//i/L
+0eIroWQqAhzRxSF/wnG4dchjJKJHQYmbJvRy98yg09DWNoUFyjXjJit8vMwD3dFO0DT2f5wp/w6
bj/eBv00hAAXp7mlLSt/CQxaNxT09raOR2kYl91kHiCKpc4PZ8nvarf6QzTT50zp00EhwyDWKsRd
/jlGtuKQLNJcx2M4BDcZ/Yqk6NVLgdtL6xWiZHDFfqlMlHCrtRsoR5ez8WqlDYHbxbXY8vMFDJyf
V4c0G9/MKHqk5Pb8l/Hxv5AhLH1i/9rXfz/xrJ0QNXHyreCTkMtiJWov0TIeIf2BIrWIExYErQjT
opJYIzy2+scejq6XGfeiYnMIg1F3uJc7t4yuTHs5r4wc6KVX25TqO2DBS/OHi2Z/itt6P4+MMQzn
JpSI0NNX9S9XDS1Pt1U+IGGkCRII4BpbcjjMJaUEYp0vqD2+uAuAYViRyVbC687dKXZ6zBdOgw6Y
fYBpyK9UM15V2z5sWXvWkS0SB2B0978/nb9q1U7jC0w5I5g7LTB97TD8yyc1vMABo8DZpHbRHNl4
jP/D2pk1x42kV/uvfPHdY4w1AUTYvgCqClXFfREp6gYhShT2fcev9wP1LKximeVuO8bjiG6OlASQ
SGS+7znPWUcEkDgaySxJYZtbjJGEoNQ50PhBXn0++JFQ5Y/bJGTEYjjj0assv9y7weXOKtnhlY2X
1pEHLZr3SHr5fIjj1xQ1FgXqZT6ToocA52gIYCyRvsTWe5lsXXRTs42MxFMKcUa+dKxCQ27COJj1
kEyhNPyQGSiQjUxxvqhN7PotyK3yqiFrdU0yMR3lzKQ7bMWwsKY0WC0bAPwh9f3nVypY2A5ejOVX
QKkls/yhWeA/h3fTyOjsp4lUe4lug1KP4mENPbB/pfQxbdqsqKU91qTpmZ635PSSr7wEODlQChOS
IhtJGbp4J6O3vkyTEjpcYdHj0MbdPBE3pRj8VRuBQe7bWPtXhEtdlzRgrozctD2Ffu8cz+UKlpyD
nyN2aJgpntKJm66UOk8LAnk1BOZNnxSbMZ79L0XBDpc49UtbVrUtvwYpnnW/hj1pbHxlDB71Vtbd
Eba7O+icMWkQ3Vilaq71iJA2I+GQOLBTd4gruUStkK4Hs9i12FzpjMiOEGbgUvqUnqVBSjayHeRr
bOWvekYbTxEQxH1ZWguKGeqgrrW+tS8JVTzzYmmH3lxmHI8Dvatt6BAoBHP98HEQVWpB8mxqMtqJ
aqVjn7g4iEOXpeHeZNXKh+i+DW3MlaM15quyDDvPRES9wzkhv6H6feo6+oyI1/EgMbNdsiRMjxMP
qpLAkiDGBlcN27ygDliQuWTpeaz5YVkH+HuJlfkGTHZyUJhu+YgYqwDCrRPI1q/Pp92pF8wwDQ17
NFdM0fDwMqdAHo25gewaqI30Bf9HexXMzSOc27fPBzpe93/fTz7dGtQZNnDa0Zo6UJyp+c7XXimn
NJGqmVQkuOzgjjjaQBDrhnbdN+lLzDw4s3k8dY1C1WhAITY1eb0Pr1HWilop27L2mqhI3igXX4Vi
VF58kOtnRjr+3HOROoZsDQ0xq9WHkXBPGahm/NJDnnZrdNQgSo5bwaINmnWSocqff/qmCgRyi3oW
mbD9mxLwbgWmkeVTmpPpT7UR22AInwphmREty5VfKld6omDFyM5c5InbyaCoDxBhAh843mVQAI7T
MeJ0lgVasrJFfKkP6FAWmd2ZkU4ty6B5eHAohLGSa0ebBTySHC+TqvZwtL4FU/JdM4fZs43O7e06
WBnDuBsIlkOfm7tNlvz4/O6evFAOfOykTJVzztGUpaTZmzWdZ6/WGiejcSiIsWiq8cxVnpg0AviZ
heIR3w3jHU5Pu0sFpbgcANGs9ht1zp+iOqXDi35GpMoj/Gfb/fzCjmO9l8VtoUfwzQZFhGl6ufL3
80ap8C/VUuWprW08w+dzVXKAwshm9Z3S+2kaw5WkiXIncLisLbWOX6ymXA+tKDaGGOYd7SdxRnZ/
+mHjVoL3pMK6Pp5X9AhKKw9CHrYvbxCoYD+1pu9oU+uRmDFzHqW1Lne3xlJ0G1rr7yc8Tl4kKJ/Y
mZ58DDYHfNWQFcSj6uE9MX0thsNkV54xxPctZH4/A1Ir8usJ6iQk4GD1+UP4/Vzf74R5CIuUmIwT
sjbZvx09hKRvMvTYIaqd2U52utSQVcFF643xqsFmcaBsC8cas9dItFsW6VWeJBfKRN8W3XvmJqaN
VNVMs01Ac8QNas2wnNbUaJsV6Sqo4x+6XvJFlRoCHEkLyYVmuEpTP5iJ8QqrnW7arKHNUr5ocGaw
CUGPNxPJayQb9ukS2aipRLXETcAX27pgtesdCkLhKraTcF031PdMs1Y3nPqlFZ6PMxJgdbnfH24P
HyQeBSpgBJyHz8NIdVHahHN6Y5MtQghJd1S4r5uywas1F8Zen0BSE6Swn7iJbiip1TeUFhu6sfOD
HALeo0G0Ngtqe0A21kjOdG5GBWQ10l+EFWcrBCX2phDhue/NiZlEijFqXEhrFKKO81PbALlIUpeF
Vwg0OyO/j9PlM4qSZgwurZKn2lWWdfX5dPpw+GPWclrhZAVzDwCefHQUSNPRUFGoF15NLMemI+jI
VVPe4zJnByJSQPYgTzLXNkh7h12luFA7Ci+Oc+wsvvYFWO8rpKSnrvcHZ5Dnu7gklRp5b4WGiCzS
M7/tx+0VxhZukGAVokZ6THMp0S1UZqfnHsGZTt3Gj3RUW5pyRe1WcLGXf82vSQlUIRqR40yVbQd1
UM68g8sm7nCOKaBJqANw0zjwyUebvDGuFkbUkHvSlKDpkK9lmcZ5M62x5K7yyb4cqMcZFnrGM5d/
fMIEUyFbFLQWCNxitDkqPxj1GBk+VDeP9K2I1r3tleGMSKe1XDl4rUmCZZbiHekIcDhzzR++akdD
H10z5UolzOS0YO0na8kfd1SvL4fyz9UI2T8fDnO8sbR6NcUinfAS2P1VnnZsURoiNs+t2svH8eAJ
LsMoGCVYR1knjs0SKC7prsfcyGHU6x0GneIipSq+/ivPCwPLUnhScSodHc7U2QKHrcQFu/0ErLj+
EAr9WkTha2/bt11Ag4yj4UVVV1sVt/BfGXyxKJpg7024p4crYQl3PUyGgMFLaZ932l3nxz+npAXM
XX6vWpIDY3SoVv1II2J3ZuwP7+lyf9+NfXThsSRFIcLxwgvQOhl2uq7FUu8ovWIi4KjvHys9/jpa
0uOIqthWjDMvyoeldBleV1BOUSWkHnf0EQjoZiMeJnyyt17DSXXqLLgYqhs1JfhDt88MtlzLh7n0
brCjYt1MqgdUNTP3shx9kaU6oscoa6js/c7Vs88NtUzrdxswX+YIrgVITsnBgs2a4R5sQYTfq2xt
P3+Cp0da6LcCBtYH36amIwcRCi9I15r6uhTEV3DgGleGOU/XqgBJ/hfGW47PvJEqEPqjzxCdaKCl
i5h2suuO3vzSpurTcuPXGe6dUUvPzNCT1/duvKMZYg5J36m4LLwoKG9NZbhq6mpXWdh31Hb7Vy6N
TTrkYd7249MIGYGqksaEKSgR9bTS0q9tOJl1mg0wws+VpD6cl5eZz+5c4VZyODj2PzWSCmrAXq5r
QiopBJGRREx0drtuqnkXp1T1JO3L5xd4ZAf7vWhTU1w8g5y4VIyQh9OS3pskt/7y8Lpoid6RVo0f
vrZVtlaCcifp2SWAOdT36bTOW/Mh7eszh4BlKTt6BQ9+gaP3otNLHW0h73sVUbxOxVZnn59aw/3n
F3riq8HFLtw8i60+p9jD60wrgWJ75OY2BObs2ZtXQKu6c1OTtsXHy6E9Z7EvYyeo/G5mvH/NiTxi
2U7YwwpV+hZF2Gr1OBMQnQTgoHyNjjK8w7UwrCdt+jGVMSUQqlKrRI00tPTyQyJVZDNT/6a733um
Fde7thtNJ63Kh8UGtTHnmiSU5qIqtKt4VO8mWG5OHIlx1ythvwEoLxHYWw1O148yGl9bwvFWfgms
qLkkqc/2iDAbN0Gd6xd+tiTcah1BzUSyA3HofOY5JSeUyiUQZa/pM+tX0cvBFomIcVn0EawZ6bbv
tOwiYaRVIWYbto68B8dhkfeqXaBmbzd9Y3e3M2aXobeTbV8rqpebXH2SzT/LNtGvSbz9GmT1sBqp
nFQGygIza3vP0qUvWpymlzykb5CexgfE2JpbwB91VK2ciemuaZNOvrkVAFwcksCr3dBLBBug0nJV
0o06ZC5FieDWJiPZAUhX3aHus7wuN/0bXc8Uj14TGhhBpVI3ODUJpV0FoRHRU5VfyqZ7hNKEYCdX
b0wfSTPZ4iUnZNXY1KQtUbVTzRdgQClqC7W5xBHauhoczaspkQesbrN/R0Zr7wIQqPeUnCy34g0j
/VRGXy+TPDWgu3sjqrLaC3Uqr+WareeC/sP/ScJH3AL9CNT40jKQLeHA3NVyaKx10cq7IQ8uFUlr
tkaW4mHQCUbPNeUBlep3PxuwrAwPUJeGPYKdzOlLBDWtlfzI9bS8hi72CnZs5rLtlWb7EEr1ufU0
jYySAf3RQIWOrOwx4xuYQHOkqrYF9ocUNVa2fWm5oIBtF5QFAu04NlYUX7StJHKiV2aeHU3vEFFC
azpzVxhfpxILKhLmuLugxD3WJOz6mzRuySqN1WIgkzPcD3XUfFEoFTs0zJCLmpnq4ZcSK3PWi73e
NeM2C7FcuHFVr+Og+FpYJDEQwZC4gzUMdySQ+5wOtW4nNeiqyQV5HqTA2AdqkNzWfqlJOKZiJFI2
aZOT7i8+Gx2Hnj4QslzHXs6Nb9aE4wzaps+FXG37UZGuhF4l9apFzpQ72FegxqHINoNwQ9Jqc9fl
neqZyGdZnEWCEsBA+yKhlTfmsrzI6NbsAF2vDaxRXgwzgT9ePJkkZCjIgL8bnSiAZxr3nKOTJ9qe
suqQxW7vql6030OthEqpmhrw3akZ3owwVInh1Ie+2ttqNViIGKSYQPXuMZqUrUnSj6OiWmv9cV1K
g0ucd7tJYTbsR9V4McNRuaiAxzhdmRJYbZrzDa01nO2BtOlqnskMHXOtVE1Xr5SOE5sDWG5xNpFa
kSqVxJIiDcOlGgTfW3kQJFrxfc1Ay2ordEAzqDKaNF5gTTTpOPZc47AgfFqrO/T/ytQErpbN6kae
C3VFRlA9I8xsKPQHQaV6ktkNsVvWIwpSMy7KG0nK+ysTk+i+UXhnNkqMpikTUvOASlnZ6UQgYs/J
9OgHyXo3yKIbd+4bsS4QpLm97Mt3Ug8eEQgsK9lEXNclotFdPzRIf4MB3GP+Ew7XuODCIlIwKnuu
XSkyiEL2U18gbDOCxiuSerg2cuM+0RAdtZygbaowF0kSQk2CBLFCJObKiX6TdPEtDb+7QdE3oV8+
g+f9WU+lhBJYwseWXluBvDWjYa/PkFFN0n8wq4ah29XKM2G2lGVkCpmdFSdrQRbRRLHam5viAqzF
HZJBKjFRna9RLmMoUuKvVPVQpOSIeNH0k8HBF6Ni44N7TLu1mkWn13eKN4btLfawnwR/+ciCp2HV
DwGwI31w+eQ8qSn/GpDTLwbqCC72r9qqv/DL6Eve6Wj6nvt2pp9Zd88YMp9DLESsBBKHZLm8H+z2
IbG0KynLEydpCcuJzPUg6bQOqvu+1V8JI4+cQQxrAvguO4EikTujTPadhPhM9p/srkarBzcKucrG
srqrnAhZE6Gko9iDAtyrI5a4ihHd1eGlnxuu32ZvMeZE3X4KEUlXpf0lz6ONrYgd2Uy/AAB4cdZc
BWl4EaLIQjL1Jqf5l37AyjUow35O1H1iLbt43BhyjMFCkS74+rsKh1LcsB4W9GsteFHGNuU1D5/7
UkCfN9WFgA6lIclvyV7a2oK1YAzS/F5SeNOTOXvS+skZJstDQHUDJ8gVfWs4+Sj9CHskvYkIsC1m
Kz1SXiS9udPBiOxYZ5BqWd94p74l/eSaZrJuMSG+2hT8gjC7kOva8gL7XvikMSuj9T0rkqs2E1cE
iKcI1piOQy1tp1Tft75BMjr/YtT84jYOwnRV6ca4MnFHJEa/jtiQkEHbxit9Eq2rW7OnV819ko9v
eLH7fYVCvt2nzRCI0QsFYVZfp3DsozsDpnBd3PmFOYZrOo0grqJk3lPB/PX5NuxjyVdjj0vNFS0G
cVWGfnRY8EcgkdJEpSzGU2D2yG5BiBXWizrcTKp8Q0/7KdCHLR6ac2fqEwdL8kDwRcHupm1+fEyp
SFOVmEZkyjbgjEJrS1CmmwBzSYdr2xe3KKF3vhy4oqmY5+JNiYz9VJt3LX63ufkup9KqHc8c1T7s
SqnKa2xHqQnTpaKacbgrnQQGUo4DlZfO9l6tiueKwM3P7/iHy16GoE9ERwMwmHLcsg9E3KX+jAIx
WEqpettjK5PqaTMoE47u4AJA4ecDnihLHoxoHm21Azvko082khcUpb8GNtnflHhqV1nef2+MUh3X
tYnrUy8sY2WS+WvQ3O9E8tI36nUqyi1+7NHzzeZ7n6lXQQUOoTa1cRub0dvnv+mHowe3RlcgenP8
WWRBR3NxahTeh76rvESKn8x0vBq06hpW3d3/bpij82rC/lqIDgMlM0teYclxg3RMVj65fX/2JH50
QUfTqUhrfMLEInsRoemsT2uQ/zdpJ57a7NzM/fgiL2MtnU8CYXmvfv/8XT1j4DSJdbHB6KUVCxST
KHh2fXUC580yrmQr3UlJupUjKs4oB//saY7BgaUISg46piLj6EKHMYoGuWSKZejN1zlojtcmG8uv
nz+4U2/n+1GOjqZFG41qGMgVySDE4AbKegrSMzKUD8dFjvxo1oFc0Qpkg3g0N0b24n5TaaW3+PD7
YnhhR32vNPEtuSEPcpWlK8MOzvWsTz47i2MqnS8UncpxETzHRDbOpVl6/ox7XMrHYI2LI0fosBtN
2mGkroMZbBTCxVKA74r++PmN/Vh14PlRb+C6CVVCirCUeN5Nnnic/FEdM55fqXwrqvRZIj7VpRTn
KkH2ZaySF72MfrU499dtQvR6VmSrz38F+8TLj3qKyg5FMkRf4miVKiKmF+RByppG7Xtznb5Fs3Lf
w7dxakMynT6caASY6R3mBm2fZcngtb26DiMgnSPKpRXyuuSumfzQU6p8H2CBdYumTzfEjIJxFCPH
+STZpfrk1ku3qi5mUoX6YNPiiWrqsLnADPM0STWek9G4GEc78UB3k86gxInHOSByFa2XOYxIu7TK
569dFKHyCSKfGJYGiANPTEjztBISbkEcMZFjlsnoTFrygCUuXYlCvy1rcwd7MySjk5BCg0ApNxyy
qzwo20t9OY6qc8TxM3gce9K3y0Tbj/V4Sa1A85IQFC8FS+AqM8myIJeRs6M2Iw9zbtbgLNINZ58H
EeHNmMjg3fmzdhOOGiRDtOfYy4b8RZlt1ZEL/6LirO81s0TQOUb1HoLcZpIl4YqS5GDg3sQig6vY
JzVwAKRrvzLDfI2a5FrLp10kxRzTG+wYoCWMi05RpF0R6JvP58OJz6QFVoriEEwyPshH77of0zPL
5Kn0SNCK3ZnsVZz44Z3cRLeBHd/zp86s1acGRIJDD4P286IeOXwFTJL4JBT1pZd3eDfK1ArcDsg2
sBtYJj1hfG1+5hI/iBxpPwM8VcnDpadAze9oSAwv6QRxhQbNXEFuIPRgjRQyfkBF3jp9Hn3vKn4o
kHavS9u4y7LsDXPpJb9afhWopHj7CNR3ih1zqIvG6cZo8/xVl1Rt0ymigZmRRsOZu3RqpaANwjLB
KgWD8Hfu17uVgiiGZILTXHpNmV1aZrnvRqndz1l4Y2ll49aWKTk+1Aus/+ovPJYPOslKZ9aKE0uF
ZQDtBMcns2Ipy6N89zvoIC/NtjMLvjaZi6cQuGdruOFsWmeudplkB7VQHpAAccYujUtGRHw4kNaU
ZQeBnkZdkn0TYGmQoJwpty69vg9DUJakEgpEjT7k4RDo16ourvvCSwb1qRnqxg1zwBBFuEWpB3CS
3Y8ItDuzMZozF3fqU0e1jj0DnUIU/UddSIBtqU0eDzv/JlqOZ2/QPR6NJrudwvzWKAxgIXF/pkW+
zOgPV0vlHqQjWFa44YdXm1i1Ncuci70kMeAO+PNDhX/JjBJ7o/vDmcFO3Vqk5SiEF/37B71bN6U+
RTa79FJD4FjvElfvEG1o4qI0iwtJNx9AeOHEkb99vnSdurG2bBItzuGGDdHRrDEGERaSrqAqURy0
v2tKQzHWkGhJtlfWODewcCfJ8+eDfngneCExsCBFAyZHY2T5pd69E7hapSDAZesFfu8OagdvMHcl
1KCfD/Ph2hhmIRsCaESt+8EFAtzKX8KUwMmAZyM30JEk6hvzPfgQR+7x5sFo+HzEjxcmc1YCCAoJ
nmaYWH7+7sJ0GRpMu/R9B0PsLKUHYtxdzZJxZk35MDPRHf+WA+l8b7DlH509wjiScz6UhQfiaB/Y
hpeFEmrIeiNX6pkr+rjd+z3WYpBSlpfePHrzyEEZ4tZkLMydlC7BIE/f1fxJb8rZ1XLQKJjDVhOi
GDByZ8b+8E4cDn0sxCyy2icdlLs5pdNFEDFH7XQpWpY7oKsLXarhq2fue7hJnz/G0/f3n9d8fLZr
pFEC8h8Wnubbj3iJN0ZebjrSftWx3X8+1KkZQ/MTlBtIuOVAdDhjRix/Y5nTMJdymmSackdzxS2s
7ubzYZa/5mAtW26lAo0XVSTPUT6amAG2ezGzmfNIA3GE/aym2C87bQvvc028z5mDyalJA3kPWw7H
PAvdztELLovOVMu05T2Ymr2Q+31W9CSXWcnrXJeIH7i9RLBpX4Iq3AvznA70xD1lUPYpRO9BYbbU
w3uaYIAlxbfg8WG5BfIwAcIyBfa/TtHPvIkflxgZ79GiNCC1lF3G0dsxlU0fjXVFJEM/Gxelkc2b
LFN7ZFNDtE0MjuxzQ5g9Gcni4fMn+uFzTy3sXyMr8tHCXUo5a4PJRZqNtVu+FT5Agc+HOPEaLN1r
HqPNOo016/A+BrOoCGDi/TOm9iIXW0u71miEkGdyZqATs5OjJOcoBUWrjl3wcKAM5ndI1nXhWUn9
Va3uAdr9LCRrXTXBhdmIM2/3qelh0xshmpHiFvm8h6PNsDTqhL6Ah9gPjqPY1LDogvHc3TvxgJbO
loqGXNf5wB69cjXo/AnqQ+GxAf1WL4UoQz9THDo5BGImZEa4s3jDD69kTPNZLmWGGKPpSmRZ5ait
9fj5JDg3xjJJ3n3SAhWwc2izQMWZ4SKYdNrknFzqxAMh/5cF0GDrquu/pZ3vhuCMM5Q0YnOvteUn
q4h+9iXhbOSYnfmenB5n8QPSYkMzfHS7+pGQQ1kwTm7OT30Wv/ZaHjqoxtef37Jz4xzdMhM4YmWU
qBI4mBF/kPSrwbIeoemdMfCdfjT/up7ltXp336Rh0qi4cD1Y/O5kU7uTsvCcyOnkGORU/vZT2cax
ZaCbRC1s4Aw03oAB+Oq2qs9tMU4PgaYS6YPJYnNUjyutyRrZhCJdaaV93OaXfa9vP38iJ1YyRBJs
4bERGlzL0WIp94td30aoUszpL93vrqYsfK2a7JIIjz+/Ltt0WoXOtlZTPigMlRobNY8/98B/Nk44
c0n9nz6ZcADiLKQJlYePpXq5o+8evGIXCQmfIvc4dV7bEkyoHuy5XpGZEltnznynns6y+cNSZ2Lj
OM5/FkNLhE0hM1Yr383NfeCfW2FOvS469hBTx7+Ltvbo4RRKXYjA6Hk4U3a59MMKHyqDGZ056Zwa
BvE8pCDqLTydo2FSpO9W4POR0czY0QuIZDVVQ4hyn0819cSulc+liVgf3RdZaEdv5YyKx/JTJgDy
mRvwwFCANqpiAvmsVmZpbKSYeoMNh6s2dgaNaCVQvaF5SUTk5EJxoip3kx/ZvOwhZkevMvA8RLsW
YBKzep8P+kNezGvJJEFGgwCkXfeGceYDeeJzfHAFR9/9JmzQMNta7qWthi7mtdVVD8TtlarXa12t
vc9v2MnRoAlpGCp5PsdnpsDu5MgsmcxRHa3k+QaEiiOFxHIWvyL7nLzx1CRgp/HPwY6W5mzEvkdo
LktmiMrEgpjZQSkXz3/lksiSXzaG1MyOdhh5mLSNNXIDRwNMg2+BVQi9gC4HicqFMP/CZ41y/D9H
O9ru9j1qmbJgtLkwNyYMH0N6CtUzy9rpG4cCXV1qIdicD5ccH35EmpUI8CFLrKX8TrYBW9XnwptP
rdPs2P85yjJX3i1sKSF5hHaoCApj35Hti7mF5oNIRdH/l5dzNMUhaUf9pDFQrxUrK/uRqi9GpZ5Z
Ck7ObDwWZHMiymS/eXg1fOusHszUsg9oPGn4pYnKKyRzRaPelSr7zKHr5L3712jHnVNU11HXDIwW
6M16DOzVjB90slSm+J8uNfL9sZevKQJ3it7Hk0FUMjQNMTEZQHzReNosYW2fv0In59u7IY5mQkOa
n9xLIzPBVFfoYWDKQwn6S/MNwy6bTz5udHQOnxBKtMhHl5VzTr2C+UKfrliXMqficybIkw+HDxyh
Jfy/D+W9QJ/MXJh8RVvEgqMp1pPSuvCuHD17/PzGfRyJ2prC6XdxFBHCsNzYd69Qrpb2wklmk2uI
jQaVv2nQdlXdTczB+/OhPn7pGApxAI0B7bdT93CoXiVBscPy5vmSubGq6Qnhthcq4bWUhF5GkkJz
kcftmUE/TgwGpcYmZOLraHQs1//u+pLZTkWWz+wWknktm892QXpbM5yZfh9fXUYx+B4JCpWL3fJw
FBLiqNBnPC+g2GsaiEgXyX2Sn0GrU1UQZ57ZyWvi2ExFFEfwhz5FhYQA8izvUyslK4W2YiqhdISX
9PnzOjHMEpnDC4uVkD7V0UWhn0yTEMwTGy2wN4V0yZU7VZefWYiWv+aw1oRSCNUfmc5Lr+j4yCDP
eBOjxMq8oIEcuYLv3z5asYjP9QROXQ7qATKUaK0Adj36ygZ5n0atDcciK/QH3ShXymDc0sr80xvg
pZmi0fniHI+y/miNUOYkJR9Ly/C+JSRGGri7Isk48z06Md8MSEX8l3QVnY3Q4Xxrrbgvx3bOPMj9
a0MtLjPZvuynaq3CYMn1/PXzmXBuuKNr4mg9+AgKMq8aJiDx9Y2lqs6iX7IroGVF8/IXhoM4Ar+H
YjXy9sOry8NCVnvRM1xZuxB2PAjmXgjuPI0sYN/NmZf3xLqEWJ8VUNAHQ6lwNDEmuMhDLWeZN8yZ
MyrBd2Ou1hiTXNMgTGnadhPAt+Dcxv/Ewnsw6tE2rBNlMk9FnnnoqN0ymvHnADaG9pVk4o8X+f+e
LvXfoqMOAFOPRcb//fsBTuo/D/+x+eOfsUYvUKeDf8C6EbXTXfdWT/dvTZe2//nvf5iol//l//SH
/+/t99/yOJVv//H/fxRd3i5/WwBV9T0taimv/tv7v/7vf+z6e8Yf87rv7Vv2Pf1+/Ef+AZiy/sbX
l4KfiUdsKQCycP0dMGWrC2CKzdPyxeQ1XH70D8KU+TeK8/SRluo5xezl1fwHYUr7G8I7KhbwZij+
Cpy7//jlbv9YELlt/62hHDv94cJJ45a9LQl8/G5UwahgH74myQB5XZvzBN3lGK3zUqmcwmgTtG/t
rRxZ2bpVDHqCcfDLipX8UTZraRGE3CGL3MbxVK/UsGw2cBUCSKTqtPONJNipiTmYjtWYa5+v8pBX
GsknARYyKCOv6gyLZNJLKMLT8K2IoU4HmGjn3OhQ6uq0dCXTcHmp7xKr/woNL8b8O3xXSjiIQdIH
v8zR6tfVNIWuOlS/DGVO+VJCvG814c5ISjz4MuCiaO3BTQD518DeW9cW/FN4wmx/Gq31eVPIY9mC
R0bfMsiPgRIrjhaZGjEtlvXc2pUM4TnQc/KDatrMmqkkP6YWFcqkTNqGH4srtR+nOziCeD00eBNb
P4L6bCWZLtzBLzBUR9G1WSrXI/fyyhqaHJp3ue8rM/I0cnxWsU/gtFSFOFqGsrnoyME2nRxglAea
0vhW+Z22gjQog8CFRh4rX2QffXyWJAJ2hxT8so1Fi1Pa9nWxGA86bAwB5FP1xUrIFlVgYBDilJRk
NefSdkiq0iGkFRdLdKU39bzRM934MmXTF4x5lNgGObjKwy7bNTmYTqjPcISqqdVXEVTJbylx1ABn
ofZCOO6bvTGmL8jsp5+GWTWXkZ6KHVL46WtRSc2rWlTfZaIldCdBdd86plaRMqeS4OOxXHUjd9Me
ZgTyg0nGfB3tBkOyb+izaQ65V9XeLDC0sOGqHltVitxSNITCgsxtSjX9Out+trMS8kH7uKgvYFUK
iLFW5+S1SH5GNYGHDlrxTr0LRa5JV+1Qxe22HdUWEUQyZpf+0Erx2iAtfD/3BhFW/ej35CXXSJA4
xvtuNwZVTo6PhFbet9IkZvFW8/swSFPwymNL+jJJDG5hmO3lHIAex2Zxr5CxsDb6RR+cQ7OuZ1jo
cm09iyG9ti1UTpI2uVmZPqvtUKyyqXxqgJXCiZ4eMPzrD3zwkwuzCHOYw1WSyasOpVbnklUwTc8l
3q3qK6HkxZVRada2rXsih/KueR6lAZijEpk/gHXHJel9EiEITeLvs4gHGARiepZ9UIPjkLUPMRqd
S+D//qNcZDbEezNHkTIa1oVaQ9jsYip6JmfS+6So05uxibKv5F9rr2lXyJemPMfamizquLhRp4Ew
gzzTyGIeLOm5yMR42+WqVDoTYGfefeTwIc9Qir1+AQaXRnNX1+Mv2e9ldxoKxTVb23QE7OjVTDwg
yCqt20cE+TjEMN2kvv81kQl77U15Kw03VWF2K2IKkx2l4Yh6cPbWjcOIw0fLN1UvgzbFapvh4V5p
uZQ4NDVtV8/18VFJJyf3Y7eBA7EmfmDTxVDbiAe7VuPmpy9r7Vsb1nRaI1sJwUDpCfLfC10JQ+kL
0iMrjC7rQErT5rrUSQqcgEY3YHTXDVtR0AzC8FWqEs1Qdk8cyi9mX2g/NNQLP1tqsl8NQrtv/SbU
91UFjqpub2c68yDAWwt3g8DqY83pFs5nti3nGt3DQiO4iyNj4dQjUBpt4ao4znLC29bwoWfHJ8ft
qQl97TqX7uG/TcL1hVmukFMMVx1pIlCK4/jStpLwJbZb/wYmU3/lR1lwBQ8dUoIKxWAT1pK4zrqm
rdaNpG3QUV6OQ3TZ+uaF1dWFM475qzppO3AEhKU2RDCBKCZGaYx2vl8/4DFQVo0t3xnziCkjN1dD
2dKaN6rEbeJx3EhJleyL6qUaQzfSMPAGdGaB0FbWbZ36KPjCsr+xYyJxpEyLnzJT7sAQITBwcB1D
JFJimdAdqpUbOVESBy4ryHDfNNnoKEURrfGPreZ6/pHS3hrLRiSOrA39rsxKdZVHofarN2GMICQm
Vqmf7pY1k42YuJp1s4dTolzwvCgzCrnYRTlsaaOqgOjREXgUSbXBAqPcWMRobfNRHn+qRpJuhqYR
IG0nZT+20UOjI4Ez66l4JCqacA/IUG6JFGuF/n5Az1IHW5TMwZr5W8I9pmvq5K38kNZScd83owAn
X32VAd1etFUMoTsIfrJObWDfSy4uKA3zG4wzs7Mz1UXXOD+0iv2Ew87c5Hm4YXeQ4F1Mn2Gxkmqu
G8FKo+NMxW+qb2meMR9H4uJSFVI46UAGlJZv7POhkqGAcTSfZB8xDx5glnxVjK3nK0O6DjN7uIEx
59Zq8kVP+8CrSK8E81WNG0tPrE3Dt/LRJIDKB7zLY26sVZGYD/0wf537IXnoyTnCsEbsOz6zbKv3
TegWYxduOlxrhHcQMWro+Kwws2HaLK6DsbtubAJdlEq1Luy4hCuDSG9HhWK6CClqbAFukcus8x2T
IWDgQZ80J7fJO4kAXjecOF1+RbKaK+nOkoGrQmfOXS32bxISTBOT7UfRNf0m0SnsQZitL1Thj242
sjDVZKGQxuA/duO8iTv96wyuRosQiFb34djBh/8v9s6juXEkXdd/ZeLuUQFvFndxQBIk5VUqv0Go
HDyQSHj8+vtA031apNji0czmxI1ZdXSopAQSaT7zGt9ukOY3L4wepfzYN2LLdX190kS8iZ1QdT4p
eZRtFSRn9LWexW6LwZgobyevui011L8JMbK8/MTRbSGJqydIv7YaTvQKCGEZp8C59F1b9uZnrdUt
ivHxbvS8a92p76syBVbcT9cGtr0gWmNuQPua9ksAdnVdwsVK8SGMlWQPbkPil+iWK1crgxTR+0Xr
vBge+z6Cm4f5gedltj+xLNxxWElc1om1KASp7U0zh4KTMb6EJbkv42Qzwv/Dk+hHJ6L4Ouox/FGG
+I5Q9H0CUTeIHc3eKVmlrvUmQ9PP4Laz1zlkLp81z8nlhtmPuoq1BwizgZMvcVqMnaM+hNZHaxAx
tnf1tI6wx3sY9IK5HLxfGH2X151GetuP5o8RzaCgGh15r8iu5xIJWwELML2iq64iJdGZ/aDHaw+9
83TT5QTeG9HB2Wn9qoqT+VrKSEfg3x2r7MZsQJVeZ11TgC0zsA1x9orXDgM63uGk7DHySPvPmTck
3g80oCfYZk9pwJvSpdM5zkEa9D9Llv5O1fcge/rfkS6RkryWL+2q8mcnH5vn6dLTr/yZLxnvwOZ5
YOjwXD7MlxDkNQCgwYRiyyyAUFKVv/IlNDFMEzjMksRQXP0rX9LfIf7NPUX7wOOTk2Ud5Uev5UtP
OP+DOhNdM3oRFJh4Puo/R1UF2q+YT2W2jRr3MG0MqNYmFMzLVk3vDQWoORTwdRfaKEi6tNbqz+FQ
2xdzVOj7HnzXRgsR5yRsCgotef9sHv9I7f5RdsUdYPS2+b//56lcc/BooKTBsZAWIqGBYNFR9Tpx
mkFvTc7tedDCrznOkupKKbKoXAnDyLZiaKJx44Bf3TvVrOZXAg0DiMEIQe3VUJke5mQSmxqx7w8Y
ITULKr4x1yb2iDuhDfOd3rYaGjxRnNyl1dwKnORDs1/NVaGj/pWSLnVVGP7SUfmAAB1LDDdCzuEr
xUT05vVXfcIvH73qUiD1DL6ABjD4KGltYnx/0RcnjgGT/2Esu3YIQq5vmLMaTPukS2CWK0i4K5my
lUqXfC0sofR+M8UkCqiYJtdKq6e3CfTErRt67k/Ilxphmfhn0eRv82tteZKjJ3XAwLE6n/5z3JVb
/Fp71UvibTrM411aOMVH1/I2Eswmtq+IbyL1734c41EGs+zN29kT7j6dHRpdVRvhtQrxZd+GVXJp
z9MQnJnHZbUePB2FWSrpdKepNVAHPppHuxrtnLzBCoRo2oeqrcfFHs1dDfir7/Cv67EnyG5N5EUh
OrvalUWv50zh9p+6REcPAWJpkZniOahtHG0pQKUU3mVkBKCulPwabk9kXESFKzaYHH2JUlOsJyOf
Vk2eYlFnNebKxbTbd6KPc0f3FvaFdpnVs05IPqhXioWMUz0MKwNDXr+J+uo9mbew8D6ddjbF6MDG
K+HOSKxhO5oa2WX6bWqkBt1FTT8B6s59rvHsUzPJZFVgMZQPWC5JZfgQ27G4xnIt881Jn3uQy13y
IcbYklAh0oES9JXzSE1di9d5pudBqOhWBeG2L9d22MUfC7XOt6pUrxCcmV1/6M058EoTLgyKCP2+
kl6m+NHUqquUXvjnLiQGoSVJO7wAQ43lZi+8wOvVjaelHyDljmtCd1gemWL+GNDV/eZqWY1tFrya
RmuxIEKHH92yeXTYy3U+bIbcogYi4NP8UpRcW9XYNiFgwvzicBhCxkmVxO+pxn5S03Yi00CVd4bz
9M2zpXmjFAsgFuDMttW7cCMwTtvH1ljtFLNuHkNwsWmRlFcusMMAH8viost0SPlURigo5XKP3/XN
WGYFsWlt4V/Yp2jP5TaJMzJ3olfEBtnAeBtPWnmF0l78y2vzbKO7db/XFPFgoFq6LiQFId2QgeuE
w1btpvmLk1eCZont3ea1hyfd0CfUkhrP+4ZD4lcXC9R5Uvt61XeW8aEaIG3RIP2QDKPI17E7eR9S
BDx/R7lI48sRf8Mb2MrjykPPw3f0MoJbDE7cnzLmnrrqeBPpcZNj4qEXD/Yk+vVUavbWklWyJeR+
wDC2CjKnDn2tQSMXjBPGlqANPmDx5a3JmqZuBTdv9HPMazdewkccdZw5am3U9qTpyS+tmTDVVst8
Uw3u1wlZQJDxw9ccl71fiIqjmzA28R3ecd/wyihXdsUkz0h5bLBLDLcUvH4oE4T7EIu9MR/kbTi1
3wmwF8dkYa0g9WKC1+urCkPtjaUg1YGyZ72ZMZpeJyykohn1y35W7uM6vc9Dq7nLiPNNaXf7PJuN
FbsRU7oubH9muXVnaSEukHV8U4hoCGIq6yiFOD+UHr9H6PyLJIVrBWmCRVnnJXwxPZErHZqiH8Yh
Nr1ILFyOfRj/pgzS3HDWqB4JW6x/HWZ0XiotswMtrPpdMtN1WVWz1BCAjqa9RO9iowjvF1d146OG
0K5Yk8OtmLI5yLAE+zDBLPWjqjbv8EDZlJizoFWS92shLSDlCTW8K6uWWeHjdKduuDXGbyh/YCBb
1OY+7WP7i4IM5zeECU1/8szkKiwa1Vh1ObboqF568c7CyrPSvfkGzZQCBoVh37p1iULO9DlqGmj8
wISvGqFFO4ThwkDBS/eTRJTjIY7DiznM54uqKML7bHTmq7YYFtEYe6ctRKo0nGwYEJqe7jIvpZph
pW7iYcYbd78z9ug3HUChixSETqEkGqPdQg4I8PUmuZpStPKGfK1Fc7ptJdIpeFWN4nNXpsYecz+2
G7T8Lp+636o1DzdkGHJj4c4yb6own1I/srMUk8dGWVE3/pKK6UqGWG3FDccYsii1r1Lxu4jtAq5u
RslqapTsxp0j+3MC0q5c1cNYXlbggkkak6+NhwKIVOL36KbWN2YU5Tvy1i72i6G80JzaXDsYJ30Y
SiDpnLva+wZnxLWqN01g2zEhlDqiMOVrYyzWuHncRnFnBJWTfK7oaCZrxIUbga9dhxSkSf+8jXpF
981Sk9t0ru1t5bTyQjUaMD5LksSaKFY0D6sIH+Tc9rFZuq+TplijMx7vC61Ov+BymHxUs1L9TVl3
uCY9/U73N7l0LE/szVCxPozI/azLyNP32pD+9uz6ocs9qH5e92V+iqjiSJRBDDD2OkKvfZ/Rg/cr
QzjXtaMtVco+vE3t4r6Y208plHIfctUD11R8YRijthng1e5zzwtUvRIXthyuUru5dSbL2JD+3gjK
VL7SVBbG4lLuHVFQFzNrbZclMy630XxBge2+7HIME91B+DApgLNI2Sr3PRKpyARM4crADXWtyiQO
wjT8XqJOtI4b6JtFbee7aIqoJffis6yj6lGra4GbbppvErOrcBXv5TrrTGubODp6/bmZAtLG+hx/
LWNn49PJBjX1zej18d6Ma+febN14Hc/4fBY52BC96Ao/d6V52xVpna9qk/XNzdfvkFTJLisivo+T
V0I6Kpyfo66gKZF87FLAK9oU3tV9jxdilqe/J7PorkvTLq7T0El22IKVpP/hgGsTspW/yibJfztR
N9zUfR2tpWhTvyym0ceoUr0bU080UBDwMF7rSHnO2J8JEsSmD0csMKOW40sDYNP5LiY20D9JWmWg
dBibXsoEQalN6UaI1NX9pJqbLOwVDartWJGVowOUGw9T4kjK+kmYlzB16zpeD0pS6r7VtagP5RTc
822Hpd2Pksspv677dHAu7cIADaS5sFV/Is1DMTcBy6+uVBZQtSsReTa3Yiza7IGCW3GFq33H+eRR
MO5tq21v0NWt7F1UN+iVF4hxR3tVHWs70AdDDkgBTTQAMJ/l3YTTUKmk+XStmUP0u5OYAyIwEQ8P
ekV8dcMy70hgJBzGMS5Rrm9G9HJG5kNHdhkJUKwp8biN0v5qESku1rM+NZ9NLdc+dhjqbs2+z29E
6XLoTpaydpLCe1Sz1thJBzP0MnUdQKr93DhsWBFnGzo/eEGg2kWrAEgiZsexuenmCfvfvokmqMiG
g8CCBmF+paj9SFtEr2Ysl9HtQRiocugsYaWUfnSA2Ct3hdmZCDvZ0R1GYlnQT0Ox4ZRRL+dONa6x
odSu8qEKvzoJTgqbVncy/M+cvpo2cZxwNnkyRatlFGbuU4AIL5QCa/SMyoyK0VJT7kVpDw9Gb9ZY
KHfIe+kqtYo4wRBEmt30nRkgTuvKUBCDpvb7qq7Cizjpic3mAk62jmAQuu79dwxUk4tuVjS5kmGS
3OFva3yuKBh9I9Y2NvyT+btiOPMmdKISzRGlcn4ZZRs7OMY35oNTDA9y6SF0VfmpqGW1Dr3kc8K8
QcsYfVtPbzA7+NwsnYjZNAhYl+4EAJdxo2fN+77ujauqnOhhLN2MDhsWvy1VrJ91uy7fo6ySpLsU
VVGaIINWlTuBheFKq6N8nSqo6q1KWPfWqq2s9KKI2zDdmE7XF1ciR5jHwpEcFamsQ6IqDttGv09m
D2uSOZHZT/xWOyp6kf2Tynp9qbpIWFIyK/Zy6e/ENHpwilQgzTkJomW2+KBUNg0g1HsuRA8/e8HB
3ip9St+olXSQJkEzKX1qLGlLj8l+ajelT62n+akNpevl4zAMzXfXa6YvqEDYe9Ohb9VkcvqZp+nX
celpVU/trbgS1SqB7/7NTioS4FlmERDRVn9Mw7zY096IrlvgNLsk7OESSeujsXTThg6vhBJFB60n
OChHooW1LbrqEWNFOySPztWPJW4TSDXZMdVilBLTGfBtPFKeQiv0ZyGKOyRb0hv2b3EtRh0Hio7H
j+jwGQb4PQrlPu0mYhvb/Y2itb0uhvaiF/2W8rZ6oYL3TDeeHI3rjBB5E1t1e1trBSJdYtGNMylW
YONe5jMKTI0rfia0hn2Bw3nVYC5fGJXi+ZlbDt+8nPaT6rb3RhjxKyVt2LWaluHnzDSrdKXgc7Wl
FSPWztgVt1NFG5VKcwjY2fbR06UimeYUXPseC8zEgwRNuRiNAWVNG1hbadJTfFMov/K+G2+zJt1z
73LKhWX7OxlROPKF07verrPN1llLpbVRDyrbateaTZRu8nzwaB5NGWotWjs3e2GK5po5/12qCeVf
b7J2RoVnNL2/jcQGx3eLfDVgmLfH17u9xwL+fmiTfI3X/eeorueV2dQEk4Z8jJpowMWH/WX1MH3D
Mb/P0ky7HpHu/OjqM7Bo08oQoUnYlX7u4ZndYb8bIIo1fudEmaFGZmua2oh/Uzrdk2OJFT5flu/Z
5KhN58b7aLFUDqG106iKXApHZpay+KkRRzYaZp4XU0Mi2lklqZN+yoc4XVk1ISfBd39VVUW8I6TL
Lk0cOfy6HYcP2ILs87G9klqdP0zIq+LGXEybUODS7KeyKj+KuRrX8ej0vZ+CsrbRaFOMh3bMllIx
uqRIoaiF9LHJlZcxguW+XnOae9ge3YypqS/aL8am0ZGf4sah+poCR5MAh4IqQe0BrqbzSPH9k8ht
5wavnfR7kRXNZTF4w4Z+UEzIislknj6Yipt9DVF6tLZqnkZ7Txrpj5ZY+XOMY2KQoOP/icAWDyqv
065E0Q+P3dzI23mqm7VqAKBeniyL96JNDJwkSoPwAb22H+qACbuPZ6gbFNLGcl3lMkCEzdGuFqz0
2vG06jJJ9fTXU/nkPyXeM4gYiqt/D4j5L9l9PwDD8K//qO3a3juQ9iaMK6TyqdQuleI/sDCO+g4J
JtWFiQ7kbaFw/lXb1d9hjELhlsoTbldPar1/YmH0dwhgUNddnMQosBneW2q7unFUDYMKCOoG8Qbd
5q8RafLzZyhPxaXq4SiZsy4Hrbi31IHWyYwJ+AC/Z0kPhmJvD0nxoXOV6EKb6m7eWhwNK6HM2Yek
Ef2FmqB/E0kSSnPBCtDk024FVn/dWoMZdiErgIK2kjrv9cEtH3q3catAt6m9vH1h/s8aC7f9Lzxb
5a9/XD+K5h9BV/58bME/HeKw/lfCspZK6yurEH/VJD9EZS2/8edKpCmwOHbBMUUMioLrX6gs23gH
jR6UL9V9RHeNRb/jzy4DWC4ID7CFEIKDPMRy+29UlvtO46/RYdBZjIu3zltW4tKuOKjLwhGFlWKy
JvB3Av2w/PzZSpyLHmyHHXE1GyqCSmryOfKMfIMK3Y/Ka7+7iXvfYYO+i/VMXDQ9wTMG6G8WXWKz
LvuR5iQQVFoLR4VZesDsxsE11x060Jed21+4ZfGrSdMPo9JwoOIR76ZO7ldldUXnbtg++2InGhov
qvzL+A6zzA6nfP7UJXo+C94khdZ01AgwnFWSNRxOYwUIo74VBU6oQEfnFvMPBbCsP4FzJ19yawW1
3SYbgiEvARAUSP76UR15AlxWGq9tPKPAIVVyl+dCVOv/bLtjNOTilfj3285/lN8ff1aH3T1+449t
Z3nvEFMh9VwoystJzt764wLgR/RyXJyaNPDIyCzSvfpz2xnvOP4XoCJqgI71ZOb05wVgvFNJlhcw
JGcw/HvnLdvuifP7vBPBQ3kuWw5mgaM6NKoOt12Zeg1UBlNZpZZ2he1a1K5TM8ItO7PCbmN7BVw0
JdSV2femZE5WVMl0ZYUVo2xR7tTlRQxo57c1Az5b6Vk+/KJ4TIdMVmZEOO4sCCBDG34uRVFfNsL+
WFllei3tfP6D3P6m0OT/9xtgWSJ/vxRXj1PxWP5j3+SP5c+DBbn83h8L0vHeoZqC5QN6LU8ByV8L
0tWWtboILHAbgJFdTF7/XJD8lmUjTknssdgHWPzWnwsS01jUJ3CLwYsLsRl4/m/oNj9xap8vSAtX
CY5AE50cnuKF/hUCoJhzQngJ+iRrESCNQN4tArqz5gQaTj0B6yn5Slv8pzvo0Z2jjtNW4sKk1hoC
xlkfriHRezu1nSpM/KbU8AUq7Zu+mMO7xsTPW+vTfWf3X3NgVj88ei97ezTP8ZD04+tseQ1Azibx
m7kInBwFVnGdU6w0pBrMxo9KRNlHZ9Eo1+shA4kzxt3NNE3bGLAp2yYWJV0jMVIPx/t6h0lRclvp
M/QUbbSvamU0LlQKRSt8uEb0eEkiH5D4EO+RB/xMWrF6tmZO3EEGX/ngJuYswF4RPAKymwvK5Igj
obtZUkdc10FD0T2GEyg/uPTRv1Zm3YuVJzV1ZY+ieqwms3wv6uEj3gMqcnVad5MUNPrBMZfpXa8W
4lNaz2AR9QbvdTRtOsDMXjH8ivXeA37Tfp0qaewLNe4fyUWxD3Onorxv3a6i5DXRnRlVZy+9Snd8
KnUhty5dYd/MEYmZ4uSzaudACxAPRdVXwSjcA8zcpt//c8EdX3DLPn/lVDlKbpZ//edZYoJcQeQB
pybusX8Gjn9cbq75jkgOsD/uPA6xzCJA+8dZohNu0kixESR9ktTQOZz+OktolmM+DeQTqpFpvOUo
IaA9WMcwyoBJoEkFlhvlDothnsdSVd22WdPiWNA07hRIQ8MpNtbnf0ZAfwt3WDby8/NqGYUQGAWc
RQGPq/RwFEGFUgx23m8V0Rs+aMZspWtxSmfR8DbP5v3Ezjw3FGfw8xdKU0wcHK2g2kfL0wIeuQ7d
0MRijlLY6yMtt/7RSy3BxQI9ostDeng4Ei3k3Mx1vdtWKIgBq7eUK2oTTY20+GKM56GfRm+wCQht
mq8DVY3H18c/8emgtGExCaQHw87jT6fpFHnh5nVbRFBtX1U8gKEhDOLXRzkxnxzQLGAyX0ShjmOf
RsSNFmZ1t9UEJZg5rRMwGLriyxaE8etDnXohBGRYh/ibLAKFhxNKHu0qs1p2dBd6d4twKDSR2DP8
N48CFZ7FiIoIGiLHut2lAY4RmEC71dUQcADFxAeyu/Lt70IkgBoG2hg4CXtHi6NzhiTJhdluhdua
l1M1hvdQwc5pFy+3zNES5LuQqmLWgdjbMd6panV3qAa9xQG3lPtaw8pb1Kq7z9vcQYsNInTnxN66
SGDTvX0WF34SWe9TGLIsm2eZqApFoGjLtt12HdAFpYIZOCT29ObNjDu4ztH5pLIO7PpwFGdWq6Qu
dHDuoVYBGq6VK21MbLoNszwjSvZynVPu45gy+Wbs6GNbndCzJrURIyYuWuFczHrn7EGPyJvascr9
63N3aijyV5v7AOdiFvvhWwHujU1Q14IlrlJUaiT8J0VPA2Uma3h9qJdbCkbqs6GWMObZZzLqcTLb
Aia00zbGDvcJ9Hmj4twLnRvl6BKhoN8JAYR9W3Bd+TgmatdJFWW719/l5LQBAF3UkhB+OHa1TgrY
wnWEgKozR9POivXB9xQrWUDPyZlD7+QL/TXU8UkE8qQNm4gXCifH3TsRDFE70X/9W+9zfCnanVGL
avaqrUgLdxuHiH/EgwJ/ounP8dSPo1WVKaN6il0ARpGkNEfRqqpiAROq7qJYamGX3RbWLlHbIoDH
94PTMD/zpU5OH07ZS3qCuI1lHK66OFLmtHWRmc2dRAlodKEig0jMmz8SGoWkDdZC+19SocNR6h6W
UkGdFYHn9lM39tlGeOY5KOSLRbfUHbgvSFRYtlzVh4NUbaonYavm25a+1crW4vanEbd1EAppn8uH
Xkzb01iIWCAlgG6zczRt3FZhRaSYb0Vvj48heqQ+SUhSnbkAX9TPuM2tJYF1CDwRnVvy3ueHQkWh
pYjLFtAhZKAbxfaSq8WpZzNkFiJUsuxuNdqP14ox1FekaPptRnXkMyyhOV1pigt60ojna6dTYgKO
EaeqqWseStqIZyTFXqza5TmZdHJELCVAdx8+Z6jjRJ/Qktt2Ued9k3iG3Gh2VW+VyHRoPPZvjj8g
f5HLsZQQqKTAelTmMXUgHE3k5FtdUz7BSofzqTrjW1ctg6Astij+weA3l1LX88nP5hIm7IL4zMJc
Bk5R9xtstrozU/dCIZtvvBiTqEjaLgKw3tHBj8aGoSqdkm0bPtOjgEK56KsbYE1K0xW+aFKBTDrM
dJySivGLYcTetoaU/IGTHJUWvREPLmJQV8NUO1eFwUT4tQKbxy/6Zt5QlaiCQVRaBRCrF/evH4wv
94Gu6yh2ooSiEnoeRzW6AbqRSyTbZvnk+kVHj1cqkxu8PsqL2Il+jkGCRRnbQ636+MJXIk/t3LrL
tqEU4VcM7LQVRKIomHo7uZS9lBBCp1/OHLcPrw/8AvuNfgOVREJpvg2dgePY0BBOqbh2m24xU0pH
OHUY+1jzZD1WQk7opXcORFFqC+P9lKoZOvr4Q2Qr0WTRfCVcj20HcsL7lo1u/S2K7QlHH6tRo3OK
Ki+3H7nFwkxHrQ4Teffo0ugsOlsj7jnb2c6N9ZCn36xFJqFsi2k14bp15lg69T0o1S4uEirZxrHK
Sb5UpCRU0m0GimhVlBZM1iX1wNEvCbc4HJjfuoXiLCa7/Pj6Fzm14FgIhGLE6uh+Hh00MR7xUxN3
6XYM7Qr/5BZyJYTP7eujPG3tg2gd3Y5FURSRPIe+ydO5/CwYw7GHNqHM022dSln6uapNYG+K8X3T
jOYFqCPjYpq0+ONMHQdQa2TuhxpzuHVftuN+URN46zW9PM+S01Eq5wQ/vtuSCoJtJWzcEQs1Y/Fj
viYXnNPrr31icg1koVGdopBvsvQPDzw5T+Pc5Vay7WJl3ER6ITbYoqX/5ihHn1CDvIUbNaMMk4M4
Dve5r5fZWevvl+HAsnNdaiU64n1E74cvE1Lec7vJjLcA2W/dUjUeMGJDP9gCVZMvIJeuWYl6Mm1f
KHbyIa/UbmUCxY4DRGfUfeLZi3NY6uk/dTbVbzE6ifvmC4ZHxLh9qRstuo9H891WiaIh8wazpBum
XTG7852ZG+nm9a96aiJoiy96j+TqTMfhRMCr0KKUXsc2Afh8YXl17SteF2+I3M+58i7hyPG2QblW
Q1aYQisr6XCoeMgbPXNbVJz64Td8vdsmMQG/t85HAeY8dfXvr7/aiy6rSnWAkgoqUtTqTbAHRwOi
lT7LsYy3Sltn26JLwFolIU2fmhT+VtOgyCoSR70RHUJ/tqIyQPEuvuNTWp9ff5SXs8zOYeNQQ6bP
artHt7imV+rkZbCERJ/PH2yUNuAmgIQC9FKcOQxenvaHQx0HhbPRwnxkKJ2wOnC8IttZWjeh5utF
Vzbd1n9zvOU6eHYYambTq1BS4i1FbLg3lTB+Jlk2rkCHgFFEzPjMdf+iWschpC+xHeLHEKiomh6M
B9xKtp5axVsDhsGuzlRQnImTQKINp167VkqJIacjynWIQ+RXrJK1369/y1PLiileVFsIMm18HA6f
IDZwxIWAg/hirdf3cuiw1ESIBq/a0Lgc+Mob4Ob5Np/M7MKLahRu3djDhbJ/a/mBmQBSY6DSvNSn
jjWk4rFyvCiX8XYcNOp4bDtg3R0EYDtXz5xFp9Yv9S/8AZZCKQW3w1cORxxzI0RItlJa2WqekHTJ
psmFgY6h5OvTe2r9GvTrCK3YLxQQD4dqqxT3xNyBna7GQOZjjIkLaeHaNi10qThPz6ynl9caJdel
C0i3D8vp4yAu66UCI8qIUC6Jq0vQ+9pv1SnLM1Wpl2cfoxAzLK4tvNrSZX++S+oxFW0DEn2L91D/
WeSwGLrI0AJ9MRwcycsgrqTnSr4nX40VSnBgGXQhjo6CiFojoWYZbXNDFQ8zIgb3MTpSZw6AE+EQ
ohWgZRyKbkSzx2AWBenzEVwrvNTcLO6zOZt+RBwLF7QjwxsUfJyLZnLijUnrnfpYWq760hnvIAoW
vlOV85n1oy0HwOE1w+MQ1qGRSpWKytzhVCOmwAGSFky1AVU/I4L7VKKYzA3a1CsvzYz3Kk6f0rcm
o/5VpQCx1WIydwAb02uBvezeKLP43N136lOA+SFVR/ZpqbcePlShahAElDoCWOkZv1RM/laFvViG
vL55XngkcOWhUIZAI7rXS3HgaJxpMKbGbuNo27Eevle6QFVESnHpFYuTQIff74Qs/t6LGmWDmIa4
n8cJuYR/5SkQtQLag7oz9ZbDt2UteF3oKEoAXWn+Ug7SXKVVCXM/zptV3bUuJWAULto5TW/mBKuG
IvGqL68/xIkZp+RAU3exgyEfOJoJ8P5SE+CKgkJ1snuFpvUGVQ15ZvEvf+VosdHA42hF4ZeXfTJf
f3b7LdsOFaJBCSLYPko7NtdJXARljV9krXoPr7/SqcHYXqAlyTxRGzvaz0YiDHTfWyUY06wLSEmd
DfEELL28dC859bP3r493ago59YFgOiZ2IsbRVRt7qWtBNOLlDG9eDxpmeChYZWdMik6OQucUSBBz
+MIQoisHAqcO1TGnw7ZR2CmxYDieK9ecOICRzib9RWeY/XGMdaPJEc+yZpReWuldNCF8BgeUva9G
GL5U9XCJQmFy5tWWU/14dTwf9GgfRPkku3Yme8Fq3LxuxdBe1u3kASOvzO+OMYQ7zOf6bShCJ3jz
pwMyBeN7kb/39ONuX1Zi+90nWGt7UWxu1Z5Tf+7FvH19lBNhAYsRYjlTyxc0lp8/W/1JZqOOKUcv
0Ao7R2BrjlZWBYGjSrRzQI0Tq4R7jAquQ9K9nO2HQ/Wh1ADLSy+I49796A71fAnpazgTUr1wiuX8
JKxEy3vRc2dNHr0R5ERV4ryIEos0xmC0qxj5mjCtfESE1B+Au8pgTtXkp4213LwacU/8UZmddqPP
KhaJNq4ME3fuXdMZSuRrsyM12A6Ksmr6WVzHpeWup64bzlDsX4hWLE9tkyhaziJESIBxODkqSU3o
hKhVIWQkbsx8aGClaYaEX+nCxyt2KaRbnL8ddXqPg4iJbIwaJz8ypcre62Df7mIEkRO/1dRZonCh
G8K3TcS/EfKKuujuzYtmCZ2XahTlfnoZhw9bZ16HQWTnBkpfQtoVXuIjNpZvHCmzMxfRifX5fKjj
tqM6eJEt29ENXJjdt1wTzV7Xx+G6HufwzDc4N9TRVp/6IQydqnWDOHObD2UmcVynd3JVx905B8KT
Qxk0U2HiLp2go2O5q7IoRZ/QDTpVSmgmMNs7TN2k9z50/1QF/VvEx4l9h2YkPWkaqlymx1UfhYoP
KojSDVoLATAldueNB53szIc6PYpDFL7c2RTWD9cEKl/mlErWBJX7zvdK2GEiLovV6yvvVHS0OEj9
9zBHSw+Lv1kd89oNjL6uP9VjTds7VMwrTai/0zbSHo0QdQlFQntTO7vA1AqlvbefzC62OnS7ODjB
py+X/LMzc3ByLTTVhuUvCwWytYEQwzRYZ1715IQik4PGMNrgaMYcjjLPXqYlGYQZV0u0Lf8H6xFx
vDPRz+lRqLcusuDU348WvTulU9gXpRtQJP8dj3UUaGXdn2mBnFzuJNpLB4RE7dhio6OIQ77Jck/q
zrxBti//hKKDtW1EeK7kdm6oo/epZOHKyGYT11lbXOLS7W1bc5jRsBTn3H5PDQVOYbk8SZ3YW4cf
SEcKYwH9uAGs2Go3tWlzMU5lsvaG1tm8vuxPfSW6E8QBICNI047AFw1NN2qbbOEK7SUiuEpuiDrO
Ge6cCLDw9bJRwSFzA892dCqFZdNmZZ/ymYbeuqinJLlAz1DbweM3MAN25WWP6fDn11/t5KBE+MCa
sLsDqHM4iz30U1jlthOgRomkNR2wjYdC3WXVtvMtZeOWVoORnDnqlz96FNUh4Q5/iG2F7PlxzC+k
B39xYtWLNENkcRiMQHeRN7Hyzrl2YiN/+4mB7ctS3qe6T3a3fN9nJ0afWTNq5+zlFtHWdZcgoGBV
wznXghNTSR0cK6PF9wuwztGCNLG9REeFUTQ16zdDpLqIINgITQi8Y2TW1h9rrzt3QZ+qHdCvofKM
ExAVmOO1mVaFkD0zDUvKTAtak3pzr0eoBwZ2V7pfu5wz0hRGeRcBpw9EsnTUBkiQl2UW6XuFuOXM
TXRiXwImw/UMVCax8/HBaaidOU264QQeXC5kXFEdVJGsDEzP+1e+q4WZDxU8GEVUvA6/qwlIU2aI
nQUCDPR9P1ixj8nXOdvJE7ufuh2xOe0OPAUX/Onz1QPpdFAbDqCgRQNh06mI8WDpEb/9vsFihTIT
AR0lyeMmbASRMw1TRhHg5jFG7B5niWLS67v91Kug8obXBUV9k47X4atkTq+KvAAanzQYKBhT7vrS
gs3xL4yyMANAoiw59NGEud6swzwbnMDwpFwhJoKUkxt3ZzKNU+sMNAoiE7DAlr714bsYmpJLO24c
VDcndzcokXYRKnFxj9KdXL/+QqeGIgcEHLR079jih0PNETZlwxQ7gcQuZG1HdrJRyEKCMlbP2ROe
GgrOBE4utJw1FsLhUFms9c48Rk4AYkGs57xF9lZzinWkoODw+ludKsPTRlocITixCOuOto+mpeCs
gXkEGp5XSYbMiI7kEkXqL46CuJASOR9Lz+2QEFU5Mxr929DW319/hpOvC8qEhWKCnzxGLuEuGWYZ
vUBOr64MKsulqpeZ5UbW3nDmIy6h6dGls8RAMFmgwUKzOLrprNHFIvH/cXZmvXHrTJj+QyNA+3Ir
dau9xbGznuRGyKp9l0hJv34eGRggre6x4O/inIsEMU2KLBar3kWd7RCNbOU+ri390CBVFdQRKh9W
iur5JKv22A2JeHaxuPwf7iDuV0TkeH6Tom9yiNgbcoWjZ4eFW5i+Y1ZDIIiVO8H38puiZESxer0I
8GuCCna+f1AoqGaENOxQQTPOlxVGOqi7F85vBYmre3R9zUPTR/axq7P68yhNEaYQKZ/MbNGnnd/l
ItjwqxA0gcqAXqJ5t/79P7fu0mr6lE+jHQ6uWt6bdlrc2UL9+voGerEtOfusVNfQN6ROyfOd22bz
WWUzKYYA1x6adj3Ox6Ud0eeXXQn8UkU+IXQrbf4dGTnZVKti8UQ1QSaPs7c0OIwZSdH50ky16YDm
eDmdxKB64iSsvvpbSydHl2ByuFW7qBH36li0uS9nLRcfkQJQPzs9bbuj0GRt+pWliQppBDXfCXNr
sPx3fjBraAmsVzy9Mm6ITVYRz55EGEqIk+O29bue1wLy6ZgAsFsX9aYRpBVqpit/Xl/W7bl8GZUi
EZ6c4F1o1Z1/u8aK81LXIEPYXdsfsxyhdHsQSDR3fX98faj1R20mSBTiMqKqzzNo29SGcRFZLncd
WJDSCwW6diiAm04wxbrylDSmGuax6f7Avi/foS1sl5aqKDkTJEvQxcSeLfrPSxB306tFgA8w57/U
ZX/j24pYVhe3N7ntxjfT0k8/Xp/tdmFfxqTyTIq4Drz17Uarvup0wec0i04/LDHaJjjFIoTvTPNO
fF93/r8LSwUOVTNAjQRXAvzKxf73/FlupsRGhbkZguuIn2lMDZF6zj+IR1+xK29nObcBdh2PUj5b
1Vzbqurm2tdTjCKFGNvTVBn9qZ705VbEWTvh8pBPRy2RmU8L3UZ0r7PvabEn5s6EtwHn5RfgIagT
bQgJ2wpni3ydG9lFe5qH3kETjgvOL9Wp3KN9X+6blfpOA4HsY+1gbw6HO2q8NHRILZ6brtqxlS5+
TbZYKQd1lWIwjytFCY709Natw7DU3Vc2FNf2lmWDGjavR1oyp1wU3wvXzYKuaT9BdNzjKF1ZR8pF
EK4okVEd235Io3Gl0moz/sWk1LdIntVYk6AN+ubpoHSxll25/nm6bC7EJZaq3YgOd2lblV+lESm3
5N7VQcWdYO9NcjkjaGVoADEfaBSg286PwqLlnRchNXdKlLL3TafXfIoxxeH1GV0eODB7OuV1smsq
7NumnVrPakoRAT+leMRMVBvMgObaSZpaHPQKViavD3dtUrx8qPjx7iOX36RvU4aMVsVL76TUwgsA
DcVhkU97UOArk+LhisyAh4EL+PLtZ9LybCkTC4t6O/9ql6vAZW7e9AOeM1LRxc4SXpkTHxmisb5C
yyB0nX8oLI0ci8ysPnWTujwbQz2H0lPfCqtdH1iraAMsPxhjqxTFWWRcRQqF1mr1qW0K80HCm/1i
1Gq7830uQ/2qc0G5TeOCsYjB56Ngyj13xWBCNVjUKIQBRZleE+ZpKo09z7Vry0aTEQAaLyEDrdvz
oTIVGaEcE5GTaDqEw8D/0acfl/DNG85gdwNgweCYNHozIYVCtlVMOLQ3UmqB3iwDhAM8Bl8f5dqG
W4U96M4CxgSkdD4Xb4LAW6023fjxuP8hYKcdx9mzj6u3ctAhHLuTYF1buxdeGrcG9fktFrUYtTJv
dZwLx4yulesoSVAmyv9wWNkIYDvY05QRX9LYf5LhaWykXiG5sSr6qseqL8Dt2/Wb7TlXHhW8lpVM
zmXsbb4Q7spxp6UG9khSlDc8MsrjwrIBOB28nd190QrgEPFwxBWL+qNLNWETU3ErSfGu4ZagQjvg
ZuMCUja+0qv92SXF37IQ98lYfaxn775Ju5228JVvtl4dIHYZfCVknu8RiZu3pLhQn7wxnoNMEw2I
02pvilcOMD8edDLoToiF9ibA6oTFPjJrRqlRFe4GAmzWF8+p2+2FvcvUieI/kh68l/CIgIB8Ph8P
JVYFMkR9AoaO5Gg7WliDGeMpKvrs0Vhi1IjBd2CYIuMPbWH2O1fxteWkp0+3A5ImFO1N+IDS6zTt
mNYnp8a0pUOVO6QZOuzsmCsHmw4EVzBYXA1IyWaSJBqlaglYSsmAaHK2KIC808XEUlrmBhpruSp2
RrxM1PBtpMQMXRLaF8+o82XNtbJSBHH4VPRze8/7kNdfXJvvOi1D4m+BLewDMGg7//UIdvVoeAQv
wj4yKeBmz8e1privlCghhE0LzakxVT7jQ5LfuZ2OhUeNUvk4JsbTkFbdnU6m+AXHqL2G4JW5W6Dk
uA5IFuk/rl/jn4CTmqXURtXDDmjwMLtHk/edqVLz7i1syupMF+9ABLwVY0BMAKO33g4qZT/Yy+eD
QngfOtmQAXUgx25QovPQjY2Ht29Xixx/JSdxVLiPzkdJidauVerlSW3n+HlJmuGgUFk4vv4V13vm
/PmE6hWN1HWvrt9x83xKHKfCDUqWp6gdENhYGv09fNXqMPVDcogaOJdZi7B93Y7x4fWRr8Qd9LZ4
W7CBeBdvsaIDkoOZ0bU4qDaYyak8lPzcmOtw0VW582a7wPqtX4yCM+otDnwTkqHzteRPAQ/Jpjwp
tv1La5CyVYZ3Q+odsqJ70gdxY8vSI6Nwb9u5PeCIi/9FfNM19dfX53wlBFGWJmemEAm2YVv+1qs2
rgYurdM4dkRAhEH8Ic+Xt+8cOMC89teXFPDnTQgyMqhDRbwUpxZfA7Jlwwpju9/D+l4JdCwmL44V
40wBfLOm6tS1Wl8CYEYPGgHTqlBuFTBnSJLEvoPhRvjmpVtZdOxUsguSmE2GbkSTNg6Nk5/SrlEP
RVt130wsp3b8dq/Ek/UFtUr/rQoZ2xSzdGKZGlqenywvn74nk94f50WgZIpU9F3RCu0uE7G2RwR9
uXo2p3BN0NFIRgyBrHATxpLFy6oE0sYJPGqN9uiYFxgLL9oNUqro/WSxxOls1p8XrdQOEBLoNyvd
6kWGxaRiuUUQN0hH4avk7KQgF403Tg5XGQ3f9dm99jnOT86soP0PzDU/1UaNbqgSOX6e4PEJbufB
NbPHCMHiEI3p905SPmSVfCxbXN8za/r95s8P4IMiIdklWfMWcJV1lSmsFnKaYg/a3dh7bTjPo9iJ
hlfO5/rIxHHVYg9wl57PljrjNFoVXoVmK3vg0HZ3Fw3Wr9enciXwwWZcPzVQ6FUp5nyQvircxpzt
7BQBtTtMSbJgMwFBavTGnZHWn7TZVvRz2Mi0KDk8W8S1MYG9xaMwO9nTkqPBS3zrkZCO8Qzrlq9L
nO89Bi8K82wXuFIa+IsVTsgst3OTeSFSKG/uksZ3ljEh4lTGSvpRDrF1arypOChT2h36wvX8CevW
e7zzsmCx03Jn5177lEjmrGRia21orX//T2awZkqTFpV4zKmiO+JOpAQKyModvP61b0lZ3gX6Stcd
oM75KK6DGSgG0xm02xpLyVK0Bw84Dba2lboTmi4n9FK9pWzgvdQfNwFQnRNTOhHG0hCw8C2Lpp+9
NNXbnb25vp3OtwyjIK633sp0trcTqtrIQLI8KU9NhbxHIOcmbZ9NEjkMLxHW6YNKIjh1zJHqjbGu
afrW5z7V369wegCykVx+UvstRNCvHowUhOiGYQUwdc9qn/cTwaNuflq1E//OE/jEAP3LaLhfbLx5
Dx65qh2UYO1/T4ORfpJlN+FigYqxULEJzzPZGb6iGb2JxUiH2bV05gXT3LQQuM8QAb+oQy/rU2/N
HWJZtneYI8343hqgTZAjMMpjY7fqjzSSxR9lNtX54AwSgTG389SfSavM2nEoxujGVCw8u/WmLhdf
5A7QTd2M0diqOifdCThXkmjWm3cXoWDF4W6rrLPaZtmgG9DDs2b5KjrP/tZmlhK4mtI9N2WCND+q
l9zfnX7nVGp00Nz8rd1Y0lh+B4qG4PbIpLcPCN6fhT5nFleOvcThpIvFnxqr9wdMMnfeKtc28bqx
6GYxoL6VPBhlPqr4hUK5b1FRq+coR2D8f3jp4SBFaonw1MoAexH4/efse41hVZgAFackj4wbq5Ti
sYBXt3P2r82FZBJO7SrHRIf+/Oybcc6SLhIGV1N/UgVkiigqlZ3U9TLAoBrzzyCbx12iz2mSzwyS
pxk9zszFwC21k4DG+R7D6epQvCJpF1HavSAfVvEy1k4nipOI1R52WBuFEWhVf5zmYWdWlxcTswKq
81LQpUOxCZsLUJ0ZpTo+UNdUd30z4Hib1KUaFPhGJDjXTnuMl8vEjhG506nmrO+pbfqIxXaKnQMj
Wm1vvHMo+QfWLNGVd2s9WJVZQpEZby9UMSjF15X0BNZlm9bleUYh00uKky1SeSdqI6UZmzZcwviW
vh64r2xG2CVseB5ztIe3VXlcPcVSVV5+mtNSvitK3f6Rt47y9hIsLei1A0bPlKqlsbmEnL4EHNjh
IjhbunzUsQb8NlRxuXMLXflYnCiyCB4X8Ca3WCReFeT/8EhOWV3EQdK02i1qini/wKnW3uHsZR9E
57g7eL2ro1pc5ryYQPVvc38okaM9Iyx/iqGmha1ptIE2TNmjHeVqWMdm9sVePOv09u/GHOn+mCgc
wS88DyJIketrVSo/DY2GvxVGzT6+8G9VJyPC41ND75d8c6V5bKIIS2lqfT3kJ7m08cPUYGDh15ao
dyLiemw3ycPZMOsm/SfuzjhcmBPKeydrcLNbLAVBH0xD+QtRmTz00t4+FZkHy2EuE/fOGCJz5xBc
+YJ4X9IDBpXH43cL/EK0d46SNspOS2UOjwKFr2Ay4zaYxKgfRI//pFKW8ZfXv+CVJxItRAqnlINW
98IX1sU/s077ucyatkXIwhJpe+Si8R7TpnN4CvfGX+m63S/Rqc49aZXAIyabbhJF0U/ov1fv1DKP
dnbUlTBOBxBkjO2aZONb2D/uZYU+YWN0SlxNBhAuC2zPNPXQJlhfvD71K0EHQcJV1oTNCz53Ew1K
N5r1YuJRRlYxYCrRYuGTjXs50rUJOWtxyiQhXdGD57vKTNVOxUGU91KeQOdelias1Mx9Z1hyrw14
dUJrt3YVA16LJ+dDObUaaa3FUEnrfY9tt0LJP9lje13bpaAiYBNzBwLU2hzGcUpgvLh6dsIpGZO3
qZ2OTTXHD2YyIyId2/YteM+9l9m1mVEiJuOiBk8bepOsZFGJ3zLLhrJAhEmZq8sPk6jbz69viCv3
Or1ALtmXCilmnufrh65ZZOolD07HSuX7PI67pyqLEDcZK28IhsiwdiLOtWl50FhppUGaBkq4GRAv
q0HEOIlnWu2eLMXsQ2VW92QJr2XpvCRRNmPpgOJuqw+FopbCzHGq9Aoh79RETrcS594HoxnzpziG
r00iU9wCJ09/9P1CvS0pl3ond75yDlhaBNaQx6IMslVZw2gdqPMSE2fcxfziKVnqtyqqFV0k9rgU
V5aVw2bRrWHSKB5vjtwoRzm55Zyeqlqtfnipye7sverw+m65NgrZGJ0zrD6QAtrcfZkuAXDPOUox
iva9XY0wjRaZgtcHubZq4DxWThIXA7XKzQ5BejHOsTU/TXmsBJT1RIBTJ85oujHszOfqUOR7Nn4N
q6HEWmv/5yIoF1nZXeMkJy1RvrXYEuNCqj8pShb9DzuBejbvdBZtrbScD8Tt14jZQZWmduw4qOde
PWLlh/VN9GZSCJkDvJ2X0hvN8AsxFhO5FVQVdARwzJb6Xwd+1VRi9/j6R7qSOKA8RbnVoem+YlfP
J5R1lih18H4nmoBoRkCdiNLQaXK7P/JNp6PE1wE3M9Aviy8LGB48xhVrh0B0Ebx4+6y2Aus9DiF2
+zZd8aO4EHG+UNCs36ci6/EuTXFw5dc+lGUVvbVMv44H0n4tra4ErE1I9gatQ++qyk7CccrQUyU2
g+YQ7+z/i0NGAklSgqjqih6ndHq+tKaNpC4P7vSkefJXq4xYeGn/z2jm/8v+u3BMWNWHqPnxLqDO
CPRos/VpBlBCTtv0pFBLaPw57QGEKGjdFUlvfHBTL3+0ZRYddLNTTk6GY7JfYp37ztHRGMT6KS8D
TxNjuPRx7xctkq+dIafjBJIwLCxFOWBSaQUJVjv4kRrt/KTMqb2TyF0c33UO3lqGIYtD/XizUiWy
kp0+sFJmMvT9oW0rFPBr1y5SfyKh3QkWlzbtGjxlDhT9cIeO8ZbSYqY4foF3R5ZF1xF4iOc2O7oR
JdI7ldoJRtvOirgtugleQTS1vzss4B69WtbI1sy14ruR5t7B2K5+J7ahnOpZn0p8rq36XVo54jHJ
MZsYMY9+Vy/SAdI6Vr5AORA/tMW8xSTRPVVC7W5KaRq3baT8AFK9R6a/3HtMEV0HuJTwrojy53sv
1dRKAxaBklNdWI8zHm9+bjbpzjm6YiuAzBp5x2q2wHpuyz12hp1ckY3JKdKxxx0XPVQb/UPS4hQc
eV/6Ub83negJGb7CN0sz5FV862FqgwdeFyTV/DRV4hOeho4vVYllm+zCthgNf0arpzamndLH5Zqs
FamVmEKCCepwc1KgfnuKSacxNCsxC7+qzbLFSHNUdvbXZTRjnPUBAHoEauc2ZYlz9DJQL8AKLVqM
j6mTVT9ryv4ljfqi/LBQxd0Z8NrEVk4HnU2gYPx3/rHz3pm6kashjDyh3HoZ7y5jSoq3JnyA5lao
w0qsW1vHmy1leSmURJod8Bs6eWuOQ3pYZfb+l7kAFCFBX6sBW0K4bdTD0pTMBSew5F2sYonZlHm6
83y6DDgkWYCJ12cjGfeWlZi4ei1yCS1kaJv2YLeJL9z6TwU6ZWc6V/bCms2BzkPhjHLl5sUxGPFQ
J71rh1Ucz/eyLXiCG5hqZsKSn9vZ3jv318fjrlnBh8C/NzdbalpD2ZJlhSXUnu9yRGXTLlGAGlDd
PMpas3Yi95Wtt7LwQKNyb0NA35ypJa8GDVEvO3T1Qb+PEis7UjOawteTlKufi1QIkCjMNXTDzzc4
zH0P7bJ1VgbQoQRAyk1vYCVszba9kw9dW0DuIgLnCnMDq3Q+lDG76A4aC/wWqr93y9Ia78VEv2N5
sLqs2dmGl6u33t5oANFZJ4huYVlDatW1EaVG2Okzxp1dx4eSirEzpcvVW9twtFQphnLZvVyH/yTH
dWYtE8Poodt6Pxc71wKLOm3YwTfZqeNdmw/oB5PsmEchEPnzxRtaURARdD3EYLQAJW+NhzIuojcH
IuYD8pWeNJ+J6+18lNmIsZuMDZ02dIbDXz5qn5VeGz+9dc+BAaI9A2SNYigk0PNRPPQnkzqSeohR
ThQiRJOGWWOpH3vdinaGurJs3J0rwxb8gaZtib2LiRJy7U46eXeLA7Zp3Y+ls6cCeHUQPg4If7yA
6Gucz2dqIxV9YgaxMQGn2u+4d6lU9rpMlyW5NetgR5N6rLCKbVW1EgUCr2WphYtbdZ+6ZACTQrAf
kmfFJLF/0iLZ936uNjkktahqVL+BWB3f1ku/oDK1oPl5XGxL7AXGy+mTBb1gA0FzruSD8+mrcTnI
FGJFaMZ2/qcAcUn/X213OsWX0YOyuUole+W+0vbfFEW8ci77wqpUFpn+muvOaMzHxYNI2iawyqLb
OdlXh4PLSWcaYStYP5tJZTo0lzJWQw7Mcls1po6HK8JMsVgtqtRyT5T1YhFXAg4JALkN9ydg/fPx
RJSanVmZVmgKG3sjR6uO6mK+Gd7EKGBEuZV5mkE13ESRRl1QnxtdK+zn9LcpBifo+tlEO2D4pShW
ufP2vDYnihQ8BWxjLbtsAv6EOWjfdqoVTriNB0jQN8cYp8edSH/xpdY9xx3JK5tmwwWAvoWmmDaK
aYZeYsenCX9n3xSLvO0bB8yomexpcF4oz7+wbrFr5Sy+KEpsdmI60rYZEUsNszaik9gsYogwD+mL
LlhaEziAaTZNQmlaR9y9Xwrd8tsull9w4rCyA7pz9eqdrutj4OKVrR2LWlMMLo62HvxRDiCyC9nM
e02uNXSftTFoHfBwAcgOG4Tm/GZDjxmZVKa1Zthhefy1AnRxnCvFPhgNPDZEk9yHCdiA/3qkv4xZ
L6MiMUwFZGWSbi6UcXIX1Yl5n8RLUjzWs/DuPZQ+7t3Cxf6sxTvCz+1aHqy4wXBzZeCFFALrR6y4
o5/CsMeb13+hK1uSwgZ4NFjTq5Lz5pjFiDwIM4Ol71WJ+TgjIeSrxdy/9Rpl1qiFonBCXXU1Ljk/
zJTLBrxlBqQxBnN+MGVjU8Vy9LcfLyAW3AfaKsN94Z/XGXqK8kduhjinLoElkL8eTXbY6yt2bd8g
oQBIkac9zKjNiumVmjuGdI0QV4c6Ckq3mA6aB0vK7+y5u+FJZN5S0Xtz63ctfcMugxGzehFu2eVT
7sxaYZC/KTQSfcAIsHUHr9tZwiuTc3V62ER4oiGB9/xDycoc1XZU9dBcZb09jXGOKK1ph0hyn/sp
QRFTQXv48vqarmF2cxaRPmCHgEoiozY2YdieCxOxzZmEQZtif5yn4lMmJ+eoNbNLSQs7ztqN1OfI
nf++PvD6sS4HXpslUD9WSc7z+baag2g5sYeseOyPgyjHxxxh+tt5tLWdk3ZZPaMAhDDA+oIh5iBd
cT5W3o1pM46zFlapCsm6S5oiQH6tZ9ZTo+SHiJLbr8TMrANwbfdIkxoXUnzhzcBc6uGInlx3B3Zj
OWRz04UzIfeuiBM8X5wBmV+Fhpk31ul9ywHxk1kvgzHVmn6nKH0lXtBzBaBLzKB5v6WbeShzqXwa
LfSszr5RpjwLInomO2fs6ijIh+iMsJJINkvVl6ZKAWXQQsXu3nd95DwNUabtbLr1h2y+PbfjGvkZ
gWtgs+nqnlrmpI5amCoLATcVP72m1JEaE7dzzzP99Z12dUqkgw4NQQoBW1B4lRrJGPWNFg4YoPjq
YDi3+YIx1eujvNjDbSdFdZ3LmDBIKX8zqQpPoK6YGjVUK6uyApjR3TcMxagIUghxfyp5mXypEz1L
g8lAw41S4iT7sBDUKP04G1Uoka7W/22NKWr8DrnPP4bTLz9k1Incn/DHNI9QIbo0UDrTKoIOiHV6
QsSPe6swx6VBaNuzf1hl43kH05jRM+N/kG5rQxMp+XdkVH6amdX3Ukbub4+m3h+N5+8nYbry8zQo
qQlixzC/YdmQTz7sbuurGfdQB6C/DJqvwtYD2Kq7oNcKM1anoETi9oObC9UNsDKhMwKvs/5YpDL/
FnftFAeGWeoiEGq9dIHWuFO1kmWKwecXn63j/3Frx0ncvsJ1NSoy27dj8MG+WrvVz51Pc7HdoLBT
KEUMC54ZneHz42/jsCJcvZjDmUoTt/wwoqtYuz2VE2uP7XW52dY0Y6Uim/TtL27CkeeX1LJmDtNa
dEE8mt77RCbF77fOCCAwtwUVNDIHeOLnM/LcollAcqkh70znqE9F409K2mB1Ne3pUV1yO3gWU/iF
g7DqJmMkcj6Wao1d3i/tEia87NqAR+xySw2iIpEoy7S7nbpMKOgeJtl4KMbY/oKNSvNTr2V5P6ZV
NAZzISn5mnlV/3rzKqxyVXSTEG3i6G1O3DS1TVZDwgJ82uqBB73zQDdU8/Wm3esmXN5WJB6rpQmA
Ib7tVvuLaB57nZUsYRdp8ojurxkqqisBQIq9Bb9MBBhqrUZwLa/o6k1OP6qDMri1NSMiGvGI1tqo
edYWE2dh04yVJ2TIMBSKZwNFrteX83LrUmZBA4/OJwoaoM/OP7Q1WEUSmRPHRHrLXV5Hfz1Lqjtp
DruGH3MeJxmG7jpSzfBM4E6fD9Ms1dBNmteHUS1z76b1hlk5libu8kcjmqfvptUChlbr2Kh9e/Ds
LyJ1M5V1kDZQ4raPokNST4V2EFaZ6T4Svorpp4PRpr6mSS05Tl5j6UcymcnEDXxqP03eUieBjNIp
A3CNwsQNJogU4NrSm9owLnqY9RaKyseqiGbjZpFJkwdTT+3Y5wpD2wX3gywO0ogq3mNTlli6zEvh
ZEFp6fF/7SxcJWhckbgHr2rcBzB1sXljxy3QWKerPb/Jpf5JHcc29oUsFVKqKIvFUdhdmR+juEyf
bSDRJe2j2B2CF4n6QzSq8TrpTubBKiS7Nm21qDgY2mxj6Rzp5X/pPEQfIR4Uz8KN7d9tNCofgdip
OfJtjfbRaTXt62iMruJPnVuMGFPVFAzavrZsUM66fGcWmg782Zq899XY1ZHv5U5mBfNcO1PY4yaN
LLOjLPVDieYRTeKlhpkjUmWMaSG6vC7bxvXSRx6TJZbTQhueKMT3EFiWRP3cCrdIg7wxRI6Ax1KW
/pJaZeSnBqIhp9ZukhI+mh5lB5qb2gdTdqlxlIXeNzdl0o1fDCsxftDZHZAaWSHsaWeLR1tRksJ3
Y07N5yht+vs0WfTl2JqeTFaKW22chrqpqsBVc/uQuVPp+qYVm3+9LrItpHysGaCcmcQGfmez9l5I
Qqyfp1L9gquM2YVkVbF3ZKt0z0WtiBp3AA0jKG3RB4o8duINvjNnyk3f0k71kadUIu6tZf6W93nL
orkK5zQZlRlfsKbncSm8hjOcpvTGvMgYf7mRZf5URntA5qN00ruFf/1TxO3Ml+lcMlC55P0D5Z7F
CJteGJ+E8IqRrFJNBk59LL3A1ifdxjJsTP5WRm0+6JZMn2iEokmhFG76VJBbf3DjtiDJ9ZxKHIbW
pQWhZlrzq1skjkyjU0impvRRHRDsJCLpoyHu6iS3fuZgHOjUUclkZqW3mMc4i+e/TZdbH3UpbAeR
eF2jpTbYszxIh2dLgP0rJVTMfBKCVO2Oy41TzsjGVny5JwCtZCs2+IMAT3WqL5NMoskvXXcCx5Ol
zV+9tqLvCBe13yoXsqTf88Z77infG4Hu8TCGnqB173r7vSPihzZtok+yaZW/PP/6PGjF2FcBGrLO
HwkN4luWjbp26rzCnENdGGV5X9gmqy3TrPsF18qq8NxL3CTUxyRP/c4V2WMFXjgLHHN2fzRtK/6k
1IueWZ0I8gObaApUZFz/1F4yOgF8eaXyJUagP5DRHz/Ns1SbU432M3/qeGI4GKVm1MGIKHXkL02e
faIYmhaBSrdO8ys0An72HpWbI+7hunUY54gdkhdW9B//LAWlNkrbz2OZJUFqtc4RGKPNK8NSnA+D
MiOAZ2W56xtaPzwVRoPWGCahDtuyT1Yd+tTjG/SVkzS+Abj23pN61N5GKKuLkCPlvbdj08XwbJrp
9Jta3cV+b+u0SFN0/ByfQp/8RHa3dD64L5mREmrGvVvb8wejzNRAZgYcY6nO5l27eBqbVktcedfr
soGky4NuCNCIjUufCUp87xy7v1csO32O7GGqDnlVWHjDCNX8GCVR+WwnbW/zCWsNWzJ70G4sWhhP
tWfDY3Jo+5AxosLTHnsT2wTFGyrgfGP6sKDn+qk1dW0Jbaex2rsK57w26FOBYvDce4sXpCJPHlYn
GvaGKe0prDluIlymoa5OYsyaitJc5VY3edMJQDBpCYJ1qvv/CnoSfZDQIz25UWwScZsKafqyl9aD
O3awywu91R5VMFt2IMtsfKe1PfJkJR6OJ1w5CaMV5oDpHfbO8YBnSiK1k2ULgmYL7+VTl2fFr0RX
ZHyyUneKw0FkVXoq0OHiaUeqbpxSS3qk3U1CbMritPnOABNF2IT8BCatp33EzCOnv94ppAIdqVgF
DleZ8wBpef3rUmJ9eupG4ag3eNXqiW/xFXM+TApjaPLKyfKNMXJrH6bm8F/ppiqqC5kK1adyzOU/
3LYxbFvKQX929by4NUbgC34q23ryDQMxgWPmxGl/ExGN1YMej46COFztfIwRM7d9j0vrXcehc+4c
p1FU5M7NovD1rCr+FOnYoTmG4NE3+vfdfY0UbQRyTOsoyjYOT4t5aeanyFsUgbNNVRLEu8iafCfL
YIFnilnxmZHXvi2myPJrHjinsXXUYImHB0hU/ZOQisVlRDKX+TreZX1oNY1gCRCvwMIsXu02aXGP
T2Y6xZkPdi3+1ltKOQZWJ4Dz02DL7tTRan7XFAx5k1qjlfmZqZJikwgrzaHIKtLgaJ5bzY8bu04P
8+woD2OJUiklIiv5ZpiD/W6ZW5meiJTGdGgUnQst0TLFd7wMv8exNFsCZptNT9aY9d/KOirqwKid
dCaYWjnUL6k10WEBdZL7tZSWOHBgCu8Yl2L4sdBMOaGOPbt3Mknzm7bj7jhkDlnqj9zK7eWY5jLW
bpNKSb47qjCbg5FYenYYtBgntanUTsOU1mGfNjDJTCNvtaCam/KBtcwI1mnd10G6KHET6MjuPS4F
5Nmf5jxRLh7zwf7UdJbxJ/Fs+Lp2X0j1WAwu8vYVkx39TOO+9lW3IzwMtd2/z7uu/TO03HQndBHB
nxl9NPNeJez2f2I5ulxLKlXmKlLnr5oxlX/EoumkB203m59yochfQ/c7KUItK5ffeEq736ZiqUjp
GmrZUzSANdEBRbi+Ihy7PfDdLJq5eFw+t6M7/BrGQnytkecu/BYG8pd0csRvHijkd42tNdKf9Z78
zkTwsPi45ifPyTgryUkUCWqWHkZewoefALuks4ZRBuh5TEmwTAuMIdVLxaeu052vjWsN/+Vu2o+P
qBVUv+Ax53bg9prT+WWkdI/O1Kd/raHS/9MNs+FxaEbRXwIbd3Ovm1SSMIQtY5+fU30YzUr7nKul
81G0swqsp1QQlwfHULSHiTCnHDiNhXdLGmVPx7zWplt7YTuBCV53Tw7pAeGUBP6rGw/OM0ZgeeFP
SZPABUXv61mtCyM+SGWovjVRbv3JYReSRWfC+6xYemIgSGCVf/rIU95X3Vy9y6Q2HVOh5fOx0rpy
9WFIxx9lWbe/5naAYFZGUbN8kvDr2BLplHyspUfW7sS55uC9CO3RFxHaiMwhn6E3V3X+mQXLxZ1A
5OVLUitpAT2jVprHpe005SBUyq0Hh3jf+FThuJCyPLWcU6NpVGGRiIitQxEPespLpS+z96q05/pz
n655R98Z5nLIJxXgJpFgeEYTvWuCynPmwS/Zqo9V16nPc6HYmGSokvBG6lXNfkNdt/S1BLtX3x0z
b/b/L3vn1VS3lub9r3LqXI8Y5VA1PRcKm4zBxvFGhW2svJSW4qefn7Ddh705DcPdW/1OV7XbNAaF
vcKznn8qPDwMfSBFKznRPRLqSK6bu8wHnm6GqJBu8oHsW+97DWIGB9CZ09WXMPneFa1NoI+0VeVL
RZjKSildpm8nnV3UzzKaa3Nnxquvp3B+/LlO6tpXYj5OpqNIxJkltTkl8mI0riq8fvXj3h6yH7MU
A0drvYhDL58rB8HavB0+ckOTAYEXzRB02IMqZxNRWhn+Em56mzvlaLL+Lcr8gTDiZTzx3FUuUcUx
kGRH1W6B14lLZZvxdMWiH2sPzc6O10yctKgTLvROyiUsjJzm91p6xS7O9LrHE8+wfmyB0dSik3Ct
03qo5+/QRp3mrDKNpPN7xYnpNulJFRSIJj4ZRs1MKqTDRlJ3w9y/0Ykfrk6Sbii9oJusrAi1eZ0/
CEMOdzGEyiQohjHtA32SzV3mZV0SwLd0vol8JcF1EGK1fbfk8wsyErkt31Rk91GqQH0Qvyr3rqwH
nANRxtJCqyorucBBvlUiVdpaHhl9k5JRx85s+DMk9yQs7VxNQmVNRl7Pmm1Wg0mxVsejXqG/0J0x
z4hYwZXk2HZKnDUme6CHnOS1MV1hgSGm67F37PeKgwtOoE2SVVtVM+dklMbQ+2rs0ojDBhfvPdQu
C+xXWnuBlYytetL2paF/Lsk9Ga6Uvm/cAMclcZkuSVufesWSXlXUCbY/FMIUPgdR+RkHIXndaaSp
+/NaW3ngKRSjATMb8d1q6UMcCM4ZNQULsLjvtktO2Z6XxTvMo0rDH0bhke/ZD/3k23hGCxAVr5+O
JR+3e5x5hHYEbpKO6bkuDG85pzIiFMJpNPe0bBsVbp3AHjYoc6d7V2rF8EMUrIjhVCzt2wm866Ya
Cor+POF8eJ7HfcnagUaCtLGmlumF0ijd7LtL14xEXVYFBt/ZzIyb06nufIyEzDuE7X0aFrbVXM8z
cSknCmXAcVGAh0b1qMZfloI3HXaUdkXgyla9aYaWotGY1DqPxmFUuu3VOMMNLfXaC2UxyN53V681
/FwYvDhp6ElDPanWAzXMzECiyQOoD5XP0s6LjIXnLB07WVOBJM1HR1FldlogQ/rsqngmhOuadGtY
eYJs8XJasGykgpLHcqChiwdyTE6oXJz5vsJ54awfLU6v40r8l4/SDR8htWmrmOXKrUYfoX5y2aNA
vXbTxr7RFZclW2uTSo0Wt411f7SpnukM54VDpyRLPa41FE3gpa5HS2Cd1G/u2OEUpzez/N7moGgn
6N3iXT2vXhzaohffht7o1PA/jHSsG5LQpl2xnYjrQqd4bJVZtYL/aGzO7G0FrQDEwaFkl5Nx6zS0
nhILf7gAU1ySwjCH8FKfvnpi8rkZ5Tvu2Xu1FadDewgY3YVZTe/xEBPTsnGpjUXMu240LzHStNmN
e1rGr258OQ5kOoyObRT5dBT3O1L5Mihjo6nTTkVPCvsX2ZNQl5c89p+CHiQVk6iIfg6slAG3fxXW
3D5NcIEnCmrIL6s8ra67yivPtNgydm3tGi8YNPwN4L2x/SHDbuYJuKsdNBLXrDVWy0qm3WQS8Wcx
j6tuZHcz5g8K5ie+K1ozaHFw9q2V4r3Kb3KbKrp7bfyhhXDI2LR7xgZfQe/bf/BOjuzoiS5xHsqn
k6khsEngcvDqD5GrYJcDT5kn1g6NFQodUU1iTHKHSBNNdef0lAdExzzfI33SB8YqE9QKHr66MRgO
ias0xsqsTkZMxuNpvMxL8mNox1pbOV0Gz1/qSTuWSGvYpIBDD5Yph5eSs2ySdSyrXSudPuhSkV33
cza9gCRsPfL9bixqGohSWODRksUgYf/D4ebNqudz4cMpAXZGSj07/zbHIw035TNqM7jdLxHKn7xE
TL1Ud1PKoRiig3ow38qBoEepWnxUIi8CrcqV0IELF2DQ/2pZHjoDxgWlCFOAguZgDuhrb62xJZed
SUyNn3FUOV7x5n5hVDz5qB6ugswDcQZg9mE4U5lXYhrMlpZ9o6wR9fPqr1r9akOv7Sr8d0tVB2I6
5DAllTM5mhQLyMNs+xZdrF0mCXdce+WX6fN/7glO+v/+L77+VjdLRyyvPPjyv9+M950cuvs/Lu+a
/o/dIL7fyawW/7X9kn/+0P6v+O/L7BvxfPUPefiv9n6IK/26k/BO3u19ERHQK5eb4b5b3t6jCJIP
F0ju6+1f/m+/+cf9w2+5XZr7f/z5De2j3H5bws3/+etbp9//8edma/mfj3/9r+9d3VX82HF3L+6+
3x3+wP1dL//xp2JrR0jqyHgDEIN1B3Xizz+m+9/fomJngdgc+kHnNrK0qDnX/uNPTT9C+W6igMLP
CyLfthL29fDwLe0IYJ8go832mpMoqMnvW7v+OV1/fjy8iV9f/yGG6rrOhOz/8efhBGPRh+nDTrOt
/3AUt+8/4gIvmMGLxmnz0MiVPOjN1o4UbexPrFk64aO38jeXeiKz2a7F7cKifZD1qAfX0sAUtBmD
ybC1POWypOby49i0Q69fvujFVrsXZRptlFRC7JrrklqBQBuO/+4yj1tzPg8ItTmehpU6k+J2Q5F7
kFplOJ6qeleNdR4SzOJxSKf5Ityi9zF2xxO55OBup01Fk7teL0UpjZvnH+1waeTJmMxs1RDGtnyQ
A+qUQ+yOV8RcflW0ciexoQi0ua8j3epa34Dm55eDZ/vrUFm75698uJ78vDK79jbEQFy37z/6/HCT
gmCEcg0rMpFEaPcoNFXzpYTnB5uHx2s/l4EDjichFsn87ZCCwwldywbPy8LJyscu7Cy1iYohHULV
g5SHgMzoQj134xJb6CT+BhEk+bzgotNO+eIEWqHY74CHzpyl0I+BxehgWGVt/EgnN7sBc5PC14B1
hjAb64Tm3TDk57Or5V/ybnZCqK6U+WBHxrkBjnI6TNb88eE1vmoV+5cr0t4q9r9c6/5fXMXYPJ9Z
xYa77/cccpv7vYWMn/lrISOPBrAXFqL6oGPcX8g2gQllAeMDuOWvhcw+YriwrVIGQaoCU/9rIbOO
EG84GzeaPR4V1qsWsq0S2Buhm9HxJuLEZo3d+5BTYzdULosxDiEty49xp69+jQF2OM2Aj/TQX9jG
H37d4eUgO+BkiYvHUzUArGdaVIUuw44VjFat5cqIdWH6khBAdbZOPTolwGjiP6zESb+TFNKIk6Yz
tFO1WKXq21qmpn7mDPrnTi/pZ4lYeYsLAA2vXFvMG10MuhEKwyqLIOeRjyHcdMcc4NVdGbcuLL8W
RHCh/VOWun6bQuZpghnT5cwb4eLOlXq6LOvcB7YVyyFcLAf42l7SBEr9AgBDCmBxM6WpS4vVG/MX
1sOHhL/D10PcJWRSZFt8KGx6j5clJcYjUoCEhqBr7RfRVc17e2J/jGwF9pLesun49jw6GP0L5Qt/
M5OdbpY0gxUhPUCuPAWcXnNegTOrwncKm36B19fJ+7yp6HgQr9IHKERRyKxi1XybAyfIVD4O4M4A
zJFW29r3fhzzfDew9tLmyheaEbnV+lLYJ7MqgdEdQmHP1QwgeVoM5aKGWrhbnZXf5Ex6CaRUacmN
kaTFJyAJf43xv3hhU3wSX0vFvtVqiHFIrzXwIdx/UyvRtQ1MxB5se3X9cSw136IRW5GGROQfBu55
c4FRknKsgfVJDaPmdUgimeLQpGeafi60eX4nJ9U6pqUDa6CHcqAW6gdIZMlx1c9l9GhV+Jtd/Imv
IDcMuRDfZlyjSCw/TPkoE2dqCr2UoRAxXa/VjU/G2fuUdSC1EJ56yk16V8aspqHIVonwDKeesujG
Fw6tT3a+7T4onQDZnO0sdzDEZGmtWWElMlylNCJLiQ3cBPqXipYnR+OHx928LuGEUsQdainzvG3d
sshliIUGeDPZyaELC4ETo9kHvTTmE4+TfLTJFnyMs+MzpLU6mcq4AWhlXL/09p8uc5tnFlxIHEqJ
FFBZTh9PLGgRwtFrxCqA1u2FXpfNKewXfQpSa5r8OJ2qG5VIVD0SFX3QXF/PFkLnz4eiE28cXR4b
o7uKXc5vT/1pFPHlNHTtS6Kfbczuz35I12i3EWNBpaS43b/JWdIM7mK1D9fJ1sPSyy5XTZxJe1LP
BveNXKX+87W8avt+09yLd7K7v5ecQg4PFf8mWzi0/EezdTvo7J1ETu4ymT3evh/+/a/929GOOG5i
BLN52FMw/nP3dswjGh2OwT6Gdo7NmOr11zFEV49op6FE1CF7MRO20f/7GOIeoTB2GNa4YGL7DcX+
FceQrUB+PGLYsDHbheflArLwP9zd42G9up1BsmoKr2ocGcdZjTd8hqnfab1kZuwnulfjFDcq9/A4
5Bt77pKXFAPbFZ7egUkZwlSltXcwZvW8LWqwUSdKwJt2XWsYgZmSdg2A8lqdxWaFuq2f24GL93fQ
aLCItI8rMKioAp8K1Wa1wlSU1Qsby9M3yjvFip7DPxxtzDT232jqlmqtD6YZKWOhvumIiunp4NV4
OuQqqNNOr0p5grGCcmVjtPsRQoOe7R4Nvr/ZKg6XgY0duJ1hoVzizEjXdP8WIBSBEec6ZOQt06ux
e/uyXGIv5AxYHc829BpDjZWT5y/600Ft/5OEm8hmivAdvT23cHBZvYrbUu2sSBVNnvh1mqXqqWKW
EE7WVG+8yJu1LjmVnUZOcOq1wvFj1cIG0GuK+k0iFfN9s6rTguFoaV2IxqaVro52e1dk0oPPVidJ
hv2KZ5y32gq+1+SY1LERCiRTnrHOhZ+l8WpDjhOcZbhTTR53bmrequ6W+JZZs+74nZNn5vc87ZU2
cFERTTvYovH71MjyT3xY+VunNMyvbtEWIyoCzZMnVa7BiLJbz36bLF72ZXVmy76R4ATVexPQzPA9
C+OKE3dQ7M+JtcTmlVHCQ3pfmAvO4HW+jmTTFZoeaDYQLuz2avxINF0mIm02veYKNwL9XWI7og8W
TArer/Y6aMfYM3B8tSeyj0HiTAgDQo+HO6BA7RuwiEqqSDUZ5/WYzTNcIYD+AAUgrJBWHbUG3tDo
XELz6peIOAgoRE4Oc9QfcmlR6bpl2QQVg8LYiVxp6rBpCqUNN+/nKtSl1BuOfVObhlD1klPRrW7L
ob8yIBs5VrXLXIed2ByWdfLLeLCu3DSbbxOgfg/GMYnaPuC/e+FMkI8Dckrcb1U5W7AkXaurtvLJ
DGEm5cdqVsSav9jrMgc2E4V+QtncK3R3360FNHx/nHPYdDo61h8tFkwp9Lp5zmiLF+O16MavdZ4t
rV/mtTlAE7Oosk13br/FMq6CFS3ySadMoxPFnEhuSumkF15ve5+6ZEzvITPCxjMUdeMLuqsBq2hs
j5u+lMeOqbjnVbE443mueObntlHKa7016sbPoAGcAZER6+7Mhn45z54LhWzVvJsRwW8XAqwDHSHU
AXQs6qwKCbnpo1guLVQkoZprMLrmdDVr6dAGZjULLfTqIct8S1fSD00xpjdNWZRKlJmNN5xgOGxn
QdmXSUTwypx/qEZemvATQuzsM+g09DkadITibDbzeL3Asp3U2kavvLeZ47VDkILb5UHdF+txP3fI
jPXFtdpwiAVNnnVQ1jXs09quT8ypTL6a42KjvvHKfCOwNq4dyFGafuvV+bfGqbGoMeSqYiJsjYCW
emUrxpucjn4cLGQoyKig+XKFgEHOQYbpxttlWOrPrlz1b9gvZICgrRLf4HbtvkmL3IGebjXJ+3Zw
GOPQF/p7B2XBtYcCSA3g/OY3S6bJJMpjtaTNkVV5v3MtxfpgYkb2pdNn8cMTEk6J15bjl56K+KuG
6qFlcdHg8Vl4URGDYRIGesIp1YrfjGW3qPBQQMMChIbDEORlPWs+a3lJMp86T4nf1QXzRHNy79oG
DJShPgoOthXJkoEmBpimSWXVEBgyoV+pMjcK33Y5H4TFsEj+3tL6DVOd6s4Hp9AQAqt1Y4b6RNsx
GDNv/dwqtoLPRSnFnZXUSC70VNb5TlQDPWPPUNAb1iOdNCYrOSJh5hopORRDt2gcuXpP8TtlLZM3
RoMdWmAU1eiGttuQXzGMBs6xyqTCwEJJVtJIb+au9CVzB9qW1qaQpzSkjP6gZjqLy+jOd/PQKUCI
tdOokTpj+BxIx1BWTqdmkkRt3hlTSDycmp6ZMXV/0MAv3BBkV9y5iVldr4xeyIroVw3f6Or1jb0o
QgtQbMbfUL7km4R0HD6XiaLewq4rY2YEim1/thy8cDpVh8HY542WhDQvOzfQBb4cIXnChRdOvbBu
McOWzomojbwLhe2O9dk0SEbmXHT2+4FOQe43qnCrILb74iVd2mHZj5kqx52t0WCbNIwPjRTcmhUI
vqsVKe1g3ZT9TQ0WeJavZfPWdHhXz++hf3e1Tf7AyZ2CjKpwfwdda/jbdp9bUQaz+RoiyhpOk0Lw
vVGal2ku75+/3INO4fGO/aAfx60N4SRiBry396/XdWLtWELMaFyT4SZ1M5H6qTU4sGk7bx18CwS+
C6Y0z6cox1RQvIdrpsShHBn4kfRgRIStaTcL/OXevFQH0cP4S4wEhfMolunS8GAWhJit9EtgLkkm
7wU730uhfw9q/v3nUNGYbJgiSBIZTgeHM9RrRL1zbo/KgXjowOwdT/tqpmPPRrQWnn1OrTTrp21e
cTaaNbXvIDFuRJqW1Xr4WQC+6kz0797SpOf3aKg9OQ+d3VV32be7vRPR9hO/T0T2EdpInTYG7uC/
2pa/oBnHPdqgGvRSJBES0fboTKS5QDNI9jl/OzRAaHH9dSZyjh5AZeYNXiE0dbzXnImQajLuH48n
mvpIHjllccTaTv0H40mX6M+8Rst3q6Zi+YeTSnZHEi/F28QqQeVZi2brSXja21pTC7huvWjHkEi0
cfFLFbpdgEYTW/2q6hsoJIpmEo4KawUMJHUuAFaNCkbKRjmbDfQkg10qJ05W4k82DeNCGLe3xn6M
llmHKz0WHxtJZkVESNtZGqfV26XMjSYAdMbE0U7cEs0MeX0mLUaTUrWEOc6mgodyEq0OxH8/Syzj
Q4XF/9bZNI2LMtbrT21JOxLI1eYGdSN+45a1gDBUYHtCwsjg5cet1WvX/aRW3klqVPMH21WgwCKw
WFt0FepQBVU7mfCOe0oliF3uVQ2hcg5HXZvvE82bqZfaan6v5fgEzVpRVoFKQucpX9LvY6HXPpK/
oX+FqoyZAThddjfodjf5rV4kmOMklp5FctDnPNLWQf0ACcT8WPRZlZ0gwfC+OlnbnpvTZDkRTl9K
E5B535oQhvIyD4fVVW41C8VNgDtW8YlDuDmdCiQl1GtDyofTG27+qXF6Nrtl4237cIx6Hbp8HC++
I0GHA7TmyhcohaPmxxmykB1wvxt1Rufc1Yru4pOiZPIT1LP024aouX5tN/EbHX+nzMcYuDNCcm3k
FxjGhoGyUkf43tDjWy9Q4uefFORsQc8uPIYZ6ZsUa7W0ZrAYJfvSmUpT+Epl9SYaA8+4H9thzgI8
SOYagU+X7/reyj6NemyUkZ0oeqCYUK39OdYn/ClRA0E7V7wpDsY43YKWhtG8sXuYu6SypdOZuZjk
kXABZLYv7GJPTvQPhjOwBpipYKWHmr+87mFUws3bgbKLKONDpLjFEUWyVb9wqaeHbUw1oCqAMbCJ
0Y7c38DKISuTjlpth8LgWnHWPCydieQIq1MixBbbvpSNFw1/vdZydfrZCX3VSv//Rfdry4L91wjW
5V1HgF3WDpQfP2H9DbvHuv6fC76tHtET2NArWi8Y9FsUPn9h8TTHqD4c4CO8NjZm128s3jza+vOk
E6u4hNJ0/Wu9N48oP/kWLbXNCpi95RU9sIeAkcfL/Wa3Cudp8+2hTYdL58Eo6ge4iHUqaAe1EIJx
3ItPcjhtg2+D5dxWY2qisCic3TwZa5gmw/TRXnvzvrLT+K5RnBNSxcmL05vcw01m1lsY8sqxIDsN
KeisvDMlfikrnYvbLMdR35ny8njQJxoyRSO+tEOv3tZ4It33jXWTJE5r+4uhjiGejO15Purpm76y
4jPojmlg151j+PrSm1fuJgd0KhQ3UGNd7btdDdYnJkl3vYwGlT4g1Luk0XtI5bKySEHMDPkuV4QO
NNaUP5aGACm/XTRp+Zkw1Q8aJ9zva44Ex5+YqTfdDDUrMRqJMGQ2TY57sEth2Vsw1Uo5WvXOGHt4
prW2RLGRrJ9sO0a7zzZyWdOD+BJXreN73YSUhQAIZzcsTgJZG4rdae0V+veyHpPjtvB28DCvm3jS
3kN/bL4bYBcfDIWz5kbgVk8cnbjPeW04CZUNrEYK8vbUc/NSRayzmmeIOlHRLfMw+SlqsW+PRvLf
tNIYY3uVAB1/ShFGLa6oW4Lw9v1HMD90Wc2kmyRCy+69EHK7eqouihs+XOX/FpIDPs+Da/gzC0kN
Vea+6+7k/kLCBvMbC9ePIPZtDB1CDoj63NaE3wuJfqQbdHUfICNy6TfLot8LiX2EEh/QhsMcVLbN
y+J3M90+ArqmxOP/hGShqfprFpInXk+Us9gHwlI1YJHq7mEe4OhOPecMKqDBNvr3OVKvz2kxHw9m
qcLcNiftbFIm42YLWr+HRG9fY64xnwkoQGf0zobPdlLoMJqL4VzHv+F0yfTyLSGyZe6/frz9ux9R
9M096l+PtXd38LL+OM+k7P+4E9//uLofs/7xsHv4+b+GHfAEh48NPMCeYuuo/zXs8KMnmpgR5DC+
NprZ72HnHHEYhbAJ9GNi/Oiyr/wedxxYwHBddCea+XAEes2407cN6vEGBh+aDQwOCFQh6G6HIRR5
ky00WRM1xEYqv7Rrs3hrCINwL6RU+nWOsIgkjDo9s+pMSyLDqkfQiJ64Wh8fZcGpRpEzrriT9q0e
0mynUqt/yGij1/7mcnCFsLrjZKKvbeVXVqWc46HyxU3G+SvWMTaML1IvAmiX3T32br+O0wCDf0+U
ewIE83CUxJsdGDagYJoHu7Nnw0wS5OuGCSLVO3Q22o9Zs5WLHEoM2IECtu97QjtVMPd857mVp21o
QPZpbcdTEyenX+nG/7dYHyzWgGTPTaDbjprv+933h9lzW3+9S+q96bP99O/pox6ZTJstJGVbYw/K
vy2QYCvhIVJDNWZm/Z4+EDj53CFJMrkozLZWwO/pAzyKIRYo/GZohtv1q+o/LrE3e8hgY4htv4gJ
vrnN7u/xlKbJ3CbYzKTTNByPY4/JwTy/5A3tGvuXwUIR09eNbkK/DS8vtpq9UqKbMk2x54LWWJzH
t5nBGTQq0Zt0vjt16eciNRUF13iltUN1yWctWkd02r4m5/nNYols2UGTzmAwoevpI3vrFO6WbMhT
37Cx6e5TVZ8vGsMc3hDBuJTRinr/q4nOk03HUIh0miv5gbKVUgyxkGqFY6svTdCXWv95tZruGiVn
kpz39ooNeAzt6QYpsN76A4FkMqAYXyAPaqQHBb2a5NZpjKB0OM2ddrzOjR75cDc289WIt60dedR1
ClDj0nZBG5viohKc9BH0iAE0a41TGt0mjxeo+Jj8mJypTQIdFdKbQkmzDxkGTjmojz18aNkISWQ3
RdbRYBDLBQkFuYEFVWee6nkBy2LKwGKwLhjXCES3nfwKMKDwN8W0FdTkts4BeevL1nsfEOhQzt1i
broqYW2Z9lWKyrr328kCdjGVqcAYo4x3hiClGFDNjN3AlKW70segzx6YSqFfgevqX4vEBQ+o7Nn9
/mgSvVxw2swFWlgk3dNa0OkDMYseF5yYeEjdWTolMNbeO+ln9M0e5li7569y2DH9eRkIzuRMIJMH
s92/zCJiV3pDjwl2L6ZTjNLf9qOmhzU60XMXZAEnlTg+1/J6CJi2+cUco6t7/h4ONq2HW4A9ZLEN
EmDBn/u3kOQNqGXVEGZgpf1lOXfGSdZnur+aaRMNGQSW56+3vblHm+TD9VhkeL9MRRaVg+tJ05gL
E6PFoKloeSDqlWEpcacQwtGOn7/U1ts8vBZ+VlugBSRMC4bm/rO1TRpnvUvoySJFphy3etZ/UpYR
KeuSKjhdINOz1lDBERrEyOqva04691NdZcXOoLd3Qdc6dQOSY8c37ch9k5PrSc83jTELJKJFGXDi
arOwYfq4AUG6bjSDHZxz3CtuUkS0SETq7qen7qs2vn/3qnFrP/zrojH6Blm37h7vc9sP/G5rW0eb
efi2j5Dlwy7HCv+rSvT0I2zZKdE2qjqU7u1bv7e5I5LKDIJzqY1MkzPmP3c5xTpig9saaL+IQ6/o
cTyM7kejH0iJ9gtCHtPgXAIL6WBdUWYqu0JflWgt6t3gFLeGZF2tfgjLPCln+D7ieCjvhPhQOheu
M0YahiZyrk+JSzmeW/041TvgweX00ev7m9XuYA3grug5sy+y71MG0xvanyeArzH7heJFg+o2wTgX
Iph66dG7M4Yos8E6n7/eYasHbAj7LERK25uAlXXo8B2vZj4CwNlRtpa94qNEtaoraa/o0cYUJyQa
HmbX+ZNQEHTZ6ra7Ep2kvOvxMFNDLe5Hui349lwN68KWVCUwWHy8KIAyJ7VXbsBY5ce2mOMuEgVJ
pezNqtb47WzqnxrcCBIf7sH6ESzP+qIAtBGY6i0oLUbXnfJ3oLurFlW6tUnp64z00e1J7Kgvhx4n
C8W00mPIfEC6jddl5Ae226eJ2wVOIxas37cxVgYECi/lumtmbbSOs9VN6OYvuBaVylCaO7xGhl2K
VbXt141hn7V1KabjrLVa0PlB5B8Tq6JXrZupZocCH41NccbRFJhPgTjSt+muiQmA92tNL/swbRy7
DrPCRJMvrNnLfduLpQy8JGmln0IGUYlY4NyPZyoQfGDGy4rB0kObLcah6QxBvNVAFkD96VNG1AXK
k2l5Q29+aCJbX3i9OHsBa69gDzbpEE4lo6SjsY2Hy9YRG3BdtX0MjKz3AyLGJZjJq/kwK0TXBFM5
afIEG4D8SlO2TN/nR9O2iu/NKRf/bXYvGPbUoQ8Ko8d7tTLkWTlXixGZmdGf2mrpXdllqzZ+DeCj
BDHHpFOpbE3Bshx04IkRYdUL97DNkP170DQCsLb0Yoe9xjnogPdoo90S2mpEY7DFTj6TfRlsXor5
2eoI5MmNMlUWtYyKyn4GOet3z7+EJ+aDoHUYNvL5IC9iEdvavo/fAgwjpRvWQo2mbDJuh6Ltr6FX
TeEyVN3FMA7i1CsTAc0q8wKY3O6FMs0TlvOVCDAtScIUX8oXYIGD7RcOksZqwh3RzgW/39rNj2/J
UWxOxJhphSl+bJee2Q1vPMvu3j//5H97Fcq0rT+ID+shzS6B44OTVaaFOhnv50smyqgkaCZ6/iqH
pRoPQ9QdwwyWOi1I4mD3H6aFNhjjRqeFTV24197oWm8pyM17zUw2kMu8wlXxE0szJmyYgW7mHS9l
XB6MsSd3sL2IR01QV6vVlSaChqhD++GYognrXo5BDqmktlsnmBIAs7xdxAuEzYP59eS6B3tWvMDr
yrIKG0EMt87WxlbO8tb80pKBlfiyIbAYnuHyfRF2lgaVWi/Xz7/6g93p4fqE32ztQZoITPT951aE
kjcJXKOQQZ3sYs5SQQo94hqXmBJJlWF/ff56D7jyo8n8cEEUxZxCt5Kc3XH/gtmWBK+vNo5NXldE
CrzcsFcb/X1a2qgOnDk/RZYC06xRxqtVs+b7xcZ+xiqTWb6wrDwd25ueh3YLuYGUNIeyfkJA+3bB
Az6M84X4N1I13yKeLW6ef+DteQ6elxmK2HLLd6FxdVAmT26N50MzaiHmTfmt9BayE4rZucXgAaVM
zQj3k7SMXylgwK2AgmrTfj7Ijg+7tIPiLUXZMJytBj1cng7FdtR+iYu/Dc79Z8OsgDe0sbf585A5
BOPXWvg41dDE9m03V3N7jMylu6i0vPz8/Gt8Ok45a3g6zUmwCp0dfn/YrG5KjYVfabim43QpvKn+
oMz4gBQEHUQQOPMX0mX+7tGA67ZoDXZA4Lv96ynzbAkxumoIW7w9tkaFZkMxAbnPVfrCpR7MrB+9
RpblTVlGUwYAhsL6QfD0aO1JHRsP3SKxIxhGHPETTdjwkhqr/mosMQKK2taLztfcdhzDKTenEzD8
WoR4sjTLRQWpTUYyaefrKZEYpRcNFOzLOXMW/FknhT35+U/i4M1wt1TWqK5M18B2xzmUXw2JNLET
zXUIXPEcGnKpw0Lm8w4v3uSFGXpI3vp5LST6oBpU9Pyx/ynAiFgHUSx6NNiD+mVaMSUlJc/q33fw
U7ugXwRqNc6RJW5182zg05O45hlg+YSBmQfXzu8lplMwVlfvrsrZXDAApi0QVLNh3vY9mAUWzPBd
w9WxcE6MtaXUTl/9vja2D8oDIh+2s8D+MxQFlHBaW0akLYZ7AcDonq16t5w7YzG8ff5SB2vN9rpY
zajt6Rdulr0Ha6uA/AhhkO3ZlKl2DKy33uA70FNY5l0faUKNb602H15Y4Q597R8uC1a1bdybXsM+
mJv1QKZO21RGVImsf4uoKRYBZmvKjgTKeo0gw49pgP3efCqLmbBqWelaG+RxKme/MHoUc3KF4YCd
0GqfZTCG6uMBuvAxRGoM8WC4ZeJMQzNnnc9J6YhjWBmIyl2JtatfQLyZwudf48HG8PA8YA049LN+
QsTS9z8x4coJRhCnFL1L5CUETyxu5jV94SrbCrI/6x1+NUI3sBWOzQ810aNZHzfVVDUIkTGtE+UF
zoz299rO7STKpJueGUDLuOIQBSYG07sd2Jhe2CL+5vpwPjfbAJzCYX0eVB4Vm25Pc4bVMxEXXWfQ
WDHPUqe9au3svhpgmwvX+WAazbfn3+7BSr69XY9OOZMaOBIB0MF8QBWiZ2JSrahqjDEq1q4/hdM0
BfbYwoRSnJdUdk+fEyWwiYgeJp5LzMnB6MTi0PYwvNEhbg/dhVdjEmRWqTgtOEZDZchSI/IUXTk2
PVyrnMxEvPb8Ax+WPDwxR3/mBu18Si2iofbHU5xlZqY7LU+cTvE7UmDdLlgmnGs54kq0IbXmjHQh
bG2icVzYKBDUGkW8bxujeE9IqjUFz9/R0wFO72ZzP6ELwMs5lFl2KVW40hmYHIDxYmYtfhir+5Jx
zMNj/TXA4UVhC08nBjgEWzr+c/DYjqXIXvwPe+exHDmSpetXabt7lEGLxd0AiAjqZDJJptjAUkIr
d+innw/MqhkGyGZY9l3e2ZSVWXXTAw6Hu5///KLxoFzn0PYxvbSt79CUNESOCA3NfcnmfptWGlpZ
dAuuHsocO4sD1O7kF4EYxWca0XXhOz3MiJUlhslBrTryMvGWVO6NDHI6EA5m0IipluKjzPFIO4tz
F02FyLyxOiyym3++PXNPSWybh8KOYfVDAM7FgWezmrw4wtg5xfhrtcSRsc49NrNJWu9L+ztWjJOK
5UqhfEnnCb9FBUIbTtDZhGRkSaedXHA+NdPKem+6Sv7w9k87PpeZ7rWz5IG1rD8Ox4hNjeopvOs5
F07owhlE5uIaE25cc/rejTXr8Q/HWpu+6ESJSFy9ZrYQU9+PrXQImcMwB26xcOMy7GFMBpOjTie+
nhePtdYKa0dp3Yv5eDabsZeY3bzMPb6inWVc5dNI0AC05wM2ms6JWmhT5jOF61gAmIjFId/SMTv+
UPGidNWlYSzUXTcLv4r9qB+CvtSc754B3uUaQEj1sPR7tff0i8TOsAKDJuobWPnu2zw2T5SHL5+e
PhpnOgfrWjQ9YX3PDgm9E5WB8Jinh/pIMCBEphax+7krCJX903d6PNS6jz4byjGFqleEbodpUovd
DKgROLJgn+yW+MT+c3xPWecZfBK5M5Q4Th6YJMdD6W5WEunj2uFSqcPtoIr5sXZi5W6ZZvf9IGMt
zIvqpBHZ8a7396irZwBNCyLYtgce/qFQYAe85LAvdz7ktEl8D0XRubdI/YzkSDdA/oNcKpnrnY3j
3xVben2b2Kn4MWgCAd7gWcPdUrT6n79kqhqb3v2azEnz+Hg6lmrI8go/ynB0J2/ftN0SkrE77kUa
qbs/fskg8Uw8zU/c5rbl/ojBpzmWNkHnS62eGTGySWS9+Y1aO8XD20O9Mt0MtcL96zEDdrR5Kq1p
a75shpK2E1gFlhQq0rYTq/YYt3l6qS5/HQ+Zlf70YhRbsURjGpETJpNTZHs906zPhoyry6kkitQf
dK9/Z9fVggV+dCoKaXOw/x4cfxEmk0QOkhg3jyhx5cTEv3fCxTb6C4D0HkFca76zywiD5jLxDjEp
W4+gGsW+dNrinIt/+jWmFXwqreP4kvP3L0FIDSlrNSvctj7UKl4jxSsHmHouriXekd+l3U435eTK
MwMbwb1T682DM6r9fSP76kScxisfNBRVvin2/KcT//hdY1CpZh1GPKFnKdNliQ/H42T2EbTH7p6L
f7+3MPT59Pb6evWREZchieEAenES2xUiLJIVnHCqsfLLPR3Ijtr3vElc5RvH63y5mFr5OMp5OmR0
se/fHv6VndkFOYKfuxLuWH7Hj9znsNnJ7XDCyNXafeIa/e1U5tF1R4zhj7eH2tCD/n67z8babM1q
U4/CLRZnzRrBnznurIs6k8YBd6r2crYTceYQSQcYvwzvLWeMbtR4yj+TymBf93i2/gd7CLAI3zat
AYe2wPGTz4ic+nRkrSECGWGfs4+qcf2Ly9D0/zjSdmPEv7rKFUaqCm8OInA2bJ9TjW6N2oYn5nj9
W0cXu5Vl/eypNveMgtysoSjw+NAae3y32GW8m+ZSf5esWhgUyTu4yLjMtg4+VDI1hmsxjvuisE+V
ha+uq7VgWGOVSOpd//uzYxhWpW1yHDihMcwiXKxoWW2Hjf0E++3EM7821OrsyEVuRYCdzbJKIkmi
oGT7MpLJPBSis/Z6OxlhAbpz9vb0Hhd9v1cw62XV7MNKoG1x/FRe0bgQg7icjhXdRTOxqy+eKvpL
0zPL/UKA3cXb45mvvE3OHjZEWLQQnzYrJ8YCN0sJAwg1UkiCnqZUUOv6dOIe89oWBNmCTWANv+JC
fPxUTkmyWKsxCuJoedGOi3JjJEB1iioMX1R5HHhdalxjQ13dGON4yjD2tV33+fCbJTsZ0nHEsG76
WLcgoE7cfZHbiF9GSw2wlbECcKLs8B/M7JpVDWgA5LrFs60hVmuFz4A3aSJFMavifOb2cmKUV5fm
6kEIOQAYdltg4MJeNlhBOyEcePfgVpN1UGNcnx3iFt5+nlc3V74p8AHAcrDNzUvMBfeTnDonzL2C
FaK0wCB22k1nRd6HVZTOu0kf6v1inuHb3HxqLWf5Si9dnXcNcO6JFfXqd+JgrMlDrz4Tm6+/MYXT
CcnsZgM1pjqK9tosDe9aIqoIicLtz99++le/k2fjbSoeNUECQq+fh0+8VW0Xmz5KL+/EHL82Csig
DWaMfQYH/vF3EpWDUhtEMoWyUMo7TWS4m48YZ/z5szwfZTN3XTWWWro0fPP2khz6uHb2slnS3duj
vPbNc1En3hvwjDJ48yxyArzEcJyPrmjFBXqPVCEhIhs/D7hilMQcpi3gHTWz7wiirw6FPvQnfsL6
IJujil4LhFJIw/zLtigsvMyIMGN0Q7T8/SVOiQsZHnjIVzTRH99+2le2GDjc0HkQuQG/b1vvthoJ
dVJqhtLj6jPeApO/ABlJWTfI93QM4+pI3b895iurhTGRmcAcX4vD9Tc9OwHlNCtKMTNmnLZIkbJM
u1AtEhz/g1F0liMNMgu1xfqen43iDPayzKJwQ3KbqtDV619GaxQnFv6r07e603AUra2rzd5SSKOf
bY03lRolGlWy+kiXY8f7vGDO9w54OX8/ZnC7/4NHA3nDuQx0j0Lv+NG4iRt2QqpQ2IJNXAO3mpd5
crKRq7+yCsl0ppjmlkI9v9k6pL6kfalobB0j5L28d8THpzQXNymXqwYG4H22GMuBoAERKOqoH/JG
n8+lXuSWr7TtKUjq1anGXBnymbruMZupHjQ8iQigotyEGziTs4VfuzHq7aFo5o6tuxyvZ9OA3/P2
XL+yHXi0w/572HWWni0j/H8chUuTE1rzKHd6M0Q/F6VxiOTw2rCMMQb0HQPb2NElaaGbTqZCv1aD
clqsFJC1P8qXevwDUjnFHbZBbmgZI1fVmmwOEmkM2un+As959uNO1e5rvTK/KgXNU78rl7JeecSx
CrLl0IN5e0Y2roNPd73VWhg0UtW4GW3PsM7uEgP1AjeEDt1u0a9RgHpXYAZFCuBNWijap6k3D5ns
iiDTI3LzrH72RW/P9wva859SRJ8dp4BEjo3ReevF2V7F7vJdaqdj6idu9Gduf79/MI251SAeDRzE
hOMpnK1CcUvTckM4LkZg46l5rkaRfWLDeW2Bejgh0+m1qDNWpczzldIivKTPmbmhKAaDDO1RmZBh
RuNeM+Lp4FWzHgdxrSzWiXFfnhaIwtQVFwat5cq2ObCqKs4yx6N4cLUmDhIoPTvhkGKUYewevv3q
X4IxDIUeGkowBoLAlsePOGaN0nvQ3EJCSEpU9b2W43kzTJjFwDwh5cVQs6u+U53yC8Fh0yme2Or3
ujkYWXK6wS2OB4VdstnTx6afy9KNozDvo94MchjtP3Ol5+oEx9C8yQrdi4mEU+0rXD+mZWd34wds
dmiQSkM2qW9WyQKxH9W/G5piyUZfV0pn8qWNeXmAgXsWH9R2ML+mKMoHFJtR1O05GPUbd45zkr6c
VIy72FHFHTdy/T27pv5VxoOyBNpS1NhIV5D6/bpsp3dVl2Hi/Pb8vzw5CRgGA4KuxXIFnz6ef4/e
sl5lVFm5lY47WTvZnQDc/GO4klFWNgbfCmfV9vrR9FZqxWR0huRj0supFm9vLcPPXC+nE8yI19aT
ztOwq63d2C1iS7Ji40lEySFM1eYcUYT+oPYkUhqNsBZfmfr2lz53O7LWjFOtgFenEtsYBP5Y3HER
OZ5K7DFMknoAi6nltNofp0buOE7TA5Iz51M0xu3BsZvGj12y3fAnyw+CDvUlm5q2y0qoYkoevbeQ
/L5/+xW/Uq6sVS3FwcrX4l82uFMnidmsigHcaZYWhgua1D/YkEDvaf+YNxNmU0Sc5lrxfY4N0utE
R+BOsLh8hME0KXGLoKOf/xj+4zchbKcCBkOho3w8WWlEIinaGSdkVdY3RdaRfNEPyw/NrOtwapdl
TTyLT/FmXtvYEAU+ESGxRtgSq4We8BFiYh+mSzkGsW7hCSGcH9qkuSe20A1DhxMCY45Vt786siC5
MzcPSNqy9DwAzrBF+33hwlL2G2OK79hu+qvUTbPeV5JR/4LYotz3mdUf6so1gYDb7E5fyua725rJ
j2bS1VtbmQj/LqSZnth8X9xE1t/IwoAExbeCauz4JURxrCQNtLmwxSfltsce4nskouirJIivI4sT
p8JDYyfTr56f9mkmk+Lw9tJ88clsfsDmBiZI30oss1LCvscwME68h2VIToGPL7aEdRDqLu7T+D/D
0jh+SmyyrKzjnCFVV7mig3eRF0YVTIpxJazhsjOtO0uKE0yJ9e0e1VvrmE/eWGSh0Bbc7AVjaxJv
pxB259pcLv0xLmO2PVtQxLaHtIqVT29P5IYO+/dyQ7jE5ZriC1PV44e0FHiLDqlloaP2URj3ZMxl
0psKYrNM8WsayvZbVXsWlD4Cm+YW9iARuSeucS++rvWhuTCsLA3Eg9vSZWKdJbFVK3izsf8lbHg0
PlXrpm/65sPbz/vqwnk21Ob+RWszhibDwqmqybzInOQOb+zi7O1BXnuJaJExDscDjEvpZpDZMYcp
Vsh40XXyxXfV0mCJ7bYkWEalVD9O8Nt/vT3iiwsfRSyzhKvOSpJExHD8FvEDm+FetR4gUiQvNbeY
rx3pFO+LKcYLcemzYl8t1ilv1lOjbrYqcpPjoZiFFw6eV+8taEW/9DaO9630hhBvqeZKmWV04rh8
+QY5XaACrrIgPK22nMA2XxZiBvUoNLPUuTTVyr4iq6E4f3tCX377jLK6DkA143K5VUnj4Wu5iz5E
uD5rs+8lOA0GiUmjNh0J4INau7qS54TP+XVWnEoLekkOQLGI8wKEeyBzlSvm8evMCUCeCiKiw9nT
sxtZuNIJhqpr7/FBuNLbkuxS8uiQbSbOh6Ysyh+5s+ikZHfiQmhecmnJ9lSh/9qEcNVDWoUGYKVI
Hv+kJrVSUYk2Ip3Wc+H31fnZRHzZYyQ07CpNAq2v28oey5C457/9Ff6tZh0+BH99uy2iDcFTAvk6
cWKbL2rUyhlhxhDvEqNzL+OVyxbEU730BPM2qkrRz+0Hz0XrXRaTWOILq0OUqKYjtiZuq5OMG7uK
EH5utbZ1qPomJQ7PUIuPsFySj/Rdb+vI8Hq/oedj7hKZCMtPcnSrgRfVLd3kWpnTXZTW5qcEG/7k
MJFcCx+jluK2VSMDk09FG9+b1qC+6w1BynamlqIPCDFlR/OkUuRhK93B9umWwZLuSwMqUoODtEro
yGD8QGMx/arg3F95pKF7u9wR2cepsypiHWnuAq+TBvjBaOb6kSgR4lHjZm4frdxRr6PBwfSyLbzK
81vD4p8V8sYZC1EHJxdyB7LvSzetmch2p6CVzBo7Rd5Sm9MFQblD53eRmJNAq8dmAgNPuzOvLFor
cBa3pAa2mz6+IiF1hryuivabZ7txHNrtop7DUOk/TlCjMS9sjNQI7QZbhPfKqJMe7ZLZfZ8bs8iH
XTu2ogqAkNxhCCxXOVPb2IN6UfVCW8JmKYWjP2i0iCiMHJ6vJNEWlkBL8GzZRA9pbNDZSF21vteS
GL/CQ+90OE137SjIZTWSlgzRqByLnZbkHl6kEW6uWMz0GiniRUKDRGlV52s3JfkXMdDzCjIVj1MC
dcwJ49nItbh19/lIUqo1UfcvWprLQHPS6eeAj8L7hj70z2TMyRzHJZhs90KJY4l/viyWR+mWBM7Z
VRvlZ9I28bdbFrVr/GmiHxQ2iNTTQPQu17YW77kPWNuB4GgFGFbYSIuqVc9bR/cLQ3TLzkGZtlxw
d3Zx0SVEOvEbd9b10EuMGA/bWIME1C2T8mtuWQOTNWjAK2YsbkFaBFhp7iC/Hrk6KPuMFAqWujHY
N65FflBACJnQ8USzkJY3tG7qgiBjv0mU+QddACcLMQqN71qDvYc82Mi5HSAxSvKMp6qlAjCgWylW
mX/CDprrwUDcxzuul+57vHibD3ARGiIe27oB5dQr7XZu8Dr1pT6t/nOGNQ5XbYST2X50FMJECNdp
Bl+qGOn6vDk72XnWpH7W+dgeQHqGcWfpIDqEXNviPBWqOviZVZsi5H40faPPPHwls5w/RBMQZaFS
kuaLAG9YPlhRrH6g36l/sYADEz8bUKv7c7+I+6qQ1rQDOyUcNjci2w71PlVjv2/mhU88c9OfnRHN
F9kAwu3LIk1uSYObugtDK8sLgrBldZCc+tjSWckkQjVRRtiCJHLQHY+hfrc0B+MrV5rTnYIL7Jdl
yK1bSzpdcmZnCbLFguDhsIzIGPcTqpRrU8mWyS8qx/k+9l5ssP7GAZNvQnoXH0og3sPujEQJs5vE
JmHNSMwas1lDkoSC8+DPtkNffzsoRpwGcZIp45mtzpqLZyK1u+/oU52eJyKvPrd6U33Woth4lAoB
q77aksPqO1gufnGzmGTCGXtioIsmLiZcFkeyPTt8kXEaV3DS8WtcrltfGMkBt9rxHtsF/UxaiYJ4
E28QHJMv+rxIv00zHDIfY8LsU2Kp6ewnxFixAVuW+FYOcXMfQ5DXAtxmu09aV9jamW055CqxMfQ2
ubd58qDGtv2gZ30u96abTTLEkKCcPoOaESo+TKaV7+Y00d9PaTRMBz6KiF+dGmr/PRVtoQflDI/a
L7NUOpdpPCvdeWRqtrEvBMiUr8mJHrcnI9JN9TlyEK8r8JJ2c1zk6R5ZVF0EajepF6vLUeHboOYK
cHOufmnMfOnPZrMuNayGFRJ5XI0qx8/sAV8YR+JNHpLbXJPgkupoJyqVUHLfxWjyyzDJ+JHUL/he
i0yiKGiGHmHZPKmKDPOMZNrzOsEqImhwI7TOckLvDi6RhG6ACCTvz7TCNh51ZeijQ1PbojyXzkBC
tArLCVt2rOf554jP2b5XozK91O1JOSSJVH/pYpURmhOOmleFVY44Y2TcqINemli0550iq1tDp/1x
6IqlG1gvsc1/RVmKBfBAvy4s3Hz81BPaRfopUcVeoBktLuBVgyjuwUD6Wv7o8mwcw8adUtwbbdlc
ar03HmI7tR/U1ls+mdxAjR07qInrAxmuH21DoOPNRgQRN3mHYGmXm1WVfYsUTh1f0xFRQ0Tw6Ieq
fQFWa2h4TOdL03uB4yTKVyLrCXHG+CmtQgJNyDFZ9CT9As1vulnKbMzvWNpjja9co51lWqp8F6bZ
9zjORfVXlRYJKcqWXCq/s6OYvQMjgMW4SPuCQ6CulE5j4/VGcz/C68F7v/cgEaAw6PKdNdvzx7Ts
tEfFIPs7iNOcfULhHoKbqRdfmWkudBw/8fTxVbMz72M7Uj610hwo2Y2JekCRgzEEHShpF2QiTz4a
mCXE2GrI6qGEPaSTcT5ov5R26H6OxjJ/RiU98uG1ZnbpRMLhylDNGMp5i+nwdSlqc7kIkOQ9KU5z
fCjwPD23LImN6VRV5i1ASvFFdxL9Rlj41IXzXNfdgyGy9LqrFqLOiJFrbyT/q8inJ9vYO1VP8m+J
oSVJkGZVaWH+P3Cds91s+KlrI4d1rEb2VdaozZeeQGvFn1Qt73bD3CE7duvJuuwqT3bnabq03cHE
Bt8lP6bSoZf00JRJnE/YP71lscQeuY35nnCK6UNUEYp8cJrUbW6GxRxx4B6BQbnGYQ1PV4F17SP8
qFtOUsjsPlVQlYQzQrEosDGJ/Zp3FUlMRlYqMhiYl2uFxG3Pd2qU4gjM8cYLiIq/iHQx0rAofxpD
gvtn05rk9xlJlhN4F2NwbqNpTllCnDZgSAPWnnV+WbhN6+5Vb8w+13yPXTD0SpGG+BH2S1B0pvLJ
lRofodUl8quY58kKcBxVLDKiGvcCo23MWIWioqnUYM19rSb3oBpFh3Kd3+uXpa4fslqo8ls5ObG6
S8tCT7H2LyP6FqRDo0OlQLDwhpX4AXbEOl0Y2VhjTrUo46VQ+uQGyliVh2rnmHdFileLbS01gVkm
T13mGddjs9U5Ska9KdABDjXHdx0tNVlAhUI+RDQ1Vbsz6ni6xBRfjQ6ZAl9g54yx1vvs/BMZ5bgE
79qyxonXTtL2B077/S9XbbkRkRlYXnsIbCw/FgPk+2LObBUxlKuUq0G7MAJSzETEhQjZ9ZqUSO67
1lpxj5GsQpgzN1+2M4+ePap2y6rkbs6YmrXI0k+h1k9tgeNCAvkLDRj+uYKIW1JqKSBxFpiGhChR
EoRB1DGNH4m6uZxBkfzIno0LFvNypmB7c+Y63XhrkdZA1kcafUjtWjlXpLOceX3s3K2JUADTaXRJ
doLlW8NgHGoCPg9ZZuprOkHKJaKHs76Mrp/lcqn9pn14u059Bb9BVYqUGVUNfqAgh8d1WbsMyxh1
ahSudP2DZvfmuaktWtA0pnVte30WFFqU3XDBTsxgQrB1I3s7OUGBegngIJmnoF89/5jcLVDsTN4o
hqnwQlMvumBUs/6OvYbreDW3f16YHw21qUMVpWsJcAbpkJWSnCW5Jj8ocaEBb5TiUMzoI5amvTe5
Hn98e6ZfwR2Q9aCgsvDXQVK0lqjPuq92aYqRdrdHXSH0XZHn7U7BYGP39iivziQsZipsSI/uFlld
1CrHfzojuH2U5ceSvFPS29GtHUDdTmpzXh+Mchp2NoZd2zahx4luihT8xswmMuVrmqTcPO+8mbrp
7cd6Wb+zQAAz/hlpM3l1KRJI57w1GmLTWeJE9RlhqAucQwfCbtyMAXYqyf3bg76E4QDFVtIAylE+
9qf2xrM3ZvVjlDQElobzQrzKrDt5mKo3SXOFI/Up4dW67Db7CocOzVZge/yJtqtDVHHdSdxjw6jV
zZ+jJ60xNKzO/ECTXA2LIa3uEyJCPun9oh2m2tIf337WV1Yn0Km1Ngxwb6ZXc7w6Rzvi2q2DGxv6
6Dy2BWJGx0iH3+24/7Usema0/KS//veeRfe9yH9bXAZ48tfyX+cSH58f8rmJ0dOf+MfFSPsL3rhN
0wpXHrSBK4XhbxcjR/8LkZkN5RBQjebmukD/djHSCUeGwrYKtcG7wMX5f/1t1sd/QlYCKo/Ab92N
0ML9gZHRMazHgkWXaeKj5/CnbASSm0bKrMwKR/dCauWYd49ziUWANtJJswuTErhLfw0iax4Nrf76
9no93nr+HpdGHfA4bEhYrcfrdZmdamwUNd4zc3qIR6C4yyRRM6la9afURsffxu+xLGBUbFXWybY2
aCpT2Q/DMMf7wo3zAFAr3ksK7PDtJzreAX6PgpU19FxYSujjNl+glKZT2hqjgF6XO5pz497hozwj
f6S6GJOpvFLqCD3ZQcixPH977OPt9Wls2GWWqXM06WhtNm/RGvsYUSVjT0gjd05iXpFpc12rfbpH
BaLt0K3UJ/qUr7xAIkLWPYeWOekqm8c1rCjrarWI92PUpkFUqdTYbrYEGB8lJ0gAr8wsqpuVMcPD
0fbdHB6elzRiVBRlp0CcuNXx3gm9pUrPI8vJL2l9fLFy9dJdhuKs6EgAeHtqNyrM33NLq3N9Sjxw
COc9Xqm2InPGtpRdM9RugEHTckCMAFRDJXNWjppgy10cMrTmfp9CQ4N/NCih5o7EaOafYADxf1JT
68ScvDb9aO9BBFjXdJg21z7cShJZ14ayI6HC24PGFgHxGXAE0r7d//kMoLwkv8PicFmvQMczoME4
TQvEy/sh9moS0iLrW1K7xRf81K2HdsBa3bPHoFGz6rzPr5SWSFeK7WyXtlO7X4ZueZ9rkXbKLeqF
Sy9bFzZvKGJW13pocdtFj6o87uQauDsZWO+KgvJ4UmcX/6zGA3Un79S9L+JZuzGGxYj9ZgTlLgmj
uEGYPV6M+qh87G3AZh9pQhJKMuECRCANcaQ90e2VQVO0o/0qhWtepbHyrcxJuUiSBNd0ZUqLM8S4
1oeIsGLtxG3phfH1mqaI2vXJqgMW1dYRJHfqBPcO3q5InJzG2tJfOl5Gvpqs1UkNojpRf00R/l3u
jHtIaJhdNAXePOh+P1UNqXxTMl+Xk4KxIW167yO5KfYc0pqjR64ZaA7fXiFPIu7/uf2s3wiHFxLF
ldYO2257/59a/E2p/aPdUkd12ImMMLYaPQ14pigvs6TW7mSRaDWbb9VfL8S23mZ6P1Jmz5GSUw1G
ZBibRmfw+3ViNMZcEvkyEnDvd7pHtOAE/gWQaMYfmnoZb9NWTd6LKKYgVuoJpC8BaE0nr7hLC4uo
s2of41fakfLVmQecKvQLLm7WXWpH7hQAAs7o4GeIkkQuP+TE1jxkWFx+78yu32u9OJWq8fL8gfBH
KxgKFjxFdunj78cYrMGKDTPC1j8dHuCIqofKba0T58/ro8BHM+BourAij0dpliSLFE+Ndl7sSmr9
+Wfd2KfYKS+vCyt3kWdBxkN7cqv9U+oWXMcao5022l1oZYvzSehG6cdxVRC04qxg+ojjgKj0E0fc
KyNrqwwM+R1SB5qjx48H2cnDv53OGB0ZmiDJnOMvnBM1IyTxfc7DGIvkUXGrU95nG8RgXdvrHsPy
5gZBY/KJFPusihCIcpUkMzwAEtWofWNyo0djEPKrLrPcJJHBUsJSU5V9no4lDryzupzVU9lYQZ/p
jfQn12muklydf2ARftWOpQx1YsU7P68KcR/pmXI5JI5xDwLVlL5dVcmdklfldzKMzHdG42W3U59H
h7e/2JdH6u+NExIP7B0W5/FsTo3Rzk2jeruk8YY9gJv3gciXO0Jp2eCdqd/jaHMD4Ts5eBS5J47U
16eUDw6aHYpzHBePR0fJaiqmKrwd4AumBcJMgkipREDmkHPI8nZ4h3YDsGQeo1ABGwsNzcr3S6Ea
t6Uezbu2ch/pdNX+REApmAM9FKARculrE0qlHCGewZALASl/xoZF8F8pvhZpE910unHKAnNDin5a
H3wN7NXUmEAwT9YUz9ZHTJ9vSAYHeCzWnbuF7cSPTC+9TACKO38e6bnhTeadp10ES8tqvfOpFPVt
JOgKvP1SX/0pMDIho65RYGAUx/M6VSSKpHnNNyJywYHci69Dv8SYe/Ty3F005Z2TLOR8mHHpt1IM
PpmcVxqNx7sTP2Td0Y7PA2+9AsNEoR1mvFheHm+zGEkJ2g2twFRGPwfvVc8h86VX3NA6v8DCKMAC
4WqWinlmNNI74I1chE2qn6Ikv7LSqYZ5TaunPzSuzbaYGHpUKlzsdq2sjYc4yd1rmy/1Ump0NUmF
cA5OrH31cJK8hPnZnmArvrIpG7wRdktqOOryzR2lbqPOyVpGn7wouo6k5+4NgKTf94X/Lcufl+Wr
49u/L8t/5088ptV3IpOePPS75Oe/DuJn9fVHWv2UR+X5+qf+8dKnPCdGBQHQulDBbdgJ/4mi0P5i
GaIyxy7hqQTn5f5jMmz8Bb0ZC5RVjOHB1Pvv6lzT/wIf5Gz0VskyKnntT6rzrfE1tRX1MapZ5InI
dH/zYp5tLpGnCFdZJAD8UNl09ku8GbGEHWQdQFduiXmVuU5ssmE8ZrNH3KQ+Svd26Ar5oHYtfUG9
JMO31iOQdUGfWo+s7BOZRKqPFq++wtazoy2h6PE9fEM7JAG5/zB3dTnvesT3Z5nUT9Cs9bUufL41
8ERQ9qm5KUfgVW7TAVIP1yUTh91wTKUM49ktb82GBnSWGUlgzVL6kZTOvfQ6M1TBkK8NIc33vdvk
B1JCYRQYWGVOmXab4WR/QVSxDnSoPeR2bO2iRc5nXSXk2bOldPv71/2r6svbmhAT+X//z7a85jfD
wwXZhgAMK1Pd1LquwHRImfMchkRZ7ju84XbxiNwfNw2sdqHYdpE85Zu0Afa5djDounty3zFxLN0a
xPCSPKPGdzbER0R/yLP5sRm7Evcf3Qtqx3yn28Lew2GyA9N20n3TV96JzWtDRf79E+Dcr4UvpHjQ
q+PzxGkpmZyBn9BUBMrbRpL6s6lVnybN6IPCSpxrVboCOwx7OWjwHXfY5611SKfsbHtOLpNUI8S2
yb/jP6bAt1LUUzeJdfferCZYltwgVrIer2cDDWDJq5R9BXfFMx7T4bof6kCgdRno4g44NraiDors
nS3TYFGnCwKWrwrjB6FecObLII8sUOGDEpcH7hvBghmP4VSh4X2e3cxXzI/N5HBOKvvU+yB68/em
/W9Jbesl58VP1zGiBVQga2b709uE9IYSZlooFVgDyyTItq6cJPDyZfSRcTQnLtAvgAy6gDjnoeEE
JkaMvWXwudZgej2cEi5Mykx7u7hU5ybDRXMsd8VqJ6H3xre+gyahFvW4c+m5+6T/Zb7U6PO60rYP
Hb4FJ37Wy2ngV2EtvOYW0CPYVhS954pC7flVnpjWyPVED2p8RM/YY+twVnoZPn3Lf3RW/v8QMog3
47NN7kWkrC/SDl+hfz2mIk6rV0Hs9Q/8c0qaf7FGOdA4CCmBSBb8n1OSVMEnC/zVl/X3gfffp6T7
F5AA8Myq3kcn6XL7+SdxhlxayI001Gg8refoHx2T2zW0RmPCmccWZ40wJAPqeJ+ivSOaSdr0BE1B
FMU4yaCSmJsvePDPv55N0ytnwRZ4W8dyHaBkHO+Rn2x9L1Uof8UgM6Chyur9JY6znd2qzc5L5OPb
I229LoEkGApqPujK6rC79YacFnJro5THWsYkqAzvcnAfq3IaQ202830pROpPw3Bu55ESRmPzaXbg
wkTqbZLG9ZfS+DXEdxinZztLKVUIfL6MwDwMI9eDwUQhl2S/P61/u6Ntj8n19+K2uBbLYO0vwr1J
V4e+Nmo0+WYDEqVswQHHet1EwEcbLZpDhTPmBPb0hJ4830ddgElWGKpnXKZsdErHL78oUqtAi+eF
TQZLwm3r93E7/EJ+V7zHBeSaHuAaKzvW10mqoEsytJ052971AJOuQtoWtk0Wpqn7HvM3mgOqERhy
qP24vW4GbO/zcZ9q2gybwrYIuXbIXi2Jg3dj78ts2X6RN/WHUdjvp0FOO7ggBokkcC172012lpMe
ckslbH4VZGtNNAdCeBKpboNgrsFGcM2lmYb0xB1ro9uiCbm2jvCzYImuSqLt1UGMUzymqILDxEU1
B23ICow5/1EV0GhSall06PGnsutssLDoCgLZBYYsUE2b2D6BM2yY7H//FL4TImn4SS8sqec6d8wS
CDJUvZSg3RX9mBvwt6wkYX5pM2rBAhgi1XGF0EwIeoQdzCYh6Vb7cRxsceJK82KnWGfmf37O1mPA
M/FpyYfaC701Djg22jgckEyDVz+KcflT4G99D6sxzMqJIBL9xV13irFjGTzE8W1U+N74X9yd13Lc
WLam32Xu0QFvImbmAkhkIg09KYm6QUgqCWbDe+Dp54O6uySmSObpE3FuJqIUVZIqiQSw99rL/KYb
/Kgyhws7gFj5MpNYL7OqpDBeh/ZPFHy5A3K9Qkk4GZyNlIWpO0zdZ22aMvRF+6tcmgY3SpfNPNna
oYppf4SKgZRENW+webJiA8xyJoMKttqdOeX3laYWXgr0BRufv7Sib1Giu+qBkFwtoxx5ktZvw0Id
/KpMdpIumTTi8P1whmss4sBYQcRqDOUGEyj9WGHesKF2AfcKNtV1kgqs8pi6iKx318q8Aij7fR3l
+SZEBXCTSxZt0TgHsNg2HpzsL5Kc/iWK8TmK5PpkZ7krOdEC6lrGOMshpIjkaUjKBbxTDeyybGnf
x2nsi8IG1TcUl7rcr65lCjEIIXhEWDzul885ngCkmwKUC7j62Z8nr0yjxdUKoww6Q3qMh7g8KnJs
bsl9JdcCJG8DussM2xv42IX08Tzz/fnSGfVRIkCARo7u5ZexnKrv7DC0N1ZjY1nWjqaLZL/syt+c
0a3asQXZ3V3Kt1+9KO0Mh0Ejg9Tzi8oLMsJVxEWLiCKzc7aRCX9ARzlmSRpmYJhus9qe3z8HXw1n
JmNbNhDYIoqil7eKgC+EqhpMTGv0+5YZtg92ROwGnmk5SI4ntf1nq1wkdyitz7MskmM+GIEN0vlC
uaH8cfiz05BOJBOiV/CnkAeA+qWEDuFsombUvTmXBy+UtdiNrREv9jquvIUWg1dHU3MImxREODA4
X7Wk64qs5IAKpVT2tC2nJr1Qohp/HL58NdYl49i1EALZ+fIhCZy7I4NexcbJnzX0/26y+XoWQCVH
cwtzTGHzyNWu1LW9pnloCs1Xeg+NfDASODQ55l0iWo0JZEh+KkSZsnKeW0gqq9RT7qXafaI2rRe3
qbObMNVxJeROPKswPaDbbjikV7U92n6VS89TMm8ip6lcU3wx5cFxpZnVMWUn0MyBM4ahizJG4fVl
AsRPqhFZN+Mv8KFkN16QHS2V5WRFN7VVoI8EOBJ8YXuU5LrfjLkEmI0HHUVTusELb2XjMtBX6uwO
x5wLA9bXTgqIXyicW5Cfkdx6+TyNuK6KPrRsVPAhs2nY3sPJ8NUueUpUvJt+LvH/qCj5/90K7CcN
8u0G3tPDu7UIHeZftYhhrq0wGXjc2mT+rRbB4Ys2qwXei5BII5yX9u+OnY15rIa5DOY6Nkp36wjz
37WIhWnxqsbxz3TJIM/+DwA16z57kY6ucQqtArq9xEgIrS/XDRmuOqLSAB5TDFs1mXezHf5ztbyZ
Z69L771LrFH6t6YgoVJxkJsJN1OsX6nVtEsqGi6D8/B+3P1jB/y8EzqZzL1WuZezE6bDmBE9F5Cl
YTZuSz0/leWM2oPzgRh2oQnwR6dpLR0QcAG6hqcpeCDezu+35BhlU8vLHG4giB1jpTuWUA6EIm/q
cEbWR3ioIB5XiLsei0OSz9fdrAeoDgTr03XGeSdL5oXb/+OsW78SNI/VVZjw45zVFUqqK1m5TOGm
jCXSoiyAl+wLpT9G64tt7CeoMv90BHzzxV665FkM19VoBubD0CuXo4/FzGUxIoVe58GwQ6EGhPrk
XKgVXluuv9/lutZ+W0udLUwaw9xlla2suPgQ6+LC0fTHWGp9uRTmwNXoAWhoqL68RmoBObcB8aPF
Xt6CcP2MKEAgcS1G5rDJ9avB7I9tl0LFKG9lXb90fWLFH/uFmfUKFOFUotv08vqNbvSqEE24MQd4
PM3N0uWbuc0CUTgnO0wOc5QcUsO5H50sqHP7KW67C4fJzyHg+Za1mP8gYroCJc5R2k4425E25BB6
cwBiS/oMzeVUMS5XZPupqBasXyBl9aOvRdpBV1RAv2pysONs0ysQyOveiwzeDxuPpXDKnP4onMId
ZBEM1egafXn7/t5f99uf35d3tqaXbMuzV1Y3VWHqcckrm82rruXclSJfV3EvHZ0HqW2PNEeuCrn9
+v5lX4tslDAaqEbqxT905fPQYsONBauxGL86TX5blYPfmPH9+5f5mQyd3x5tYwrS1dDsp0nk76se
7XUlbDqaOEJ+ZAZ9W+jArHPMTKqu3MqpAQVQP6xMdllIpzXEpCUMxVk6qbNzGovsriqWHTNNV0rQ
z7aiO1OMfg4DAg13kvGZeIQSMMy6rVRmgVPVNxWVCwpZ6FTlG3nSDrKCH4X8OONA+P69oVT/yruj
PKGtBmrrTz3LBYKNkDoLLQDFeYyt/FadhmNkOFdmC509NFF6MGGdagNiqN1+MivMv8QXWgK+k6eH
VNPB1CTP0zQypg39CgzRON3ULL9J0r1qBi4QrgyXOXbDdPStJg8Ka4BgpxEhzWBZ0ns4v8EAM3cR
km+J3muVeadaWYC4pT9pcIjaaAe5yDVsCkmepJykXqgSWVs2RDt+tdrRn2ojaFZOCX8eO+O1Udc3
Yf65tiZMhtt9Cp5yVqVtP8X386i3a0W4Ccscl6YhxZonPzm4boat4Tl1+jzZkb9eUM/LW3b5qZ8j
BOf1a4ism87Mnuu5O+aW/deoSdu2nXYYYXhzjOXfpB6k1atnWTaypgYrxs+Qmy84pR/gR90OSZR7
Utzc0BK7sqN5N5jxzhjzY9lmzJXDh8Wpv0gVGXfVTNfqyLbV7Q9IR95bortJ6syA/CwehxnubFNk
t6mjB44e+VIU+0gv39i2BKQu+csuMpfDaFdGiZ9Vg59Y6sck5Y2a9od0PRcMgCiz4+P8Z0LGNnaG
diUaG3vm0F8DSWn+iHm2a9xdn3U1V3gy+3r9mcCNW2TBH2nGX1OkB9CYEZZcpgDFoXv4p6cmzDb5
Yj1I43jMEmnbFNJp/Vk4E+yipb1xRHywELlAYe00DdEhH+FWWsa86yX9MeE+hig+tPXoijDxcml5
CjV4KQYLT1r24KGuOohAkp6d0BTfFapzSvHoqSXnbo06UiLvIkW7srN4p2JXU6cGrhtMNPv4HnVf
0DiVU3j0u77OOYxne1h/YdFYcGy2mGlnzgPAgCewZ/7UoSc5yCwQxAROaY1ATW+4cC39XGn3bW3C
GocjncYHqRu3mI0eTCPyR2s4atCo4KZvqrDbZ/B8aBRt2o4Ha5n7JOrvQ/jkdt3cgE7zS33eaFBB
oxohhJHPRCxCa+w8iDPf2iIX2IqMLrXUHhLmYX3VccbvAecJW/ogDd1+1EdfqUUgRwMK0NGuLaWt
Hk2QUy3bbR3W8dDvuzG6Jzk+iHkBChv+XAOdyUmmRz9mgRCiGvpZvGxgdD6YYP70jNOFg9VUH22l
90olPRgK6mE81mZ9NWsV1STPLchGPcfym3Uy5HkAve4pV6cLEeq1IA+4nbaFjJQDYLWXx/HS1GZm
A+vbaHZzY2GQFRXTrjcuyUD/MWn+2Y5mNg+4huE+M/SX10lDPYO45zib0RE/YnZxY+J/l5W3mTFv
WkU/JHMe9OtAfS57v5aKW1FEn9YzVTbCj/HASkKB9d60u4+I6p9C2fDSad68H67/bCqRHIGpxc8K
/RsAZmdpZqelcQEjnOadMht0yaEdz87ybcRHOFW1w8S/JUc5QOz6umjqlW5MO4vxuRuVl7qVf/ZZ
1q+C2snPRAl7gzWP+i0XVI1szLSMecM8xvc4Qz3qxfIVUfddR4/OtKh+te5YjPUXNLS92iJY6JL/
/uN4dW389hXOngZyQ1Le0kXeGNp0bdVR6sZl9SUFEPD+dV5bHJDxMYxAsRtY4fn0dcjqREJhYJ2t
ZM+VrF+ZloQ0gIE9mPNzjxRD6FvWTKs89Wot/jQ3N7ojbTWikBM2e0keto3jnMomOeQ92zbuL7Sq
X0ubOb+ZpTDVcPiPs2dhRkjGWs06TikjmiiDHzcEHmDwqRhdMxu2WJ75uC8+SREtKBTk3Pef0Sv1
H01ONFc4PVDgPpe/klILYY1JdkA3fp7a2LdD9VtCHpQVl8q/V+oepoAgHdC+Iy07b6xKyG+XIoMd
pqb7vNd8M1U3KV1GRFx3WqUTkT+/f2uA0f5MkrgkUowWdT86QmcPNzObKe8SLlnpJGIcHL3B8KiB
I0Ki2yiopVg1kH/+cq066TNte82GKTqKYF0RM0WZXtNI10Z/1odtvqiBMWeBaWYnWKGHdmn2bRd9
ovG1rUp51+erCMrgp2a+mfhMPg2+RRbURNEVyJtTnkgfaJ49TCL207q9UebUG2znlAgOv9g4dA1I
k8g4iDY5tDmo/ya9g+vuWjQ6azOl61l8xgbqg5zVp4YvvX6+m4btTD8caZYAnPzBLg2Xbp0/6pxx
U/xpzcaQXPCLtj8adexXWbcfiuhqSlNP6bsbfQ79gSxwXrA5lJedTZm97pLe4e/b5kYmYjqZHqzJ
0jj2Xi+iT5EOyR2aC4qTB7B2PwZbBPD9n/R+ukcN4LYvJsj86bA1K1LEpN0r5MFrpmVx2HbDwOmW
BWEs+bEs3dsi2hlKtOO0O+jz9E1Xu+MSTddr/J4bHTb3Zzy975cqA6wgHVtHcEZXSGiSioSDfdLS
aJ9NV2ZcfFZ6nMGlxKvL8IPckoKb9ok2hDcPwMV5D+HSeW3FKnCSu4jssybrtcqIrMY5IeflZk18
GLUOhjvWPF19I+cRNEmw5KqzWz+XYNO0nqjyZATDpF1JDr9G6WGskx8I92Ch0R9z+7EZZio9bLud
ftvJiZdw4KuCUUwo7gT4R/Bm94vl+E1H/pRlm1Ged2sio6fOBxsDANcMtatWmjYOiOeQeiR0uhur
mK/xWz2iULGxUt4pay1yBlcW+ckwp2sjv1lQ50wbku72M7wCDxDy7dozskPSKmPcKZV2GPNhX82Y
AXIKdTpa2Im4w9ELmdjxWFCcloa4KyhYU6exNxJaMxEfjoeUJLmKH9ZeyLpGzGneRYSpYSQ8sQbX
IzZ32v1sCbCey06Xc9br6Dt6tzeJrl3I+rQRgm+WXRMb3vpuoLT7gNE8xB4erJIHJFF2QrcwJhEo
DZnc+MiWfno/Ivx5+K3ogXVMCXaeWd0fk0EF0jL3zmQwkh7WekDV++NCVrkugyLVg0REDxbkn0Sf
d21IGqg5F8rSPwIuX4GmJahoVG0JhGftn1Ku5UbWJuYcWeQj9+Vlqu6GRhbMeee9f7tUuucBcG3G
QBaAA7+iDM7vVykcqSjQGUJHMz1I6EUxyesaF8zIvSUvG20hjW91cYcnvF8Th9Na+VDH0+e6ju+R
nuoBFauHsJJOQzxuKWSgxIxfTT3x7CkCklZSchIbFFB9KA6QqUumdEpFchiWDFEBe01z1odLkcZE
adcnRqDMFAUMiW113I1m763NrsUkC8PqbmdW824c9RBBWxGEYX9EpfNQWtpVKbSDodE/spJ76o/7
lq0D+vvaAZPWACB34w5KuI1b+zDrVyXW6ZiOmW6bWwvAwehjaqP9Y5rLdaHM12O3VqAZMUpTEaue
CqLgkp/0xrwau/hToSV3kihvuyYvXHsK/cagqKiIl4hbE2NZq0xEkNK5b5TwQUYAphglnzj88+47
xOKyQnqQOGw9NY/vezVS3VnOAl3vvkpN/H2eTM0VthaYRXVrm/1+YPtKtCJaDMtEiqaVNIQPpYka
mMYbiGrplIvoY4e3ZULliN1J5WPi6xMJDlGS78YkPYR2cdsZFHUQ8w5wrA9qQQ1cDltQEpPXRig+
dfKWiKyh01V22MmrzoPgmrTM7hQ0h+UlO9WydoCremVTT2eS46/7ooWepBV6MDHKZZkdZop9zWSL
Umf0xrDtqvhQpeNWNNH9GmatynpSxsK1OnxWG0ZMOsqaP3+4kwbMh4Sb9Ylnwf4x6izoVA7FpQmQ
qBJu3wqvtrsHtTLWIzj1aO//ZZkdhu22sVdiJtBdXGsBo3/bRdGBUc2PPrMqF0+GGH2p+JBJIhDt
dK3Z88bArKSViy9C2A9J019r2YoUEYHVlae18E4JyguFVCV3X2NU+/GDlFCOk5b5wKD9ruusD4Ya
37eqfV8TnH2nzwlY4FijNnxaS+w4zQT2hIknNfCJiGjqxOTcFH4VRr6ZcVKWkENGIHYVtXUp+VC2
9jJ1suv0n82EMp58O1MckL7ETFdewiPG3gda/ofMMrESJjupl+laWBMOgZbFwH61E9Ds9NkphniL
rMimZ0RyXE96mOkXcudXIgc8B3JmJq1kT+e9+o72Vj63MuaPzkh2xMPk4IVicGz14iToTrwfqv68
HDNXWtRsaBqfVCgvqxI5MeNJQ1QGdEN/XPMTtJJ8uyi+rCu9msYLl3vlINDXOSlS0La5Cj6ctT5n
nF0Bm43WpiToZxTYTWLBlFjkHT0bL1HEZ3mOH0ZbnJI4D5K29yYnvft5z/8D88DHMuef/73+5G8l
kjh0VLqf06tfv3tzsPjiQ+3//flDou/lihV88RuyNegPd/33Zr7/3iJg8u/x2Pp//lf/8l9Q/se5
+v5//te3si+69adFSVn8Ds1fZdTfnhFuv2RiJdu/BldcP/mvCaFh/QONF4ZvtDSAazDW+4VWVP7B
wl3FxJGyRB5/ZeP/a0IoGco/ZIAduJ0gMIKWyopu+NeIEHnDfzA7BPiI0ROcfR2s3r8fwu0/G8s8
vzfnPGfjLmnlC+nU+udD5QaVqXDIBaOHybiZ4qV2q06QBhoJpltdo32WIRs/WVo2fUpEJbwyWcZt
XikcKuE0e1iVODt5qRJ/kEPlg2iGi9Zk62761Rn/9c3Oco9YSuWhtZn9IIeUk/vMFf6nDQI5bIcr
tRChB1/LgOMEdUAZ5uyh05anQYqVrYohN4d5aAyevmTRRpYzdRuq+MJqZavsrNKe/IxJz4Vk6Qwf
/+ubnlVucol8TecI6rAQ8W2t6Rs3k2DOAeyKv8mZHh9NfSr9YYnBhxgh2tcd1J8LY7M3r37WI9Hs
NnQGJPUCuVaNrWlV40aiMPPt2lC9Ju7yYEX2QU0cK7Qfx+Fo1vQ9f1v0/1pOv9MRXpbLv+78LDKV
pB8LFFwRLPgsFC5IMooVZOX2ksG5bIyOfJ9oCRjPziJRf/+aLxszv655Rn0YnFJWJUVNg0r0+XbM
e4yR6UZfYcXz1/tXUN64rT9w6boJPnWhsB6UKD6i3kOKL4ryMceDI0gXKoRUF4PnRDOIkyovgnwZ
uq0dLdciGzerC+TG0YvpyhHt16I29W2ZMKhSJCW88NJ/Dipf2RznHDIsgkrwxMBXVJFOQIsTML92
2SJ4oDmBxkTzMBqZOESOk3sWAvWPYHVSP1JqGI49qLk5jFqIqpm108QUH+RRUa8r9NCOWl3Ne7l1
EIqtLSZQCCheGCm/8d7ONRPydky6zDaKYAkn8DuOgYTVlA47Uo2H99/bWSvl76VxzshFsIcMHyWy
AIvEDDd3rXbjAm1XI6umI7rhWEI3SblDrq/EfHem5d3U+WHIFUrTqVfu7Aa/s5iq76YUNeC+eBAf
u4IZRFTFfWClM0pr+F954YIBgoZxig9lCTPmWIGy1PaKL7LZq3WcICH1q1t0BoqjPvT1fqrAB1UG
t9wgEXrUI712W1FWmz6C+gXp/kqNensLY1i7MOd962mvf/5b5zSdjSXF9q0MUN6VvbJKMP41l8aV
q9navv+434o89lmErhsL3aF54nFbabvFEUwGugo2qyv6a4wYPo5h86x3cbEZgX+5dq7NF170WWb0
60WfRdxKCnscm/UyEInZT65ppDodH3SIPsiI5H3PB5u5gZ2Sm+IHPgvQz5VCW8Tp0AytzcmQgwUq
bHkhIr35dc5CMNrPaACUgC6LKtdO4yIGsLVtkgfzbFhIOOqHwo4yWjgaWhw9TBZJEQIcWz0Fg553
l77GGnVfCwpn0XgoII7nslIGKBknQaEyhhPYaHpNFD7V2qhtkiKv/VnuJBTta9tfGsfe2fbSXzgN
XnYNfr2Vs8iM8pUuDamUBfY4WB4EdEzMyqw+FthG4DFGn/r9hffG2j43ugG5wM4a7CwYmLnu2tk0
OewxnJKV+vH9K7zM9P++k3O18yZzmGFVDhVa16ebkPnEJhVUmbWhABDWUlxOUJ/++P7F3tpH5+On
HoL9ktdLFExFq21nYYq7TFgSBw9RRygm9Hxbi/eSXv3oexSHzSktLuykn3Yhr6yZcyQr8wR7nutO
2iVJXBzaSkKrurSX5xne4VWlKIVvMNFcGCkbzS6s1GjiMWO/RzvCNL6iTNvUbseDjzbamDjXxRyG
2qYx5j5ImDpvJb2IAi1PlMpDa7H6KmQ7/4RwS7VzejnuPEnNSdXqoka8mDbWFLnaWM039crJ3r3/
eLW3tuf5ZCWf0h7pFLsIgAPNf6E+VUQu8tIz89RFcratwXN3Bahzy+2bLDtmkWynm64PJ+TXdQf9
QLszJ1+YVWMitiiukFlh8UGfN72MfvLVlDXgF5R0lr8hEh1+qfNQ6RFj1tJnMbf9c0wpjTMbSA4D
P7DG44gRiJ8bnFXu2FlF7c5F7IidGSbWrWyveh+lEyqQOmwLkZF5Uq/afpivtTBTe592lbPP5tYm
vUsUaYEqByrURacPtXSTDHhnonivbBJN628ltaobd8RM9CYybKx5tDFOj4kDgB7txbww3KJVpY8Q
HMQPB31MKCOOVYJkqKfo2SBtOyZ9OtnXg1MoPr1bXfNSI48ct9Ia1XH7dExNz4mt2kS4oYi22lRG
3U6NS/NR69OSSWZRLj+kMJW+jSmNBDWUbAYEaNnc1fYSIangSGhDpabzOLcYI/qKHiYVF53B3ERD
Tr8xK/vmk+GEEDZxPZCwq6Jv3/i5rTXGaV4iT5OgirRqGQe9lh0yeZEyyMSJkrudWVuMytU+/YKe
yvSoJbm4Ee1Q7esCVUwjUpGf7xqDN48tWQU8Iavi2YVMNCZBO7eo1wEAQKG1SQZjt4hC+QSAGAOz
sRK28EbFFDcm/mLSAbHR9jt9sOwHPmDOsamtCi4W+tw0vp3SR65qQBQ8abraqwtIi/hp9WhzKM1k
P+YoRVHDiDG7L3IomK5RqXaJbHNufpKWpBQuhGMmbLXmQF2wBiX/NOZJETIHSXTIQ5VAaTZWIykP
nCnWPqWzOcBWFM1TWqTpF0WY5rccYe8W8+xyLp5or5nfHDR86Hbq5tRht0o/6M5MNHhESiWVMf65
Nvm8KtTyXs/z/EOklkXkLZkq5EDUfV15mkKTLsxEgUnd0Kp7IeHHvU3GZvFXbR8YTkh9n1pjdiDc
AtykkVsluFeY9siTmWK5v9M79r1b9DKq+nbSqg+9Du97k3Sq7rjKjH7LWBlQwJ0YMgWjzaPRlP0m
1RbEXpRw7FzoXcrGTilO3RBKybMzg8nxYmcxCw9Rru6hroyicA19lnDR6ytwQ7Ye7/RpRA1Ij53u
LlJY114f2iz2rIt+GHFRQR8wxolxgpIaflOKyHCtfqnXoXe+nVrYWTdjp5gPXTz1nxpZqjpfMkvW
IUsn2hiTRjIE6C+9a+M4yejrms7Xkr1Wu1bWWA9hXxU/JK01v9nRoHSbmFbk93pGiQLceI82x1D3
w1MqtSoqx6i7fe2GFkq80WrF9zLS06cEKA9uC/Ks9chFoGHrMk6eFbdW+uJLjVHwda9o6sd56vut
SsPv0WwSVF9atNb3nV2GdGQNKVS8EBVmu7X9aMIYya36nsFQZFRg723DZcRXHaJsnh47JY8ad0rz
+ovFckLoJsd0IVDLPN2KMdYyHLNt7XloAT75iE4yt5HjfY2FA7rqqVJXgY1ziCtHczoFnZ5Zqhf2
yvJVgMjvgrlN58VXo5TJUbvAESEo5PdhnU1Eza56RjZ3zg9yFcpXSa8t+7qPOwuQjVV+0NuUF987
s31S6gXJZ9HUW92WUBXv0WG6Vhiob3iRdWDU42S6o1EmvQeZOaWhbkFAypOMQNHNSUAjHiJ7MznO
d6OUk9DPs1H+lkdYmiCdkhhiXzhT/7WmIii2dkXwdCtksnPP1KXsanbKDpFh2O8AV7oqBThlxRyW
q2XCyCj5WXa6/MuQjUTbrF3FiZy8TlY6gmA9t8MQgo3JiZke498G3f84Nk7OpLMP3z8C30iYznEn
9aj1Rl815Kfd3G6NQmMKia4wqCot3Lx/iTXnfyWPOHeJmvq8zVFjLgNToJs9drMWROk8XwDOnun0
/J2QmWcJf7KoJfwqtQim/KeIr5B3pBO62xvR7OmibB8ysCLbRYVDSdsBXeFQMw99Q2rolOjECQXr
GtvoFTfVGZjGnIJbfUmTD9VgKTtwFwzBszYJUsOCA1KlnLJIOR1qUJjXcpNeYtqfISl+3cdZpTCl
4xAm3YJSWz+mJ3kxgAmmUrJJVUb2yTIrfhuV625jQlmThu6ysJ5OSjWoF3LnN7pq571k6HVNLuw6
ARuQyjeASsOraazST1ItoVy1kiGxNokCqS/iXbpE84VaUX0joz43Z5ytOcPMQE+CME3rv7Bs6Ixt
gpWMAlGpOvVaDpkVAe6wdoc6H586Q2+/dJQr9CP7eZCZtgkNHxOntdBQX6bcn5QxSTxZR88bv5Sh
/kDlD8UH0NWAZznzykcpyyMK+zhDfghHYPNZYu51zEYk2CnStZAAoheXlD3feK6rOurv9XahVymj
KlKQGL04sp54bRSBX/D7aWwNd9Wjo05VqwhfHjks/oK3VF4yIH1je5/rrC1NWXSmRv3gFGb+bEYT
VEAJF4K0Sqv/yAzu73V7bj7VTAl+3nabkrmpaJ1I+S4vFBJZKflr0mbrQgX7xo2syje/P8TIWhI8
GsFhJIOmn6J2GjZNvsp3mySZ78ept3bguRt7USymlGlTFmjGEm+bEQ3yLNHoe88lbs4Wx483Gel8
WxROw9ornf1oL+lOjtTw+4WvsAatV2LlOdLHwh7aGehQscu6cg8JGywySjm32BYkd3XUdW5PQ/ep
UNALoWdvXKV1btwttai9GVu1oAqz/EJx9Ma2PGcBFEgxsDA7EUikza6dycLLZQN7layUPCUvU99C
xPG/15M614SlG2aJtIvKoLe10TPNyPawImBG24Tl/fvP9q0VdNaC6GYFrbhGW5uMqbqtI9TQQ0MM
uHQr8oVF+tZJd7bTK7CQ0JC4CyObVFdL2nKDSJ1yQb/+jR7KubKpHY70AiyzCOragHPsOI9lkzvH
NsMVYZyjS5o+b4Qrc10Pv7UHi2G0i5rqPsBFdPHlTh6vs0i6ivAdOuWSQTMNxXWQ2wYpzhCqFx7d
GdTj7zByLgNQTPnEbLwogzyU6w/CTrghU0qpTKRMXz4lGAbEEFDSiKJ3jBIMXLOwxDZIMHj3wloS
py5rWvwhwkT8KOyy/AC8uQWFbA6NhGfFIGoSurWglmZi8VJkRHzNqMvdjODPbQXI7ZOFUY9wx6aQ
96rKrGITWnoMBTQk3dzJoqU2s6QaELeKA8idIgCDuAikMaKfuna4S8JefCjmVbBKL+pyuRCX3tiI
xlnoc7qRaRbmMUFY0gTJULrZVm23nDSc9rw0EemnOs6iC4vsjfmGsS7t396+qYxaVdpVEgh1+a5p
3d2CkS7lS3qdSYOya+0x+4wOnbjw2t+KucZZ9iab6ZyWNiOqoo9Pit33d3KJJG+Fm7lrqUm17VHm
22aO+BIuloRCsZDdntP6AoXojaBgqC9vF6nfrFqmVAR6SycrjUrLT5gnbtU8uyR08dYlzlqvDSMX
exqKOGAU1+/DRJW9Lk/KY2bml1S931ohZ6FtsbHxqXopCjotx2B2BGtAjBCnqlGq/VQPaEspuvTt
vxVHzxEVyLzYVO52FFA7tp49yube0RwH3o1s+e9f4o1Ityrg/b4I0Sye8M1kaprTcLpVlgpFp0LD
TK6DLhB2mIG9f52fP/CV41Y/i3VOVxuT1JAeKaFZHNNq1rzWhEimlLq+LSRNuurtVhxaub9R2Pi3
lpnnvqWU1Ye+UJUv5ZhnZJHK94ISAywPOs52Jz9GY1oEg2tKYRVkcd26cSQ+LklibpcObgNFcuEh
ET5h9BaJrdR0u7jM6UhVueEPoFnoewziBsOgbyktWCpcXA5TvG+DoYw0V7bi2u1LEqDJjPO7gtfr
h6LhOMYL6Ch69CgA3ZgbaPOfLVDDW4sa9EIp99Z21dc39lt46DLwwRAXqQLQuHNRBSuRyOga0zOz
0txg62jv4kaVg0Yaw+1QZ9Jz1NYgIvNMvlDvvbHW9bNoWA54iyyaEgWA4iL8opbiYVGxR1R7WYHo
JSjLcYscvr+/Qs44kX8fS/pZPLTqQSq7WUSoteNeaZlY02thsQRV2zT7EaPKXWe2KlVjq250a8jd
BA9BL1dx7UMNCa/RqXxyYnQf2hyVU8ynZQRsJ91vc335bDJqWUeE6cZQMyRgmzIH+Fde0gJ561Gd
xVZnwMoTXZUosKap9dFKkZFgAn+75MZHDPOSuyWjwfH+g3pzZZxF0nmORJpXdRSoObW4rs3tTs66
+as1zMMxAfJ7QFekPcZZDB5J5KWHBHS7qZPk0t2+kXyds0BT4SSJJHfcbSeZmzlBrgjzhEuiIm9N
YvSzGFu3jTOoESOLSIlo36pKEiDu3fj/j70z241bWbr0q5zLbuDnBpMzL5s1qaSSJdmWPNwQ8sR5
nvlG/Rz9Yv1R3t4u0aUi7IMfaKAPcPbNMUpBJiMjIyNWrGWOE4FLD693LvXKRknGcF/qhemg1G0s
XLFeOEKemtpHu04WYwAzOmmMrMdAGqBNX8tRGKw7pMoWkowXQq46C7kUnUJtHBApModBea+6Sg9d
ovu5sibaSGonS/WmGWv8PxtqPj5hDSlwIrh8LiIT8Edh98Od2o3JVVfW9VrJXGVn6bG87WIUV8ew
D+5SpUFM1AhI+YwclhKD2j6zTtLAsJ6pXg66kq6ZwnH/cK1nEU71PLUeLI7ruEzDOwY9qXuPCnzh
qi4ezu+Vlz7nLIQFsP43edsEFzUCsDumcFtEFyz9Rmu0pbGY6bOdONjmBCsVUsIIHgeYqMLq0uyQ
9hilyN4qemLvNJiLmToVzYaeUb5wlr70UrNgIyVqMeZWHVzw+dBd65XoEpetVpqRJwvQlpfAN3Nh
ZbWvvRYFCSpUpuS/pQSb7Fq7VG5jKPVWgyep6wFJwjfYLfY02f0LpUc2TfescVuaabPuNYEwotlr
MN8wTKulALcpItTrsuyXrk8vbaRZutfYRd3RHAq4PqGsaHd6tBogFdhmBl0eE0L63XknesnOLB65
RiEppkf8LsWg00xPhqsxs8XWp5y28hPGOs/beeG7ztUd7CQFI1boAdXbZmSktIdsFKbfTdnFyULs
eSFyPzWgj8JbRjewRgUuu2hbyPrH2tau6yIdNn/2ArMcD33ePsXr04sSmU9nIlzZuAonBGoU9h+a
mMWMqMhqFUnO9CJMPXpKimW+Asx9Azy4WzheX/oK0/9/tESePTRWOcS8hG9bN3nElK+dleNty+Tr
wld4waGUWaYj+cFog59OLjx4wB9cF5rIvI/E3pArSOnRZ96f/x4vZCVzCnoevUQjQA0vwFm+QYP1
lRdCfykyKV63uYtmtbakA/HSos1SktHgYOlgQr7QUvoBShqMTmgWgiqCvyi8M/2tE4F2ThdSe0pa
W3kbXoRohJDV9+6l3AfSKmxThRkQlEGKqWWjTDN0QSQQ14S/+LJMUKiMGSde2KQvYXWfJkiP/MPy
dcoCKddoPysYKutsq0YTHPLRj26R5Tn6wWG5bxUXXVq/bB4TmKs+6k2VZ+iDaurnepC6SzvSmaiG
u9kCGhdzjbA8QQHl/Fd/SiROLNSEZT724EwKdK73YHbVpmCobpTfDFpD7z7s4aeJSgZPKLcCPQTU
ayBdVKkDAr613Gxtr+kcLdb1NdCt4VUQ8xm7WEvp9prFu8YT1q5mxMGBsKRnmKQd0ayG/Cb0QtSn
I/+q7KpD0SJHA+cePUE0w2S6hQcktox3hm+1u8RTo23jlVd8wWLX1hISg4GnvOrlai3QfTi/AC+c
yE9n2tEXYrobgQ2Bo9D/V/ah6Lmn2CG4W7nksjgq3yBR5u4O5+aCT8C+eto35zOxIDUREOj98KIb
bcjfoJO0roIC4j0meyL0DHuZQUPdYoh6lbtSci2CrG0o3FPf26h6EKy5PgJJsWgZl0z/2aVwzD7n
RO1CFIlLIOOXNN/alaJL25bhUKpRyCCrKyQuu49JPKgmJHeSu6sjq9orAfcCJ6EG+8Vv3bJzfE7t
W72Q2htgTeqbWBX9bVMY+he/SH2xruQ2rlZ1FTDNRBs6cOy6anzI3RT3JrElPVvDpte9RnLdaNcQ
VWbNVvI+0yVNM3S1XeVVWqN5TYsd2QhHGZNLxn4gT7XHumBoRwWsZA4yCPWA9mG/EQzMMftlwfvR
jD1dQcmURkYcBxGZEHPA6epYkpV8NSjkwKGiS9C59Wr1oWzl4NGqLYCUUlHak5yoLg882ug+yqLp
HzI5eV0bfnepD/RXK2FDrtKibT0OCswQpY/CdTsYEp2FylQOGTqsMoLovtY6Lsrf+Yb3C74wXSkO
buhBZcLoitusAcmU6Ghl/qNilhV9TTcEqqejxutPY07ivV4XzN/4KOX6vlUVOzlJKVUgxoFUbdR1
pVhZuVtcqBKvE3TwjK4sji7/NiEaiFXqNiFCuGraf83kvG5fg5wsXofMa9Iqt2wEmAG52J8Lt4qh
59NhIvJQvcrgcDFcJr1yhuVAa0E7+Kq2pfhLmpf6+xjC357RMqRQVuaohQ9WGKA526Hh/K4LfN1c
9R1TausG/dn7Oqt7ZopHL/8UNgNbZYxiVIJLb2j3og/VhnnRGtyYpxfKFogONIXxqBi0KenCxw4O
2b0fhMi8y0C01n2uuME3CehTwFBpkkRrM6nci75OQ+aBypS2vIYiFMlBB8GBk1s6BKiGVzfaLo6G
7i03jhQMUxMU4ZYbiY4SaJpo/S7qtACK4lZVNnnoadoKkvngujMCVDPplMh3neeP5iozagsWDdu/
95hRCq4tkTIeIee9rO7bcZQFyiaoQG2yBMbzfVFJ6aeg1gx0pJra/tiZ9ta1qHuv8j4dbi17GCIH
Xk9z1yLMqqLrrXWr0KhaxKBFXB06JJuiLVWt4sMA48tjJY/BVmrjcKpi+eFKMSrZZrAxkDLG1Ewe
vaMNetkFQmlXEO96d43p5dYF6R2dL6uUzHjTlCjPO0Rv7ZMd+s295FZJj7iBbF6Giuj7VZRCr+TA
ggd9faY3792maK9oOSKkrFglbDx0k+w3XlBJ6Jnn9ENpbdtl+JpKc7ZLQ0n/3BpDvsYXpMRp3GSk
1hcVwX2TuuaXrNEjDu0wQXGxtyuof4I6zUBJF3QKtrWdjx5R282vva4Poq0qxdWdp6fywHRnz6zB
GNkTn4ZVNsxyMurAeLA/6mApmi56KxU9YDCqN8k9kGgJ/e3Itz5ZIuOmGRlagUZgN+FzKl3Tb0Zr
AvFnUWvE69Cs3R1gOWZ8JdvVx21BMfFVnPTocfdEkMCJoJ4k1OStxHRJXAEng+Bb2gyqlIt1rDI1
sMlGCxlp2c3fMjID3LuVzUOkdpG19e2k/tK2sCY7ozDH7RDYMm0e0dEE0bQqdkbUiy1HCfEGu26p
k6t1B090ZQUOf89aKb3rXZRuFSqXTTPm2oZXBzaYMyT4xbbbrkE/QzTbiqLjB1srZUJXVA+sUNG2
1l7VwEc5ScVEu4P7tlf9GHmWAzhHv5EZ0vUcu6y7fYJQPGLndqDfsesLIIQ+DEarBE9m6t2zulU2
pk2586jif9L19tpKigdPNoISzUHLvkIpzfua8Hs8ATCPY4g0uNESU/3s+h6jEm2Y56UTGoq+94DX
m1vVJ05t7BGlbprlunkHlXoUbDN5qnr2McPv8JuXqePnTeuS6sAV5VYpQ+u2HXr03hMhCkY2Tfm9
O3QKk5uJe1MEqnmTqK14GyAIhyiS7KPHp+QGrggpDzgBij8u2KtUO8R023D0vHNvezmGyEirc/HB
zOwm2+gVUCOwVMVN5Sr1NdSi9wAWJ9iEHaZvpWiEEZSSbfUl7o1sWFUAuzIw31HyMbZjHi4LokGs
YIKBjhWB6HElcFkIqDOpc/rAkqW1UkfNaxBp3Ws/tPuPXqZVw86qVUnZGJFeMoNdBN1A7hkzIc2R
LtOeyjz5ImUJoEaO0099ULZvxyxNXkESWGtAxTyEE1J4UoJ1L7lSuzJwnAs5qwbVyaKs81ay2fuo
nwdNoO5yBtI+++zdDyQGpeIk4I1zYHYVRKlDyyz9hNeN0pVsM+sP4MJ091qTUuyjo9sc6GvrDkAu
dUf1XHIArB2CFvI2p9eV6vV/2S2OQdZg7do0TN6B1+HRfCnN3/1ZBja7MYcuURJFZ3uHbHzliEB8
RrQPTihi1z7xELCvLE6aNmqWaAtfuH/Is5SX0Nmn/mSQ8yi/iwACf+Oea+zNOPh8/pVeqkrOtQw7
Wat8ZOjtndlSFUtVVV5niR9tjUBUn2rDpAFdt0hVJVXJ9CeiOXWc9Z8WjL+QX/6iLgBK1JCo4u1a
0b31ELWFoQKe/jzqGBn3UNpUIOyFHgzfRsos3sNILV91xUS9q0VIl1QxOnRy+3j+cV5IsOXZJbwf
lTzJ287YyV3GseO1xrYc0+qVHfjZDuBiDPtx0Gw9kpQFiy/cmOdU5hybdWQoEYMSUhg9KMwJrdWk
J+cgYO1B7fcLda+X/Gha/6Org8g66NyUztzptZbCwaXE1+SWLYwz0F6cX7yXTMyqd2Ps5lGZmxY8
gRAP1LZxE/cDEFd3XELXvGRhdhmvwkSoEs2jnWFJ93WoqmgiiRQQyyAvFBZe+hyzyluRpDE9M40G
QFAom86qYLbrMwHLmp3tRGP1C1fZFwoYc4Elt1S1Kvd7aedFMC1pzV4SHVjjxP9SBNmwj4zaXEDF
PPUhf700K/YsghhlXMqA8v0LF8ox+GBi79a0y/aGTpPhjHVlXKhGAzq1CtNrZtDUVVZ6YqP4PjKr
HB4Pdmx/S7qSnCWoo0Pr9uIhRDaLGR+1W8PlYm6gOoXhJZOgwW7qZAMm2tgocWDcqnWfbxkmjxyD
ujSItdTco69TriCzTTYSXchtIRBnhX49vvFGEexUM4+uXbQHV1UzdIdWyvuNb8rJPokj2sMxbBkc
oeMm7cJkEwFVX5sNUAluojV4wmpYqGO90IliOv75dik8ePHA/0q7wkjh7CHP3GQ9mrkMMVZrDQK8
dWoNDNpGkXRZBbX82heChMzy/QUHmYkY/ehxKPas5BgpXqGUbuLu2g4GeLQDxhhZJ0UtnZJpip0p
jEJZW3VsC9CGVfXYKi2cZb3R7Kwsb7lBDJGAylvXX6GjGy8NgZ0O19DGPF8X1fcqND86/6KMC7FL
A84ksJzK+o8iyFNl6ihINZGQ7N5l9+lMCayy2Le5ZQ81ErVUGs6bmGnN/FhX9Ynx/tgGA76+6o/R
RQk3zpqPOmxzjwI7PDneZ7cEn5uFY8dsbTFustT1PjQGiOOwl0NHUWDEiBUudi7EWbuxq5nErGxk
Dj10xylWMJPp2beZBr8GuqKfS90Otucf+6WW15ObHD02zLRe2sAXAvJsrDcdsL1V0qLV8n0Me6zN
21I1PvdWoR7iQdMv7IDWjBLIGue2Zd+qwoZGCtjfClFO+43m67qDtqxYoHB7IWzOmdssD8qn0WZR
XSs372xjks+iVrpS7JH5thLmvPPL8ELYfBrBOlqFyJOhfzEUc+fbw62tKdkusqvGMQ3ddfiIu9Fj
quG8qZdeaXYSJFbbiBIdwZ1c9u1hABe24q7YbRVLZu6QYY/vS/ffwIBx034t66b8+q/rx7z617ZJ
vzzWsErMKTH+HyS7eKLufZntYoU86+fH7Jge4+kXP3jwrb8YVUZmydYsyC60iRjlh3Kl/ZcwFHR/
Jnanv4W3fvDgK3+pqHTLUOQjwajDZPIPyYUQf9nwc8synC5IbcAk8DscF9qU3/w8YKc/DbuGJiAu
ROxRQxr3eWwc2GySPxrKWiiK9GUsWv9VVHZ1fkUvkbGmFjxNZpjpNs+ZJk5H+cOI2OEVMkomcjxj
4Y6OZxRrGrsCeaCqVe8CyehXo8gpdGpdlforDcTIG0+05VZLXZtydZiZF8K3ofZmzAj9KyqJe5rt
rr7JrAw+sQTijBB56evaD66iEshdAYHzB0srmKvU7a4yN3IFiZrlwyWUCWST0JiEWadrmzhZhxAy
+uTjkAT2tdssoAOfb6xpudSJfYzFMBlPY82eL1czyXfLNWeHrcuXiDPT+eirew2OH+rE3d/I8v9s
r2PF2AnR/vL2eoPW5782TVUTLprq+S7jhz92GcQvyBjLJnqcJqRHU/Plxy5T/5KpBwq0I3T9SRXv
Hy4ZYf6FxoROomQIpJnERPTyU20C6hc2GRKMugXZ3G8p3ylzt5m4iOivMmhho4FmzFt/8EYOUZiS
bOWFa64GKsFa/+j1Xn2R2oAgKh1xM1gqy+AdyikTeZfxRtG9taIhCRcy0A0XoPZedFa4BQz6yYvR
wizj6lZ0slM3mcRAf/ZGcVV5p4bdXdaNDJmFf6eVv+WM/z9IMnJdP+uQj5NHOo9Irf2f/x1/TYZj
n3z67U+fhDYZ9lKoeg1EaSc+kh8+qfzFYSBwhe/eOm2BH5Hf/GsS8UBr8btM4zTt9dMn8UTF5KcK
NyIEL34n8qv8oWeRH5+UkdpGiYiHQPVtFvnd2mPONkKAXRm5YrUQeTh9zdhVG96rRToNd+yK2vxq
h+5bpm5jByJWwA9lf2lSnV/VSvDWPVilZW+1wX7fhYq5Tm11nw4h82RN/VDLubcC7nZtU/sypYgA
WUvpisE+xlVHdMFKIbU7szdBp4d9uUGf68MgF/qupLhutIDsn77Sf9x3xs2FCNI0ubAQUa8fceCv
z0i9/v7hD+8lbFIz0E0BAcckkM1J98N71b+ECtObTddM4N3TxMIP77X+gi3c0pHegn5h+tlP7+Wf
UJMmyRD8YQrXv+O8JyS+UKMFlWEiuoxYx5zVps4yPxxcTUVuyotxJaN1IM950ANHA6Nce1LkuFn6
tkmHbj21qFZRHKC1J0O2S2Nsb6gejLmNnyxc0GZDHJOQItygBvkZuRvSRvNhji6GijnVW3WqBXYO
sxHpBcjXK/ofn5CqkjZy7H6UanSP/Xi8pcQPmbnZ0OTPHoZRHiiQ7sxYl9Zlbt0LUcq0GzuHub1r
JPViBLdiKC8bWE3TxLodR7damx1dKoZ5CjQr1XC79iItXtkW9WMz0jI6A1DHMhtiWBHUPfk4bDRN
voJu8W+Q1H9213x3CWQ3zu6up+Phmt2FXu//2JaPSN3/z+MjYmJj5C/82GYkLqY6kdkKjoqnPON4
m7H3yDYtYjSXBM6Pn9tMMO9v2uQs5BTysUwW24zMBUFa2zRpuUPTMqO8O0eB9+sZoU/K4gbCGLqh
k/4+T3ejPqrqnvRqPYxCuciKRFv5jHXQag+WiopPSJ3jmwhbh1MSZA75EdK9+uzuyuihTYebqlHI
zPuFWW2Ssoqo1YGOUbN+5XXm4KStF65Kw07XMBL4Qx9voafqHVgCtV39LZA9mOGj0V5b0+i6HPhr
rUwPZiTr26Nvevv9qY653Z7Q77OHnTiAoQLWZM53a1q4ozu9YtUmlx1VXVeZ+eBFtL96yHcOluVf
Zyg79jnkFQWb2Jh2s1lcyPKQUo9xYYCvLNnRJbVd5ZSO4K+wPkVB8daEv3KV10C3zQK0ut6oENyE
BUeltI5gz932sFDvPN+8hIezdzQJOm29S611+Eqpq3SVolbrWVABdiN/SE+yYAsf3CX986sS9XIQ
sV+YLHqtgjveQXXw1ircS93N9M1/TtlTDJjTcfjyEfu/uK+Uj3HweLzxp5983/X0rv+CpFIgg8wx
Cmf/P2cr+Rjp37S30aDiyjD53d97XuI3GlGCWz+HLkKyE2XPD+JLTUXDWyYi6NxUkEoiVvzGriew
HGWGkEzL5nRdoVqBDj2q4DzEsXN7YJVq2++Ug3kDU0jqM9qx6t7DzJZG393lRYrNqYz/cxv9amm2
jUaaj5Gpt8ohsoQTyBskvgw6/EifvCqLK2kRFT7Fq3P2ZvGsF6Mnxyr26FQ4hbWnQ+iC6z361ieC
wykjuqYqJChUwLmVPl++XNOYWSoGcUDZYh3GH5XkcylCRp3UBUPT6szfZkrfCcx8dOT/nhtKiBk9
zWflkFbWHvIMqJFgqckXcpoTVmAh1hDfQOKCM2VW04c2UNWzJGP2vG+7t/Xg5qtYhjoviiv14vzK
TY41eyFMIbKDtBgk6/P2AVPK4IjjUjsUnWKtTDMGqscc6sKAw4nvY8JRTKKmCs7KOS1HmwFHJOvV
Dk/Nf7XV38I46G8A8efXQ1st8VrM+DmenBxiMLJUxL5Rmn6ifzg6K1rLkwpk97SDocmNglyqmdxn
Heo+gBt6L2A1VSt2Ar1sQZR0rXwZRV752JQgajhe7ErfeJ3udo6kjWW8amHofoRiKve2Qq9hfqIk
Fb7N+npEfVEOv/lF2QWw2intBy8wlea2HTr7IsyjSN9EPf+44ISzbtP31+MmSa/dMrm3/tL/qOjF
e2OjHdRARiZAFK+0KPDWvjTJWIEC613pJtGajwgzjZeggSqnKC11oUM8wwE8PQVXbOIpJRvD4Os+
3wsGoD6jbllkGu4CKm8mke36OqTf5VRDuJXkYqOTM6S2vEegZWnLn1oE2xJsES7mxnQ7f25ey0zZ
hWtXP2hIza9UMEF3qXhdldW40WqELhgyWlMELtCOCKGFgtKSaQxjoTh54imoI5NLchJMynzzkYWa
0iy39AbUtYiK9wYgsgsSxA9ty5xvQCN9M0BmcN0MY7OTijrfCDcQF6CHpP1v7mPONI4w0i6cHvFr
zrfjAyRX7UrtrEy6gvjG2A222b8ZdQQzz1v59ZtjhgyX0IQYgwDz99wMROQV+LVGuiq9temOl72Z
f7FhgHcYmV/RPEa0WFgh7hZce2/O2/4lUk2mUX20VMIIGfzse9Ndj7rSG6UrS1yWgtqz8fG8gV+C
1HMD86k7KNxKOVI66UpR7pLhsmWE0t7L+kIofN6SYtfQclO5X+gW92hB4H2+gllsisauYBGrW9Cv
ItDfaFK5DUolpOzoRheeBa72t1/smcmZb1RWWSZVZNpX5k1cfBDKvRXdV+r9eSO/nFmz95p5Rhf5
Xttmhn3lyR+79FEX+y6+O2/ixAcieVMUihoIVP2iRCKrBiTgsDYeJGman7dWNmMQMMa1KDaet3TC
155Zmn2kDoyDUEbfPyAyus10CxmO/t15Eyf8YMpEDc55rnvorz73g8KC7C4pQv8AD52/a8dij6pP
BXOZcRW5+XBd+cHvUYU8uR6VegNVk6k0j/zbc5NtPDR1kdeY9MpdMXQfSsO8Pf9Wpxbu2MTM1WgB
MRVXYKKkJQRIt/Qc+IYXzr9fUliaCiaPTwxCz4ai7fP3EKMLSNiFw4GN6nrtpSXtBo5z1D62qX1l
FW9qS10IfKdcDzEsrge0NX7VWmjkoVBiFZOeck2ZdvI6qbsLEEX5g/X7aecX8ZncDs1W7/yDEZU7
rYMR2h+AP5838stlY1q/ibMPNewnbb3n60dBrAz0FiPixgAKDn3ZEN9Qjd5ZVKyKpWTs5Nc6sjZz
9CSK4FPKBv+Q0EJRmuSSItuXBHrLjMKDS+m6rHKAz0t8Dk8n77PMdvaWsyRawD4pRS52S/+1XNQ7
RlRQn7wEgO8ryvu2QFkSSkVKfk7QMJoZMS7+1fMvQOuvAuljV14nweeO0frRq0F7t06XIVIWbRMI
UitV3/UQHUCn7AjpwiuHP4h0x19o+oJH+Wstm4UFjYF/ADC/FeQULCGYWdXRk8fzvnAqDB1bmp2q
nV7DroOs4cFv7ko5f1WM/hevfOcFvuJITfW9I/Di5XOGpvk7BNHyppdiUK+ec+C2diN15qj6B9Ca
iA+hCfDNrj4KGMHHofmgttZbEJyXffFeCtfo9rnxXQhm1y9RBxvNdZOiP3wHjctKNV3HMrceVBjn
1+PEMWaaRw84W3k3bHyZDguRP4vtrUyC+arpZVrq47B0LJ+KlZOEOnKo1BYo+T3/yIHcGyJvhH+I
s7hcN7pmOEw9JPvzL3Qqch1bmW2DAeFdt9Z7tkHwWDXldSd9BFV3mSjJwsqdfB2a9AbJJxeCeT4e
xpUecTn2D5H81s8ZmVLGBQunvo31jwVqJvMFA3BVtrxKDbMuvJ1MjNz9SR5Dx8+gkQJ+RFbU2Vdp
YOAYy2D0D66486CPzORiJan5wrX75KvQ6VFMLsUkZ7NXyYI8VXM03g6T60vtQz5+7PKFu8lJGyBh
qInIE+Rk+vejIKIYGRj30PARDr52R3UVVbsQ6v/z7vXrBYgwS6n8Hyuz9VLVkTcs/ODQT5wfSa0p
68rw/P3oUh4NQuXaUPP3edChqKV/0Ctwn54KKeD5pzgVxY4fYubkve6prqbwqmOP5FURa0i19oHq
BANCUBbClXKG7Mgf2EQq05wqF7QFZtmUG9A6jRo+4T4ZWoYPewbttJWm3Ayvzxs6uYOPDCnPv6MO
VrNszSkktY0jqY/6xEnorkb6bP+eoVkKH063lra3/ENmv2HMx+kt5vzUSyvPN+cNnfRM+ojy012V
q+HzN+Jss2HelPxDKt17obkph3spWEoATi6bJbhigVFR7flEaqOgNVBKYXAIlW+mNzIH/MpGAAAl
iIVDbQa9/X6oATczuBlTBaCW/Px1+iaVmIwMgkOrGg4KieCzd0V3nX6KfMofkMWuAIXSIpHTbYV2
mbTw2U6spkVVTUfZiayYWshz8/B1h4HJbNQhtO9r9d7n/rUUSk7d+5/ZmLmGwsxWCh9lQEFN2pEF
gxcYgk2+rZF2HYpqx+SlZC2Rw2o8+CyDswADEbsosVB1mIWWxlQ6ElUvOEBHeBcW+lrIMET/titS
TcCzFQM4E6Ws54vngqyQkB8PDqDead/cS2rEJEKx4CIn3+TIyixWNJAL1j0dvIMPKLgBfwGL8B+Y
mDr9hmzwH2fX8xfJgBEiSVwHh9G6bpjY9dqlaYoTG4qLKtV1ep02vZKZD0ApF3s1Gj+HUn4IlOuu
z177yrUqxwuFxVP+TGhQwHCifMwOfv4mgepWfgwLyCE0vmrJawkaXgiyz3/2E5cSmi0/bcz2TFbR
/QhjLTho/thcepFaoD2o5TtK+pdJbr6D+Di6k63irgujpevX0vvN1rEe5QIaHmxX1q3dPoT6h9r+
dv71noDU861z/H4zbxitgFHZyggOqP8KY6dfQLM9MueNbrgKwKpwTLHT4Drg6mUCNDpv/ZSjHBuf
FuAo8agVtWuY+ggOUYP+WYpcybsgkR07+vwHdkifTRv0IV2SWa6u5Y3F/KROEvXe6B8RkdaKt7L8
+g+M0OjRwY6Bs5kT9Wa9ZoTadCiq5oUW7WDHN6/ge//3jMxWzEiFRJPf5EAckI7Uq+C1USqDU5WR
ugr6RZKSkx/IsMldOHsZZZ2ZA6ciJYVCYDV9hAG8fG3Ul3GB/quy5AonEjM6BHAyQkQzFZ1m4bXX
NLQETM6NUvgOGbUSwrQaNGutL51kURj+VJg9tjaLHALVl6IJsTaWa/PdJE5axndidGgw+dUVPANO
3t93jHPb5saLPGcYtIUofDKu0EVjSI7/qfPSVNrnkStMYmTvUS9QaJ6smE+ynFJutXUpbNeJCxXl
zCHqdkggVAvOejK0HJmfhRa7UEQtpuWWGMptAtNxpfvFMuxTPjMPLhDKTe1qE8VHffZRx8S3JLkp
pwBdO5J0U7QoNfbXYfI+4Hizy3fmvcj2ZEVr+mkLl5ppT/9iW4Bys+kjKvacoJaZWopi0CMcHoYM
skvmvJhWWWXRldmrW6bCfv+eZoGe+8fctJOOQlkWhl4Sl5iTezQTzbu4/DqGD+c3/6mPdmxjdnnx
NKk3lR4beXuZZY9BczfoC6t2ahsem5hFSkvy/QLuTkysNeU6VTaFdGENXyux4P4n80RNgFGclERt
cDHP18t1RYuSMP5fMcdNSuxk3msvB1HdSF8aPz/I6eiu0nbPQNyCnt9p0wp+qTBcQQY0M513sLpk
05Ge5CiMGGMCjUvX9GtEn6ydKcet47lFuaO+Jw5qWXU7I0mWmIxPnrvca+gEggYDNzxbaFTHgkIW
Mu+v3GXGkG2jpliPrfolCcprlQ+gSuN+KhuqubxhbLDt9kEqL7SYTjrU0UPManpyXcKnrvXBoRDX
NnrScnW32Cw7uQ81DdylOd185oVqS69Ql6uR1tFKEUHiYht73fDSTROP+j7KG43xw+FK1nNt4dA/
6coaWaFG5Z+MfZbZGJ2WZG2M4TqP5UvRartQiBFKGah5TE+31kHRDws1tNOfVafhjrwzsO2nsuZR
GGjyoQ3jpiCs69D0FvdRe6GoiIIzciitbeqRjfXgRtoGVpQNVaVN++F8iDh1sGn6JLoMkpEJpplb
dbXlNkY73VJC99qsNdhvlIWte9JpjkzMnAaGHMMoO64ocvaA1OhqlK9Vo1jIc056zU8j87JX6fuy
YvoYkZL8PdlpGL3pAeMmVXDXBp/jeMFXpi3/y2FhABUE6KgCHpwfVC78FoOd807J5TgMThxfUm32
k4VT96RLGiRTMqAMjZ7e86DXihFon4FL9tbgAONamfpHGPrWIljedydfaRpvALo51Q2V57ZEHELN
N0laoYYGUYayqrNvuTIATFw4MmZ476eqhsUeI0HkgxHSZxvNhtynzitCeRZXTu9+8WEqb7aWfsUA
/2pvW/mKZhvsOA5Tai4ZlpG22274ct7xT3rl0UNM/3608SDR5zBBQemAgJhfBqs6uByDT+dtnHRK
qkRTEQAA3nzSN7FyJJ6gHDnYpGe6ddGHYuUXt56/NXOGfxasnX6jn9ZmzuK50agXQJkPsAIVZblO
KkSc/Lvzr3QyXhy90jylSLU4ChASOtRKsYKb28v/aCcfWZhFJLi9IIasWLS0WdXGay9xYf8at3B2
ruwHWM4XotML3vhz2WbhqenNsOzdlhpb6MI3dBMhsRBWN1mwn1pBTXCZ9wjU6fJrZAF3OpJkflY7
Hh4ZLUF+FtZ2HlQiZAvCIOHN/Thcheadi4zD+a930kXQUgdmA8CKutRzpx9Rg/RN6LIPUtB8qxpz
3I+G/j7t1WwhZzoZTI4MzXZX0UFJHyOWfeijR4EMYIwApQ87vNtWC6+0ZGnm9cItNTByWEpHZBeV
7JLWDTCHdZo9nl+7k1/n6JVmnm+laZOrdUfAGJk3CYyvUcAI63kbS99n5vtwUnRZ2WBjNO8TX92k
1ScRJZt/z8jM4cEImyrqhBQ/J1VQF028PzxMGHWgekxewbTkc0eTQw1q+B5HS0S869LRkZJvg9wf
6mDB0U6v2E9Ds8+vQvdnax4rZhbGVaJ+tQZrI5XWwnc5eQ5b5N5AZzVdecrijg6LvEZTa1BIvuHq
M0FxwQkJ8jtzQgG7TByIK0hGw4XAdPrNftqc7VV0hYGP6thsWkgYB8jDv+Z9vmDk5AkFyhGI8zRB
OA8IOWrS3OxHbhXZtyhWHXQ1teBrKzOXse1hlPp9z9OZM5ug74aBwsZzr0jrsIHxy6bW76fyroCo
bp27YbdDKTxeMDWjqfieZNBAZBSY8p0CQP+5raqJykYDEwkkabyAZ8KxOLSieFPBo5Shzltvp0tk
F1WQuAxrc7zTzeYNZImXFSRykSRHMNMMu/PvfypW6RpoclBZQMnnOmaK1Y52FvFMQQBxp/5RpN9S
tKr7ZnPezqlQpYPxfhqrA8842xRdOOR1b8XhIfZeD943mmDn//4przn++7NQGPrQziGlGx6yFGSP
4agCMkfvXT400G02TBasz9s7eQMH2w08U8BuIM/BHX6kw2FYTy9kd8W2LCJtO0K36oQ99ANerkBY
F9veqjAidHu9Pnk/2GB0zz/Eqf044duAhlF2NKx52DQhVNENXlp4D/CCrWiFScbDeRunPpwxURFM
kySEmenfj+JMlI5NDRlteEjj5L7itu8AD1vitj8VzAjJDKFNrBRgi58bKYJiGFDJDQ9FlSIcL/vt
SgYNtG7z/HOVtxzWNqwP51/slMfQkjXI+6mo2/OGG3XhcpCzITwM8rVX3bd6vIqyD8JNYFmc5EX/
L2lnthu3knTrJyLAebgla1JJKtuy5emGkG2Z8zzz6c9H9entKhb/IrYb6N3d2AYclcnIyMiIFWut
xOvpW8yfZ8aE3Gaqi6Gu+dRGECNlQZ0ofDBD43M+adJ/C2XUxw9B776X8ve8P1e8Y9GirsqyioIC
2dUstGWKGMRCrIcPbbUl58nMlHfLUDuZ6lEyNWyv6L8Wmrm7va0zDYEpyqmiwuQDEwf0MmlqXX7L
SoMtzu89GhU/jZ0ab4rkXoqd5of7SoWml5D0eCiGPdyqTCK00XHUK8cH3uKtluOvPZcfwnPKAr3N
fs/LUx1gwjj3Cv/BGh4acSOlKw60UBrGAOMxOsI8PLvfuE/Ojsbgi4XCBAQgoI4nRx1sxoNQuu/1
oQBJ/dz1r0OaOx0zc4rgnoZGX/GoawfGPJ1JCZoQpjjnIwlFbuiDP1b+A3eN7SH23NGRb5GQq7e1
+o2+4oq960PKCBh5hMWoCeXouaJYbMCDnjaJ/1AYFWwk36u8d9ruZ6zv/CRcuZaWbE10FsbUDZ9m
Vy+dKM6FxM88YCBKmyP98nH8JBgjUGhU4f51/VCl7QoyFFgaAKg5BAoqb8OPMhIAQf0dhSRR8VGK
ghVXuT6KKn33iQNHlgk18/iWSBAfjAmloDqgPZI8F5AwWy+D/iKkr/IXq1t5ES94BuYYgp+w1lNf
+XL3ykTutWqgZ5F10HIJwkZxv6juTo7uzMwiofq1cuTlq9g2Le+PvenPzw6CACIlSCue+ZIe73Jk
rttcu4t9Y29K7WcF3LDX/x7r78JdHNT2WkVjoV55aX12eZS+CcH1QNlE8IWDARthNro718jhoDuG
kftoNdq2gngZ9fKdLGabvIUmjJmKlU2YXPIywPMzpgYRs0qiyle+3AQGdMxMmyorutXfybXsqOL3
Ifw8xMG+gnBdUb6hSmajeL9i+DoJ4FBCVUBlemoLz8e/3ESUPAtauAdLj2wTVl1aOPS511x4oSgB
jB6w4zSQQH1x7sOUawNtiEG7j8Mvce+LG6TXnQj9Il+V4P+1n7U7fT+2h1RAEGCFQm0hHBBmKb4b
YLhx6MnhzxxsChDF4AVUrYyfUl/ZcfipLKEOeR+GP//9Z7wwNcupTKOZ5MwxVXQv4fCaaacgySAt
fzLGvaofXXOXZV9WbC6cn3Ob8yqLOhpSTjOF8xqhGX/ytQMyhqG773/U5ZMPGfLEh4ymU7lfMbzg
syCOSO2moieP7Nm+em7JdvccHT9+QNpNLF6i12riPo8ax6w/qaa3S4S1x/71kwN0IqO/fEomJBlu
uvyYbiaVUM/zPoaVZSrsuqbFQO7oyOlKGFzAql1amuWuZlSNsjfV0RJI/JliFKovaSlveXIpFjOz
DtIoziDe+7n/XpYT+POe3OHfccu+pUPTHD+Fed3knL69I85ct6/cMRSn1baCIDnI96FubwAQ0ZUw
W7llFo8obxIyMDAceNRsZwe3Gv1EGgJGaTNHVepDnL/zElq5h0JVIyR6Pksq07WGuzGgGp26hHIc
PfjhuC1ld+VBtnDlse4/v2W297rcoiaQ0ZdLKRnmqYXswktklLauG/YItWroB85qdXspFp4bnaW8
FmNZ03OeGCxFz1ZuIuRm7Mzu9faxWVyaRatcVYDR8Wq5dOAq1zWGSCyO6ygdSnOvNNamrhE+UsvX
0NyMquKEzZos40I2y9OI9g6TX6Sa845vlrYNQr0StZeYMYk2V6FyUNBruL20pbN5bmV2icmZ4JkF
FA8PshDva18+NAUqchQe1nAAi4YkAjeTyXTP56TSSa+16G0IuAeFtC1wvnyfacZvlQO4kyrPXMny
FnePZBlKQ5Om+XwarB41sysylSmqAYTM+GHIms1f7Nw0eUh6rDHxMXO9qIHKHh5BYk0Bc6H2KIkZ
DN3H1eriQuGBEe8zQ9POngWUZhDSsZ8MScgfGYm/LXzZCfv2ji7BRqrgLw7Gfida4U/KDt/+t0XO
3KNXNK+sp3tYHyEu3hXx+xydUskbVtxw8XPxrqIkRR8YlqjLNZpo+viuxuQM+ZTDsI6SjNvbK1lI
kZneYBJxejzpPGouLSgxMmuMijD5gMohTVKXTFmXvsZ1sMtpNxv9ylU7ff5ZdjhNi0g4CP8Fcdvc
XhHxr5kcCOvtoAOJhUhmZdPWTMwcY4DzJWSMM3gY6qew7TcVzFXIU61YWTy4ZwuZfRoF/Q9ZyJgE
6H7D0m4bKEWM38f85fbnmf6WW9s1S0yQQ9BhHGAtvVwiylJsi/4+6k992Dh5uOIKayuauQIKdjSE
gZU/NHn1aIbDMfNf++KLHJZPtxe1aAgeFaqsYIbEOXS+iRD6rkVOT4GSkVp8lgblsRI3vbemNbro
CWeGZhcUMK5S86bnZiXl5ObS9AK0tO9uWmiH20ta/E7MpwKDgo/sqntXJrlkpRHfCV4AZ1COEV3C
T3VIW03N/N+3bS0e2TNbsyMkARztxxBciKFW47sudcV9MpjvakN6LSsDBaJk+KGLY7Zyche/Gqw3
JvGIWuu8ci2hYKP6DSAEQ6yzreExKwIF9sdU1Rj998N+5Xwthr6JfBE+9wnzM1tlBU2bWmiYiw1q
rVoWcdkzwrfi80seQuXa5K0KPRD/5zIcjaWbG3mOFPsE9eMM18qH9Si+ZmR2sILITFpzQtlE0rHW
SmZgH/VsjR9kab+mwQkqfZRwSIwuV+LmBdh8i1pHZSjFR6kt4PAVwmzlAbrQu1EB9f4xM/ssodeo
9ZD23LqWlR3SsFDA2sXf4zJMdnFshaCKJaj+y7HZ9lajo4QZiZvWFfxNCkPzth0hyOtiXYGZOLBI
fkfvCHXM6ujKVNmZx83znzk581ly0Huy/h8QUCkjj9WBGqi3vQdRhaIdTPXYuPeKFTm89urVGtfy
1wa0pUDzzIjYbIekwo0tK6CjVW0ZtDaHXfp8+/wvxRoqdf8YmK1NQb1YCUaqTCQ890AMzW2Jagf0
TgnlHf+dOgYrJ38x1ZryUxNJ6bdK7+VudgMtO28gG9by3NrmjZCh7YTKn5B20TZCXdEuGg9uNJNH
XV5n+bdSy9aqzIvbSiQg41PfosLlb4jDTm98V+Z2kr4zO2mFpe1HP27v7FJknbhiZbiKIeTTZmco
9WACkd2IJqCxEeVjoVQbgZd/+h3EglettMffqo9XPnpmbe4oVqaLqULsCWRxB1WxOAxkysMHmkDb
ts53Qvk9UQaSsmZrytXd7aUuhgsNLheqsXAbmLOlWlKQ+6lKTErbfWk6KOf9b3//bHFuO3A2BP7+
3k3gPM/sMVhLjqewebV/Z0uYnQOhH4XB6Lgh1KLbRXKwk6X7amgOofgpUz5r0BWuJa+LJ+/M4vTn
Z1Gl1rpQUEYWFao/414wbcuPYCCFPmrwX0Npd3sLFz3+zNrsbkpEQTa7EW8MAS+PRYnyXWcjI/qv
J6+I6EBqdZghYNqZiwy5ktmK4dv0QvRShD/C8Pg3EyHYoCisq4C5aIjN2xixFTXlQMgaEbeMXj7B
p1hUn/o11onFI8VLCUD4VAYmcbj8QA0witgXKXTFYXMPea0TJp9GHcBurduTdpupoE2j+ZQogmY/
JOZacXjpk1HIo3sLEzr9v9knQ3ZFDbKO17wm/0bxaEMTpcH0bb9YiFL87Xwqshb6avN+l6IkgZgi
d/tQQkerKJWdN/s4hMcSgvIMZbkuXYkVCwdtIna3eM5D4E7t5XJXgY3ApC7RlQYCh3xc+E4VuVFl
aAQH67OmBcdGPNbGWtt2Or6z4w3Slan8iRkVqrpZhCoFvSwavQgfSovana4Ln6ogeqyFwt2kohGv
1AwXvhzBEEg7gFB4S+asqJka9bHaR2+4jJgWZS49duZKHXYhfFzYkGf7GKYMAbhh+FDToBxU9xhB
ter3j13zuQzMzV94ydSngC2NZsi8S+l25HCK14YP6vjWx09qu9BUfye7YoycYfciFB4qEL3+etvu
4kae2Z19tlo149EU8vBBqB3VexTNl2qNUGTJBMvSCSUULq5eIhlvLNGKu/DB6sxHz63vqZi3/QoU
evqdc/eDIBQwNE0VJuZm66j0thEtDyOGDErnNTPWJsiX/JvhAgZerQk/Po+7vVQhpysa4cOUJULR
EOx0EJip+3T7eyw53bmZ2S1ZKanLww30QxBDXxPvZPNOPgRlslHDr7ctLcWlc0uz25GyW6GUAwsy
BvRg0ciMRfFrrxU0+yQ7NbexYq4c2rUtnAWmFLGpXBRReVSsF8141BE0KXybQZv/bWFTfDy79i1j
qCuyxfDBk+7UDuYkIXuYij3R56go7TgvV+Lton//8Yx5qyRsFa02XAX/HunSGm7lVBPHY5P8vr2u
pesSej0aiQwuUY6bA/HGSLOiVHBBxqQgtIzkm6zId2JXnsKs/lm0u1Z8LV81n5LgmIlrxC6L7gKy
AQwqdGiADi53tXRbxGMVAaSaCcivytMN4qyM4YexnaMaXIxwOP28veA1k7N6kJRb7tglmOwk6V3c
kIukkDOGMHlU1Z0a51vfy/4i5k/4jf+uchZG4OtM81aOoodID9HG1b1dmaDKmnWSYJd+fEi6Nlox
ueg+ZHPTQx0um3lfMR8hjC0nELGMsDJt9pDyZKWvNBIWjTCDPQ1HMeM7yS2dn4leqHIGVWjDqM0L
mE00m1fblotfi2fnNP80Mf7PTnec+yGkuLz4gk52ooHhMvGHm/PqBNYoH2R3JZgsn4Yze7MlRULm
p2mBvTwIP3hFZ4/50RwRrd+1crUVXdRolbso/pavva8X9/KP4flYnSUUIkQOCgVr6S5VmVHUzS3N
//e3nX/ZCtDC6crkvM2200SJuAp6HewN9XAjOyL9CPXU/raRpVsTqkZxmlTi6pwPzkPfZwR1gpFQ
kx6iMr5vVffltomldUyAOoqt0J7AoH3pebrsd1RdMBGBkR/SF9V6hpXvL2xAoMRMAb/4qlmdwuve
aEFAxlsfBSb9kgGRaKrvt60sXV/gjf+xIl2uxPRauGp0jzhffkiVcdvXMMslR03QVi6Ut1HBeTJz
bmkWa/U+dmEbr7kofa+8E2ItsXuAZIe68fttGeTlxlNq44MowKhYqIn+PpTjD1XXfUP3wrcFb+z3
mYTKbq6a2cYfgsIWx2a0e1+EVrk0v5i6x5h9xmR9pXhIzIcB831B7O+Nvm4eaqD7UHfyEGq9ao1l
ZdEdyG8nmDz9/jlmxM0VqGioPz+MYegYcb0lcw+MtcvqDT10tYOM1/J+nRTj5kRnijvyHkP480GL
d8Cdj5aC+ruaTHMg+naQw2c5/iirE+oZlFf5wdfDz1JYOK3+Xkl/NKG/GbvsrupO8CIn5gdA9TtR
fvYE2dHSbR2fhAC2IJx6d9vDlsq1ypTEQlJMq5yc4tLFknCSkfDJxvX8PuySD0ELunfM7jRklMVh
fBhC/7FOwIinBXqarQ+Nctbsi6qyMyPYIMB3HAJ56xaDuBJtFz/b2Q+bneJI0cO80oBs603v9GFu
B8dKdQ+3l79mZPrz88RtkrmIFTDbVRw4wueif03NlerJYsBjMhm09kRXNB+YLIqhwF9KcsP+KbRC
RxRXwt1ikDgzMFuDXxXVIAQY6OIN1Ke4lyx/jLzPt3dq6ZUgn1mZfsXZTmVhm6VVyGO7N+/S9tj1
Rzgd4lNYrzjk0p1+bmf2Rigl08KZCESydjKETQ/6GkLQUrDoG/zCA2+vaqlwDR4YYgBgRxyA+ddp
RhPZgwIvIxVS5NHpDOZnkXnLhKeq2oSldM8jvxXWHgxTpnAVLM7Mzr5Z5gpSNnYUTEp/a0JjqZLQ
2vnYO5Jv2JViOXov2Y1UrGHrF7/imd3ZVwy6wIzRkiHMu+9EkE8sTGIgTrO2JRn17b1dtMWE9TTE
M9E/zi6voWLSZND4kq1xjOvItSOJqfy4PVRuQMF3jf532rKrLT0zN7vBQkMLWrXEQS3vhb4SRAPP
WbJy6y9mgAxCQG0IthOth1kGaJWJqmU9swmy2+uOlPvH0XSk8cVl4jqBxcWr93kifIY0Ny3D57/Z
z39sz++xdCyStu+w3cXv3aE61GrlgASyc/PVQlLrtrHl3fxjbPbx/FYos9xg5kPgFcSzJM72DbDZ
D2k0Jn+By0WjAy6lSUiMTuvsClIlPyuzjkLUfa4VjpzDOCz2K72URWc8szG7TcYGdsGkkwj0YmPX
tekMyYtehhuUHG3afX+xeWfGps09i5UchyGDSDt8SIz8iyQEW1czfqEWt7ltZjl4MW0NpwosA+Jc
e01vCq/2S0bScqW0By1+l7vafZ4c2yy7E6LxlKfH3HKSHytmp29/ddKYD0VDk9wUOMPl8vpGTI1k
xGyB7lkWGk6SP8OxVbef+jy2lTazFVqA+7FYw9wtXqV0CSgw865knOzSsEACg2AhmZwsJYZjBH1/
17litb+9vjUrs+W5EnPOpTxZga/WEYx82LgR4eu2lcUDBhJkoklFu2DeSQT12cR9ycVjwFnbbK2J
bHpc6cVP0fzqQ53ZmPmhWjDdkPQ8UpTQl6favOaMscglN/hOz0zS/7ik2eVSU2fT9YolKe7R7F6k
TRStjbwurwgiLTrNVHcnfcXzkxU1veYrAyZE5EyU3xpEZfWnME3+wgWmQjx4OnrahjlztEFXjaDr
uEviegSqcDf46vbff/5zCzMnk71QiWS54rVg/MwqEA/uu6JYzW6WXBnEKCgqMDJwL8+uKyHohVjo
uO7L6sgkcu9tzDDa0NrdqLzGBqePH6XkIIjlLvWekvSUuuWKTyzFXUbcaA5BQwpRzvQLz0LhEI2o
xo98MBUHh8Ee/rFG3Ta6tkkDfTNq0fNf7OuZvbnLx1Zt1Qn2hMS8Y3bdUZr8UciGlXfD0igNo3uK
ypQynEP0vC7XVXioWCY9D4emzTel8Wh1g50XR4pqMAG2ECn6pp3wflPSjdBDT/4JGbm/WemfXzDz
0SAU8zYd+AVm+rkptd2YWI4ZrnHyLnrQ2TpnfppFQdQbNVZ0bQdxnCmu3MvT95iHqPN9nN39Sj6W
wAymfSxPTP9zR3ZCuuKDy2sAkwZthkaRY+aDrdwKWlTzxDVd5Yfv6abj59L4V5/jj5GZ44WwMqTu
NJhLQSgo5KOp/azddMXtlnfrj5FZhI20KlW6ccpxg/zgeuYm76XDKuJ80cobSgx6RvgQpifa2Zk1
2yLMTJHcL9MLWD8aKPSqFnLLURCS3W0nXgwPDNVPwh3A1+ei97mU5YMXYsqX9K3xFXFuu88OWudt
1b/aOwBXOPMkzzen9I39TKOsNU49ahGRxu8T7LxKVoreS/fThOr6r5HZoVTUWuPyIvOz5EC3pbFD
ba4bjJ2iJincYMoaIndx/9AEhdhXBvo0ZwALDLNEDkzEtXUBtee4Dh0maPydIEUlKtAqLZOg+/8C
zv+nXMPS4LLCpPQ/VmfXiuon+VijcvswVuVRrkZHl8T9IEFtlaXbsbXujKHdyC9qayGWaf1iOuRk
aN6DHr4fo/CoCB8mtNLEKHPbmRb9lhlY+g3gT6V5/RooQCGPlknaTfUtMval6jkmHdP/zcps8Vpc
VYNWWNxoIm89OqXWsz6sVckX/QicwZs2JWOwMyOdl4oJmW70kMnmBvZHV4R6zRqcsV1x2OU9+68h
RMsuz7qbMSQ0CEL4ViuPWvUoGrWNyODfRMd/1gMs5dIMj0gxrFrWk1v9Rvasg65Gm3iVYnipeDTB
M/6zbQybX5pRq1CYgC+wI7jyjobse8bmrTBwmvpxGhhk5uMvri9oJeF7gK2AUdbZ9ZW4USgKEefd
F0/9k5Swpr9wt3MLs8sr7zq/GEXClt999MfXoX1sgrXa9ZITMD0yCeYxjkO793Lb5CyPTMiuSUbT
8OBn6oE561DzV3xg6eOAzWT6mcR9Ine4tCIIRuU1URg9BOhgw0O9jUAA0M2QEKMXitEOw5WPsxQc
tUnFcprFNZBQvzSoMO2rjG4dMf/TBHbaDO4vb9LkNYvWdHILaQHZlf4mIoPrQo9kGseBq/zSqNvH
ltl2SfSgql/zdMdluhc+a74TlPn+diBa3M8zSzPPQHO47FOvjB7ctttNM6i+uyvNFvoKYp5VdN5B
VNa8cdkmzy8m0RjQn5PgtEUnZ8rYRQ9NAWaaxmy2z2slvhutCE2qqBe3PN63QRTqK1X0xVoHtDX/
WJ5FxCFz+zyFXvRhKAdGfCUPRPHw2DQS0oIO6DDfllFyKsMfILud2xu9dDxITqYaJsRQDK5fftI0
ZjRWzrQIlYPoS58Ow506RF+DQfdWgvHiIpm7syBaQZIYLOSlpaHwzSwOyFSVLt9mLim377RRttN+
VIp+3+afk87aVOav2+tbOidnVucUEvLgmm2ikrpm0qNf36e5ANL4Y+8dAWqubOXSvXZuanYPJJ0M
GebURUiAjFRA2orysQo8moLPt9f0JnY6f1icW5pdBQJrEqMJnVVmdhrE2yIAYNQnrwDcIpcKldHu
IjG21YE+pNt9bRJEwY9Z9zJm7albO6rTUbz6MeBooD2AXwXYw+V3bQwvMfyM0q1e5hv0rfok391e
75KPojTyj4XZxga0xiCTwQKco5smMrZs7OrDYNk/mQOkTUiueTXEJLoGOWXQk0P72j5mIj0TGSYi
53TdTTe2dqb0sl03zb0Qr41sLzrpmenZITRLKcjckZdCGe8k4rfX21ZSQh5fO52+Ss0zfZDrD/Zn
obO7yjQSjVSevNq3nsGvOroX7OoqQrtQFveVuu96CC0t8V0dCiv3/aKrMGxJ51RBFPQKIOyGhuxp
E7TLezHd3563cjAWT+DZ3z8LMXmAKk1UgohD/yYvy3dGutf8bAs79MpClg1NUpaTfDkp0qXPh0Nk
9fFAxV2Vs20fjwjWSfsx3Qng8W/7/qJrkIHBGDWxxc3xHpoakllO6Ls6EZ2pkYv69jaozG2haJty
bQRk8aSdWZs5oq9UEQ1KNlCwHl0T5Adc+vr32yu64ieAxBpeFHaNpojJc3Xmf5YZKJ5kFuZJKA56
HRyEYqu7T/HwxBBxYO3RJUnD367ilDB8vKqNM0QrgfqqwDX/BdOmnxUBChK0WBlK8+TH3zNjV1XN
XRtItqDtDM1uuw+jdmrG1zyO7CS769eYId9U7s4PIOYZ/OShAGvTNMU/22WziVsha2vzJAeyrZTy
rknGj0xKAoX4GCrvZPdR9rZe+LNOfmvKp7C7G36OXmVr8aYKv4kBpc3clpTKLukzFh2pv/yr/pZA
K71d+VJzN3/7oZQAKSxZNEO02XlqaKG2XlGZJ9f6SjMOxttNC3bWTMtHbUhAgES2Fd4nteO/V6zU
yd3DgNBD3UEDvZLuziPH2y/h9cusNoOKV2QLrSclQY7O8qkbR9tIj/Eq+8p0iVx9FOI+E0FktlfS
hL6nZLleaeapRvrW2FgHof4gaY9h5UTFh1xX7aK6D8qVJsb8vP1nWX+Mzhyxa4KqcFPVPFnpJ836
0ekukq67la84BaOrlZHgKfQgeaCo096eeTte0uZmJpgnTwyLjZ5Yo60marHTy+w5rV3DgXch3PUk
xcyA9uHBrMryUQwb84NuCBR6cmsNtTQPam/Lxv8nPVtDleaVnUouUsiw+Jq18CgVe/e9oN3H8CWs
sZTPM/rJDvVyCPsp0pBfz7a3qotQhZLRPEVJZQME2sjRfVMdoCHxRs/2u0+3d3rpa56bm37O2UYP
Ugb3SqmYJzN4rOWXPHjUgrXx/rUlzY6kJSA0MA4siRn4GkoiM99JJTyCxdZ4CNvN7QUtnX/IeegC
gDdkGnnmOaZcx1GjZtYpaQUQDp+UaTRE+IrO3FpEnjLWuY+eW5qFRLXLmXFOU+tUyfmXWHsKhthO
S3VfuTujq+7hKzMKtDxtFFHhJb29yqt0+s1NtGnUGhA4cPBZfillCkK5QWGd5L067qPofWw8pW7j
KPK7SIK3s7jTmqfaOubKJ8FDsvxZiSK7Odz+FUt7PQU4XvNgqeh6XzqPOqhKUGmVdWq7yKkbzxm1
FLVPng/mSgd/6fTpjGhpU/rCO2xmKc3koA4h3D5NpBeULocE1EB4B3W/2X2+vailE/HH1FVdOg3r
sLdazz0l4hFkjA0S0qjMte93fSaIazJ1b2aldDTzZsc8c4NwEEKcJ4g/IpmXxo7WfJUqRs0DZIzv
YtOWgrsu+W4IsC4VW8s9uM0+Y5chiltJ166/IkosFGlF/oeLZA65ijswmK3OiYlz8VsmTaK+sPMI
RreLlWpN3PzqycKNTAilQEdKDeR9TvomFlJQo5jNl5Q0pwZkVe5H46AZOE6QOwMoS1tda5pdf1Js
8ngQ3+bh4A279NMuYmytr0P3VNeF7dW7Rvad7t1tt1le2JmRWX5d1fIgBqbvnqr4dxg+Wbs0tYf9
qN+V409BETcp77HbJhd8CImJqfQDZuGaPw+2lkF0EUM7+cpTKLvfskA/lZ66b/1fcfpQCSsBb2kX
p6+G0ATzx3RtLnexVXMfPGJoncT4iPruEa7QIlxJLhZ38dzILKhWijGapeJbJ1VrtpKCqsWhMiwb
VsJ9Gn7orS+6+2sQ8pUzf4Ujm7xS5r7QJzJiypOzj8d4olmBsrVOXXrK5PDoWsVGaQO7vGuazC6N
Xeczde0F4JNWLuCFp8Wl6dm2WqC8LVMorVMZZXYfPX/gyS4d+o3f2G64TzfmL6uObbPdGdAyaWvW
r1PIyTrzvRqAY7L7WRwy1IDU3p/2W0obO+1ew2ZXPSryIR25zUZHEh2FN2+FZu5t51WmQ3d5fVrk
URCFqIzuc1PPDqWu5XUJ96Z1qgP76ZPvSHbm/DQcJn03gkNz024Pwtazv0N37/RO4OzLp81wb206
O3WGgxOt1RiWTtP575m5QFgkSutNv0d/1jogEZ4jw37RJTxVvqnZys0pL66eojQqQSrZyvw95QVV
k+lmzWEyu60b8CAKtH0hfu1ca1eWvmOWO1clWEmmU7qA1Ae7Vx6NfuR5p1XOEGzE5hcwESMWgOiD
WNkbwfvbH2jyu6vvw1HkITXJhM95zmipRp7uj9YJGpD3vuB7NnpVT7dtXF/r+AD1CIY2GGe/4jTI
pLiuuoHLwIpFuyoEFvpUZa1d8LZdqxpfdUmnM870E3gDKn4mBL2X8QtVoMz0PI2DVqGyzeBOyU1b
UzTP7EpO7bDJbUV4JyIeKfS2IPeOqUNuP37w+2hbmQYkhJ881Ilu78DC5UttGTY+uiLMoM/J8dS4
9ME2uVyHyk7X7t3WdST5LqjqleO2Zmd2zhu5rMZCJIESGpUKb3qwfPmo8nRba/KsGZqO2dmDIih9
TQqBh5+GfqtZdg05pe8kK9fEom+e7dosHQykLMkt8MwnvY1eTD8K7L6unm9/mcWr6OzTzMvwKk+W
aMxZCVp4budY6t7Db55/GuHGa94DIrhtT54CzNWBMyfMLR4xDeld7pxmhGIsDYl7imzho+hYtv+J
3qxT2Z/ueru2VdvYw4lgPxjHU3v6+Ou29aWTyDAEp1EHPQXZ86VxJulVr9AwbiB4lJL70aFT0i9i
Jdv+v+1xTwfx3NYs0tYVvF5tkpKOdXtD/V4kHwptpXOzFMxJ9ybSKwIYzZvL5QSVG7vgztyT3380
ZLTfQO/3965yJylHfe3LTd42/3AaaF9GqSmSgQ64NKYXqeTnYwVTeiI+kJww1GRsoHR+1QPGY035
Qe5+lmvCXytG50idOqiDXB9y99QMdG0L/6Bb96XIy89K7Xqk7T0YluPL/lrSuWgXjTbg9nSnYTm8
XCy6WHkWlaV7QqPyWOcccHscHFfaVEdt7X25lHECa/nH1iwZnCZxk1BkY730dx59MtVfhbASSRZP
+bmNKZ6dxStGLD1BDVmPpld2cpTvyq2q2P3wPYweoZfNvLW5iCvy/Tf3P1vVLBQrzO1ZmYxF3e3f
tfWjCne7yAg82qxe9pRTUxbvka966LtkB+55JfNYKCRz+gBsg09CiB0xl8sFZ4mej0OCeTMMpwm2
7ZD8yKUXxftg5R9Bn1q1YouKHUfHaFA26V/c+GfW3z7H2XaPYxgPXV67pw58VAHkS+uNg9Ftkkfe
ySt33tItAVsD/1GAHTBUd7nSEJKtSPJ49sX+JjQ2/v52yFw8Cej8aJPECHoqsybiQCDQGo0wFpDN
OUZdbfpAM5ysdfdtu+2/1szzaNKK0YXCD59v+qvfhCHImi4XVXUFmn6JhPcECGIke6q8kXDox00M
OF4tvtbmLgfd4H2HsF7fwdRcFF8apBVur/2KoPrNic9+xsyJRTEzIjR+uawaBXyS3egfx3zrbYed
tu83RebQ05VkgQr0phdWfGgpuDPBpFOsUM0pk5ttgRnAEh0Q3IcQLtJvEIPZCpw6TEejlJsxKbuy
1qWLGaJCiA2nXBhim0t7oW+kYQea9KSJutPryXOr3kGVq7q6k6UPNfyR0Lsx6x5tc3oxonqXNn9x
nfHGJ0Vkbn+iKrr8BWk+AGsaCfa6JjpSuLPyfa7fu8VGlh/MNSq+pah7bmx2d5pMQnSaNBkbn7uO
2djH2vPX9lTmF8/vzHMj05+fxQEoZwYvEQjtpBsu+oqR/D1WmlMpfQnQsZEAyyR+LtpNN+7gmUj7
eO0cLX1UnIf9ZPwHwOssDLqNUsV+YrinkNplrDqjV2w0nlcZjHhucl+3uyb+YeaPaWAdYCozhM+3
vWopepzZn9/fIXUIyYh19ySU27jisdnHTwWc7rtcaz+KPP6DNdj14pk1VZOjA8uzxbPzcs8HMQyF
VrY4N52+T6KTJv8cyy+ley9m8d5F1yZrjU0UO1L9o/DCLeLPj7q1WrmerMy/PDkuqQOiCFQAZgFM
rsU6F/tEIGz2W2v46Dd3JmizwUT5uc6drG9to2KoXQlPWSZ9vL3rbwOBM+v0BACjQh+qQKg9uxPg
ZysqYrpwgl7nZdz1O9gpKLfwAQrHOkV78y7Yohsgd7vUKQ5r75albAO+NtiDmJcCTCDPPoHfdFUZ
yaowub0eRxs/2CXqU7uN3lmR3cK9ufKI/z8MqtyAlFkQv5nFyh7G/jiKZeFUGaJTF8JWam1wWi3N
JdPdG/lv0eocZfV0LXxk1vnH7OwVKCXQ9fP1hFMWf+yl93IT7SImeYXSllDdEXqHvLXalH6wFlem
SHj1fSGBgPcGwPFVMRuOUubn84Y7Xw6oqdhJZ8PAXZs2SPb6vlFlW1+DX08Oe20Snkvo+EAIzJ9O
AUetN0tMDkJhWzDoMwSleNp9k/l3t7134eKDIIZhp4nfiqnXWdCss6bTQ4FLt83MO5MqhRncJ4l5
QODEkZQvRrfapliIUlhkClQCsknRfvYd87CvwFbIhGmBNgiNpaHb+q7d63eBmTij+0GWWmcQ4q3E
mHtjlI4B5b5KBYesehPKX1Pvo+w9K2sZwFIOPVGbUoWG+W1ipb4MZb6nBbKShsKpjf1veLWW8s9D
qBC4ePNJqQ2t5N6r9nLSbYtsTVl0OjTzL35uffYdNMnzmqrxhZPhjglMRKndaSc9t4tWg8xvDau9
+NWZroSMkRFP/Q2acXZVBnEpd2aRY63fhX6IWyfNYVAC0gyoeSHdsanKrz2LFnJn2HineTu4fCiY
zZ5ead0IDd9TAO8xBBAYIET4DpnHzH2XutBINxYSkNTNIAmusv/H2Zc0ua0rzf4iRHAetiQ1t6Se
7e4N4/jYJkiAMzj++pfsd797JYghhr3wxh2hIqZCoSor86CV5yw95P3CFTk7cPAXIqxCJ4otl210
1nHoLGTk1FsbpxRru4wDGyVjnOZK/6mhZHT/eM0EPuhidACknWA+6Eq53lS1NRLeI+NzKpilBG6B
Ak5M0EXR2vki7+Wcn4JwjQUsFs4x0kzXtkSvhBGLathCrsLHXt4SqvQ7AKeAVeH5MXJBBcB4bu67
HGpFaMdZuohnZ3eCZ+ENgSMup0PJQPnQUIWcQuxclyNrQFGyOjTuAP6pD8q/3Z/c2ZsI1sDYrYGg
B2XP6xGP6MgDsyxWs04PIboe699QJDeFec7QnWcyD89vZanaOHdQL21KK8pAe9ToKmwCmWiNoDpe
Na3X8x9LTFRzcwnaK/ghBOBYUWlsXdW2gpguOVVW+JGV+brgRhJUo8c/68Q3RLRQsp2zh2I4Ku94
e07aVtdzmTNVa1KGtWtsPxHxhpzrjdpovlK+9un2/sLNeYJLW5KrZXGshPm0T7p+9OKmRLJp4dzN
XaCXFiR3WkI+PhPFQE7vVGgry69jsiLJEgpl7ioDWAK3BRKcyNRJJ86qwHOeugi9rNI69s426l+d
cFeUzFPVEhfIakndfXZYQKEZKvSipprD9SKZRg4Oc4AWTtnoBglxfRG2J64rG4Wu7y/RnONCQR1d
e0hzoL9Y2n5loxZaliLIK8z3znrI7O80/H3fxOyNe2lDOkolx26skLg9hdCgDlf1O2DTNvMxhZln
B7H+y/3lLJXkFsYl06z1juDh2MKmC3Le5rfjnov2Y2Fcc474YlyyG7R0gkSKhe2twwcp/KCCiUo/
KeEW+eLqV/RtrP6UNQGpE0BI0VIw4SkhRimF5OgEEXHjKNHZ5p0SjLo5eCP00P2Fgc1NHpK0oDJA
wgAI8envF2FDGodaVIH9/dQGpUd9VBi92LNXxerjrfDZWtkuWZzb75cGp79fGCzrEAKKOiAtZeZu
UkgjuT/aSvWF6j79xdAmGU/FRtYdmCBpBp2CCseJLZRq0WLCLLaOx3/KfW6fsi5GQLRn1ZG66xGX
DJogQVCJTsePdHxe+Iq5y+XyK6RTZ+bUHQm1AcFKfzXRMdyL75X7hueHn+S9B25/ZU2soM9PfeyH
2gO+hDQPI1oB7n/H3LQD+Q9e3UnGEnzZ19POFaiDo40jPIEo2SsYYKDJsRxBDcbEgp+eSx1PTQb/
Z0q+dqxodFLujIC4DNHKMbwYuIR9ZiXbpDTPnYseU+2ZZYrXO+rRNJ6rZgFjM3cVWVN1DGtvWTdg
hXoiIMsyvH9q5TgQCibmBW8ws6Q4mBPKbMKY4YK9nsvWsnPbGbPoXIMYTIsjOATceeyTlnjS1YtB
4MzSoQUeRGQgiwEQQH6c8wJ6YY3O6Tn9bezHgJz5ztmnK3bsn/PYC1+inRMkXqGt7++YaUdcPV8s
xD0TIgrqZS7Ce2nHRAO4x8vWpmeOuqkeTKgDo/YM4ZlgrrHXZbcQrSzY+4oMLx3DMGadAB3zWY2z
Y+V+Uggmk+Hs1u9oHg6qbF8lj/dHeLOOGCEEN42J/g/iN4Z0NBtVRHkXGtG5rdFplBnbqttw9lS6
xltIgvu2bhZxsgXcEFBRQHqDu+96z6Rl8R9bQGEBKrMpc0ATbbJZxIwsGZIcutOnTZSgMfTchI8l
WPFDPMBEqnkle/2LEeG5hQ054ZBlQTgHGaoKL4bo3Ld6AB1agOYfk9Hd5dqP+4ZuHco0dzgC6OFD
PQPvzeu544kS0ayj9Gylp6pLJmbfAEmOwEjzfa/HB86BbdO81iI+9oiSfy6OdW5vXn6BNKkKcnR5
0zN6Bv6iD9mOtPvaincgigxYzfyWQwsj+nV/2HMLCVYtaFED9oSighS923pRc91N6VnB41Jk342u
9K1wt1jbnLdjT6K+eGLeKBW2dQhO1H4SmOFbJfolkPPL2Su0Qu8PZ+6w4Xn+XzOS00zKqKWWgJk2
GlYFeERNZnodAwd2qaxg8L6123ck9gyerVMCG7T/KOtd75miLMwUrzCYE4Ovwod9JHHnhfQUOe3K
fBvId5aowYLRm3zmZNQ0AX1E/g3AVe3aKHpMS8EHeOp8ZWzIFu3YD3RH65O+sZZKa5Nvkr0zKKiQ
oselMGXIr02VhWh7qnb0TAw0qTxEOAjHMH4j2oYubcSvdvgbW9PeAGHZBMmVli4iptMOoqXnw/dP
8ByuzmfVO7vez/X6vFuvU++8PnvPq+dd5HnPz0mw/vUaAaWHcDJ4/bV6fP18PH37JbzWezgN3v7k
f5xWj6N/oqufv5/e3d3TYfC3ttd4+wfV/9i+PP3c2rsn/+XJX+0XFmh2D14MRHL4PC/wOJoGEp2M
R+FVWwPsKAvhzzTx9yZLujaZPsbgUuthI0oQ+1iNhUAvWgoKvoKoWzO4mhG3AyAuk4HXED2uWNTg
toRMm5X/0xoxOrmBvhv+Jcp+NGJfS/sNxOWRlyu7rRgrdEMOvsJeK+s5awq/IzkawvQAmK/N/WMw
OcN7nyZtTbTAAG9FKjiuvRpk/yzkHGfnF5xAeC4bX0zR1xvfIj2PE3WkZ5YdLMY9Wiw4qjkDaElE
y+8U4OHGvjbQdMxou9zFyeImXHsJV0WH6k9VUBAFoHFnKkBAEBgxquTdrZwB3h46COqevUfT1xZ2
4dz+uPp9OR8Txsjnien37cSHarLnZOrKFmcUDDx7+6uwXx0VLDPvJOUn8Mj3RlAMHit2ivqbco6o
4S+gotKQJe/YisYsnQET26Jv/ewUprrTw26pB/PmpT5ZQR5cwfiMqRh+vXy0zdoYRS5c1ej71cCE
pG8pRBv1J5150Pn1wfp9f7vfQpQli1IGpwOFGldDWBz/BRzZe3WC1x/nR+Yzv/a/Ey/y8MzzxP7b
w8eq91c/HX/v/bPVlzSsbnsvpc+Qjl3njIJRPaRnnT0oTo+HieaNSGRO9aaSW8CGH40hCbjdeHbj
HFSdbnoBhOuBOD+Fmvvm8KPQPmj02vVo1Ny0SdCY/EvGGl4CHmgh+J65wK7WSTpmSdp1bWQRbNDy
4BRKkABK2CgVcszfcl5CTTtf3V+nGed/ZXCKgy7eFyyNaiU1MD8o8T1SNwxq5eCGNCD5whacCRZh
yACdCNqBgT+RbgC9q7WYNiw+D8pH2QKSmQW6OuBIBalu+bb5YY7f7w/ttmY/rT32O/h3IfYLVZvr
sRlWlSUVOCjOevVddeDZVdGiwqhtIGXrk9DdEeDHXdLvrPjNIATMOo+jBmBQ123vf8mM80SbF5Tn
lKko5MiF8zqulDqPMPbeVmkAoGromWmxROY0u5QXVqS9IzJlyEQdxec2+QQ5sblp6LvIVnX1cn80
cysJUUJMLvpYIIYuxQtxgzeJaIbkLEZ0eZ3yaB+2GUQ32h9ZSkFk4I4+3j33bc6di0ub0u4JrTAm
KYFNF/Ejml5Xxipqjjk1fW4ttB7PmQLCFr15qgPMu9xkZZUg/O9Ao34GG0M7rMGxD6RmaTyG4kgW
00KzbhLMdKgToqwDjIE0sLZtVTdsBKylyooY1GuTqTbYvZJiE0Yg94fqWdl6lfVE6LoExgI8Q4Mb
v/YJprzrTmX7qyP6v+kP4wHKU1X/j+Z4ZfytQaGxR/CTgJvM2trqQyx2ifaZGEtCrHObDiBBzNdE
uYRq4/UZiy0oIxCQoJyh0blBIQxANit9SNXSF0sV/LlTBNVUMKy56KMH8ujaVChixonLk7MW/0SC
OVlK08/tawslWyAEv9Jk0u/XZTxAIQhL4SIwJe24S8ZjyaE76njAJHaiQyfVErHEdCalqBANItDL
QRZkSspJ9zKUCJswH9vknFloGdJbEEftkRhdOD2zM3dhRbqLDbyIUBPqMHNW4nqpcH4iU88WbpLZ
6bswIt20mLQMsutNAi723316NN1Azd4VZ0st5jn5R7LUfT3zQocOAdR/kc4E7F+mK1M7fUA4h6lT
owBkbBySErbRQqV1iVFsbotfGpIGJnqzVkwNhjT7RTHrlWrj/j/Hdr3OjOC+m5s1hTLUxMaOFKqM
VUSXcB+TscZpElWgtc9ug0Iv8d3qPSG/7pu6bdtDxg2FNUycCrwP0t/Xx0lhrp1bDG8lULQ8pkO2
dSrFQxLpKWTDioVjoJueOfoOeYvjJRz3zNrBNtQc0a6P4yZnyQxudJxosN3qz0WxzUzPgEu3NveH
ODObV1Yk32RFPXGRyafnxlFzrwDyFMJwOqSv+9F6ZsbuvrXbZsSJrALDMVDLRnOaLBk+aLHBkVmP
zw3UIg8h9OsDhduDnxdZs4oUzldm142bXi0Lr4LQ2QEypMmRWna4RmtVhjJnnr8PHV6ewm7ihZ01
czoh+I3kP3z09L6SHE1tRWqIUBjhlxttahBdIK3+UxhQxknRCq6HgVqLT6NW/7k/KTP+DUygU6sD
knbIN8lLQBK7MEAtfO764pWx9CWzFU/Xl6LYucQWaPcnPfoJ2gWS5uvNbGp1JBKb8TMIpAdonbql
14xJ5ZnRiQBEoIkIAR/Is6B0hMizIAu+b2aYIC/GGQImBTtAvgVbXdNTKBrwc5VkHut962MEJ9j9
qbytIoNr8NLItN0vQ/XRtolwG34GPXM5eKlnEC87paWX/JMH9TdtTRdGNXN+YBA9rui1NAwUBa4N
JkoWhyH6Yc5V5bAVNotyrEHaBchcRr/bal0+RkZqLwxTNor0JNCH6KgF+xRCTLkeTy0lTGPQXpw7
rQWOd2NHJxMgtNKyN4m+kDW5yaFPxtAiY8HfQrQB0NLrEeqEWqPQYSxSPoqmXwPc6mng/R/AbuOc
XTto1Y+mCrpU8UJb9Zm1UJST981k37RcvAgmjCmSN9f2eyt0+6wK+VkPQf6efe8BE2Hm3xiZ2Few
jCYqO9Iypih+uAyI8XNl1p5lfusr4ZE4WVi32aFcWJFuyQiU3bbC4vQ8oH7TYf7yibtjWFJDvXnU
TVOGf4CeT48PLJ80ZUZXJ51Q+ZkxdV07PfFo9oYGJ8gpqXtb3ShmtlNTZ20Q4VG3Pjl4ai4p3ty0
w359BKRngCuEEBbI068/QlUr0jYOphQIRicQYdCvdF/4QL97ZP/y8+fv9NwB2XHfAcydDBcHAuHp
RDkhV5BRVo1Sh2Oz5II+K+MeiU7sz3Ct8lWuLCF+Zo8GyEbBcQqicTT8SkfDZhpV9Goa4niumyJo
EV4h6TcVyTmSEjXrd7HbeyXeJGPJtwX9nY5LRfPZEUOgHicUyu3IT11Ps8mzsKxCmp4V3CG+0+Fa
jRAerSCELrywqCFSk/fx9v4033QJYXEnen8cFlwpyCNLOxlMEGPYObBqgo2FhJ/5uNX6/INrvtuB
28Pa8y6o1Gfd/aGYaeBB3wlNi7jUzIWMyc3opzI6wE+ocyGkQJXhevRKk4ecAqv65OhEgSKj4ltN
1PvjMEZIUJkt2oTSP9ULAbhmkkX/EgGemF8lX0FMSnqmu/FTLgYa1FRTgavXxoWL5XZzTWZUEBhg
XUH7IcN4jGoi5DJgBsQtovslCkh7D+o6E5AFLkBT0H0rxYHG7clNTnF5Elws+MSbTPDXQC++QPa8
QLSZnXDiJ4uDqYYHZDi07ME0ig9Uw5pW9VBe5NDOqrV/ezQ1oK933xQgO7M8oR1JuEV7jb70TdPk
Xj4GJ0U1cLJO0w7GRHS1Xy94MZLWThsseJeq+S7Ok27DuKru9RAN2mVU6d6Y1CpArarwWGdaR1bk
IhB1rK2VKkkfDepMvbpCdPtRqKPnspD7pKhR/cXlHRSpeKem8YM0ReqVbpysKEUy7P7pkSP7iaAG
3z+RJE4tX/LKTpqifLC4ODZq2KwyQ7GCFjcQCEmTKIAy82LUPWsQgDC4YbQiYd9cT5o5UkqIKMWR
onyVpc+OeNYQHbXVc1v1nt1+Vp26I1m3Cb/Vu44eGvMH3NdIbf/+wL/yQperN40cPCAg4wCZPJom
pQ+J3DZzurwWR81SdpG6F903PfOroCmpH0XxyihB6Rce3Nb2SqiFj+1jRFfhI29+RGa7LqJjZljb
vPpA7yHFf0To42nr8/AOMvxNNyzcJTcN819fC+13fAxeKuASup62PkbOTvBeHJHS2fe55zbGjmu2
N/DGB/9yxBpfrX9ZaDpBenivZ+OqFmZgaEFq7bpin1aVb6YnWpt+Np7Q3vFiDj26cJfAul8vXnlW
0avwBdBCYC+LNitVJRTN5s2R2yDq96rOLJ4yta4VXxtpAwxVpMRGwCuLu14T2fSgDTwOvbJ3Gk+J
Uel20DIL2kKj0uLXsgCM2rMaw9knZdhnqyat1FPCGvR4lmGSARVFnPTfMYkAXy+iJvm3LKHf4KlO
VRx7PCg+KasUJG8hgdgHRiaccZ3pTAdCYEyXyNgmD3QzcuS7cNujJwc9lNcrZBgxaKdMZB1rw/AK
yMyZ7e9M/RSQnamqByiT3t+/8m0zbQgoZ6LvSIWSsfnlsi9eF+o4NFZkwxzgWmGJnRqsPaz1fSM3
Y5oIg5GedSBqgMeaTDBnqf0oFJqTYxSHx5SH2H3V3jbHAyNHgwm8nUL1232TN/4BJlFRVBF9ghYC
j9HraaRjpFeo6JKjlexR69114tjjiRgbb/ftTFHB1XLBDhZkGhno2dHgf21HbaK2Zdg5J+Z7f8o0
PV2WgDRMEmVwqnjBX/9207ulbQ14CZERCuxOta3KvZk6q7ZY0gKSo3jZkhTYpgWI2GtuRafRGX2N
jIpHOvGTCOfx/mzd7DZpRJL74XXZRqgUwY7RQG9AD4osOphRilbg5F9eLZUPppvzenEmzgB0wkD7
XQPh3vQ5F5t7KAxmRwUmsHhAMHPswwDcKuYb3gatur4/ststfm1KCixaPdcbCpJscM2G++5ZL1dh
c2TpJyI8RA8Lm3vJmBQxQHgTZxoPkdOYxXtnRJQOnssC0miY0bypRw8kpveHN7NwlzMpZyitqBlB
xgaLRvoSM1RInDAYQX+A5lsa/b5v6/boXk2l/MpqrYYYrHCjkwJgRtz5RvuQ4aUxLGkPzmz6qzFJ
m7GPa7s1OOyM+QfQAT7LtbW6RGp+k77B0bqyIjkixNI9OBVgpSPfYsv51obpexZqB+2VP5VGQKL4
WcvQA2eOTdBZCxyQt97p2vj094sDMOaFq1dqiF1pv7ndryH9w7fK1+Am4C9a+xC5fj2YL37fysOw
S0cSnaBZlvu9asYvjaV1fqRWxboti/xUNv1SFnlu3UAqAFQD4JZgE5XcYpuScehiQU8dVzovAbJ9
n9pDhitZWTI150CQPpmCO2RQEKZfz59lVTEeBTU9CaNMyArcFIhmoXUH3C8eU4+8TqMK/JJl3m9K
aEWuQiVqlzgEZ47D9FqyAWtC7gOt99ffkELbWY+GmJ2irou/67ELvH4Tdiu1F8QfiqpeKITeJFWx
qBC8dQHfQ9cPag/SoHObu2PvCnbq28zXtBDcj0htVr0fVd2KjWyThKHfWPFJA+na/aM/bxugOnR5
IFIA6uh6sGU9GOZoquwEfmP+nrgg5x/0MjvgOxmk/goVXBEqWZUu+S7UrgvKMo+2979hxrkijEc2
EllzG9B2afjCLhKN9Do75W5bput+HM2Xuq2AA3JcmpdrahkK9/WszOIgjBld6uCZs49rEgJA+Ax0
VkrrLewwI1Y2Jidl0MHSn5R8YzZ1+6ZoEZpQ8D4/KJSIjW2l2lKbzcxWQ/MLarpTxA1CLelkQaRn
UFnTpCdRq9E5B4PbxhVVGGS5s26r8k8VorDRpmQDDhe4DRTkYq8Xe0garbarMjtFYwY2Mjxn87Tx
S7hi9BepC1tLHhtAKHic6lP7H15qYNq/NjZqbla3vQ0u/+RFKIGufybxfknfWPYX10ZQFLg2MnXk
0oJAvgvKB6Q66uC+AyNi0v+CQvWW6InHwel+f7veZEa/bILYDR0RBupPcgNGEma06vQQ8oP9a2c+
Er0K3KryAEhZ62PigeK192hlFysz122fCj/NylXhZPW+SP+0sebrWxBxu1MOC+dXOr4hSVQmanxL
jJBOjPEx/1LWALIK77L745avNtnUtN4XV08xdA1rGDTMEoVuamClanWJOEgOer5MQIVNQb1SBUuZ
vD/dgnZWjyKzXh816oBTHQkUa/SBuUQ+8P3+eGaN4dQhDacjn/C1zBfjcZ2mJUCEM+ic0vfe2guj
WpOo2RC2c4pmCb8h36FfQ0N1DgySiItRwrqePdSHW8FcWCPpU4ieRHSU8FFfOHKzS4S7E2VRMCKA
o/3aSNUVNTPtmD2kgnyaiT08KjYg/Pfnbe5co/0IngQMu6D4lvYBpXFpMr0AzA9OJEmP6B1AeB9R
VP2WeqnmJs1GQDWhVHH/yEmu2h3DIkmgVmXs1dDPPpfECea2wOXvTzfDxRboAA4jSVeyB1sNlFHf
ZCDhcviwL8D51fFkfX/i5kcDjQ4HBVqMSlodt+StmTXwVb1iQQADLZyJ67fZIhXU5PMuH2HTVkNk
+F870lYDPC0iTIXYCOcPLK89qgjfrr+VEVgZwnSNJIvXF79qtuQYZzcGCEJR+kX5FAHN9Wy2nKeF
oPBFGfpTutqn5Tea/uRjEtyfx7ldbv/PjhyOVi3JhRnBEWUotcXneqkcO7tOqKUjQwxwNKpP1+Nw
GNIzQAywh1I9FqxauXxP3aWOrNmtd2Fk+vvF1mspVHK1EkeVZVAK/0ld/qIy0As0ZN8JZYGa60tt
7GZLXFiTNjooDbquGSZfN6wzaOVSVChZ5KsfRb2xcu1hGJ0zV14sPvpR90SF4dd1uSvc1Ui1ADxt
afWUNjuQ47gqxHKelRxgWVt4fWk+31/buft8qgeh9R3RoOJI0xKjcdKqDcw9yOZd8qlZoExBXqSz
PUJ2tf4Wsaf7BmcX+8KgNDNOVxvokmDwZgi7hFsECfDo2bDwLJxd7Qsr0tGAsLPdxwqsiOZXFqHJ
lm0V99UEHrro/uZ0TK0DaJiB6Iqch9PpAGrgAe65tcN/XbZt6/7fv5my/1mYzufF1k3CHo/3Eqp6
XZGvCsjRB3pYgOLBjFf3Dc06FAtpTAA+pmLNtHYXhmhaO3GtQYvRTT5DKHKybt9BPiJZOB3q7Opc
2JEOvJLHXWQSXDPQgO3bzs/aQx8fwMK1Kap2NXA/5D+o9tY0IPXuD25XHO0kehIFFE+QjO/zemGC
l75HOgRVaWqqsDDBfWDTZNuZ9ktOapSAQRck0PB7f5ZnTwBaQPC4B2j65vXJ2iq0SJvjyLncgxx5
1Y4eKg/3jchvrK87aQKhAd4ykWhLByDTC7cbwQwO6frue0mNJ4hyrHNo2+Wo24AC0gZR5H2LN3mg
ySRo1EDjgpQ0AOHSyR4ZUuNWC5ORo6PfaNum+xC6ETYk5cuDleeBAQ0sp0bU4lv2x33jczsXYdik
wvXFiCgNN+/cISU8g23ySMZ25+YCcmaNnynNQp7wvqWbB5BlkJpUClZPHcs9zcjaqZ4613zEy2Vh
nyxZksIXSDAK8F3CksvFQXeHM4+A1Mb7UYHc+8Lize3J/80fcgPXJ98Fgi2mhEP2FQz/HfmsnMc+
++cv1ggAPXS3TkzWNzZUqCumKU4ZGJ4Ngx6i+sjy0udjveCRvxII8u07MTb9nyX9ejRmRUikaCh7
94PjQwrR9XIbaikBgeaXWls/o2448r7auGn6OCSan9rZk83zRwpuX3VUtjUUevgbS1CsjNDKodob
1n3QbtwOSu16oMXeIT8xonoGHcVRWQrr5g8S8hOmDSqL24pLl0U8bWJ8ftaNb4mpe028QaOf6kAB
wPRrAu0n0zihTnKgkfDQzbDgn2c3HipmqJshIANO7nr6mrwpOhTucJggnbxRE8fatXmqv+ujWp4q
UvypEsuX4wBOHNg4JJLRnH9tT7WsPkGTLTYfZLsDQ2mstciQgeyKUtve34M36bcvW6DYnDpnJs4p
aaO31gB9d2TfH/LwsUUrwmg7uZ/z4gVqPHvFGd6cqIKKX7vW0/rxvu25MBrF/P+alnaloKIvhlIF
olt1czQGtbbft9qSiunsSQZUFHnjL+CdtHgoHieI9aCDaxbldJIbcVQWFYbndggyBgBYA+oycW9c
r9gYKohH8hDhbSZ2o53tUD7eIq8G/kjVXiCKmJs2qFmp4G0ELZmlS9FPzvS6tDOCh7zGXmzImWp5
/acYv2lXXNqQdqAmSGbRbhpPVPug3BYj6GWXYtLZSZtCK3TfKOgukow4ZaqlJnfhlUS/5tFnAQlf
GjfrBFTff77TwD79X0vS8gwulsIMHVjSfzuo+Cvt7/sG5jbZpQFpkxWlgXbLCPMVKxuk4zwWK/5i
CLM0X1I80VA7CW0boxDkqHMkiarj0K41JVv/xWBQQrfAkTXFL5Ids8uFUAoMxq2ecqjdV8Pboijv
7Ca+sCHFJ2HkMBAFYBNn5K2tY/QQLUEKZ2fLtkwsC8rBtiy71taCV07K0NbD8lVVi43Qn0omVpG1
9Eq46QfAacFbB81KyIKCcFx+r4OJJwKbUwMXU4NkQaMI6AhhEMs0WxcwLS1iB0ilKT7lFQmMUHxH
Q8ux4Ul1MFsWB7kCLl3b7LzKIdafb8yrT5M2pk36PhlqvPKVtvK7fi/QCds5C0/Y+QkAtBpcjZBJ
hP+7dn8QE02bviHJg4JqWZQb2yR660BrroMIIXyH9LnV74ndAp9b+LGF/MIh6RSPaksNPDPHEG3P
eEYg0gB+Vtb7i221VewcWQZwcq4FWblM8/X87Y+Px5UR6cYcssj50u59GJDaivVhFTtoqbWVhZt5
Zv8aqF6Au91EBxzCi+s55bSPoX6Zws2Dlb/JgH7uA4KtrKdLszZnyYVW2dRAi/hGxuqE0EqqLAJL
+I5VSShEtaA9aR9MkHzfn7rpm6U4FGU79G6gtAoMpOxZIoDWBRF4TyMjHgeaMPZ21uYgoag/kAzL
/TYuotV9k3Nb4tKk5GjcwkqFqSIbMUCEuAiH54lzMlrkPpmdQwsIZiBN9anh6Xq1WKVG2agOWK1O
69BFSJtt2W5pczZN0Kb/xZCggIOeZzRsIDtxbSscQHQLwQYkpYc3seXm61JNa8Y5T8ozaFQEzhHv
NMmAmrW8MUXEHzi1Mi8D4Yvfu9XS+3hmZa6sSBtc4UUJap+YI2Za903vMbhN0ecLz9NZK1gVVFUn
cKFcLDDLqlTVMeEPoYq04vgMhXlHlAuR7HQjSvvaRPn4v0akoWicximaBHDX5Ha3Gjv2onSVGdCJ
hDc2cr4SpAFJ2ZgsvCDnB4dcN6hw0JFmSBF0QptmbF1k2RW1h9hZWa9ygRK5vaSsMLO7Mb7/2ZH8
O5pxo9hqMYlZkWzd7J3anefmvW+3C05vxkHAEDh94PoAgpObpDtUnMe4qvgDFF23YSrgJIyTxrVt
S1QV7ORLncazE6hPSGzwFEya5ddHSXebitpVxiHCrq3xMA5I87vmS1wPc/k9dK+Cw9hCZxcidimi
Avv0qPEaw+r6CE5cjTyBJkGbKUeqMm8AK3rn/OgS+3skQl+Me2q1a5Zwj7266orUxZuTLY18dkkv
PkkauelSM0T+hD/01QryOgrLttM91jZ/oXN/OXYZ0qjmrTMMYJh7aMO3PjS2at0h3ZX7Wb9OmyXF
wLlUAbhrgW2FkM0U8Euui2q1wNQW/CEfiHhvUp7syk6lfosGH5+kafbkFE7znOlRuwL1ZRI4qvaP
0RnJU9lm7vc/dtQAVWsQC4N0HepF0rGxUpXnyYjdpZnaK4EOqFfYkDhlUXDfzk0jCwJQPAZtBa1C
6C4D1OF6GzsgsxhdgjkOR95NbYkNHI+ZVRCJfaoA51GSGtIVzaY1dD9UNgb7naIIzF4Yf+rpgi+c
O1IX3yLjBvWxZbyHvvRDUuNVB1gC7fNVni6EnHOO4tKKej1iEC1o+ZBhnRX2DXwfAE63xkY3P5aq
5nNYi8uplcH+eZ9S5ObBDgBhaAC/qs2vAsqSmqejd/DFLrwmDH6HC2597mxeDk5y64Zep7XuwF0o
hb5KUQVIIVZfQlEHiKSFnTPFJfLN9UUWNMGvADaT5lEklhsRBavVlk92HaBmCoc0mns12Wl1QMkL
sVdM9ZP2ZcHwTI34/7MU/cewFDAVeof7NO4wr324Bp9g16xGaCT1a0t8FQTRM++1JV84KbObc+JG
+o9VaWaLpuIRhZbrQ55YYH6ovTAEucbSe2jWCqQuQGxlAUUow1mjOh3qFr1yD3zMgwiy2G73Rrq/
OQEodAPjBE1qAHCuT0BbV6SyGM58o35SvdowvHRqsHIQULcvkbrdUAhMDgbKHegoB6JKRVXv2hha
uFLSounmwTGaldDUHVAy22hcC+vFVXZh164isIOXn4n4iwWzwF8M8sup1Ujm3osRv0d2XKcPYXHq
IpTeoN7Bl4zMOZPJwoS4nwAlUvhmVmpq1babPlS29bPplNe6aNd9qr0WwG/18VJIehMtwlFPspwg
UlFBnXlDH9Aj00ySqD/Y0DOHkI6irini31o9RID/RXW/MIdz9jA0XDLggUCqzbhePCcVPOm7vjto
jZv/m9kxOnpUBVwaqO2t28z8B+UrZwse9tFfOOST97jyLhgpgJ14EKFnC9QA0m2slBDvq5SuO4jG
Sh5Tk7LnnlnfYmN0txljZ0UvfzZo+3mASkn7QMHdvHP1bIkM7mZ58RXwbeD4no4L3tTX4+8yyJwI
QvsDWu6Qj/3MwELB3XLjFgcFhf77Y77x3ZMQiAOtZrCv4cqXlR+r1mRFxGwsbn/S22TFDPMIQMw2
zqyFl83trT+BoIBVAEwNj86bPB3PIsoGG6bEd2PfHYlv+/Fb9MaOIKI9kX31lv+ofwzPfzw+GJ34
kqCOiDaLya9flMR1MvZpZTv9YQDeb+hy3wVjgEaguEyXECozUwmnM9G/fvUZyu/cYaydJk/FcOhZ
67nlngvqFeoxY+/3hzTtf2mXmhPH1UQugxyWKw3JTnNLBTJ1OGjJt6j8nizluW+9JxYKEEmkPJBT
VW68p4vSWqozZzjkVbwm9nuiZj7wayDGzB4cngUU3ISksP1R+95ZzubPRzcpiSEARYYHj3ppwZRm
5DkauA947Gu+iFLAQXnZe/etzKyVBfgnKmRgRL7ldxa9GldAKveHWjFXllCeqlg55nWVeBVSV/dt
zfgz8NkjL4atoerI716PCF3K2VjWEabTKtpAtFYZtEVXAbOspT9iO1YecizHFkGUsrpv+eZiB38T
kuJ4WAA+h3bm6csuNj8d7XgYUrM/FLz1KJpzsR2hk/EXRmxUkdBBh9tdTvwpOoHit0aHg8JCyH2b
Poxo2p+GmNNIJtnfiRoIKyeNZFCForMmHg4N/8VAdqbicQKNM2dhwv4faVfa4zaubH+RAO3LV0mW
F3Xbrd7SyReh0+lo31fy19+jvvfN2LRgInmDmQCDwbhEslgkq+qcsxJ6kRRbuEq/uhDYTFIlR2o7
NCLxc/3DEDwNVbE8PwAP7pgjr41kcWRmG2NrLc8scIyjjWRZvLPF0RShD6H3S30UFrZFHT2PtDgQ
5Xcqyo4sO1L7Mugz5xK25hCKhjZUlBbRE8OiYeapFBp8CkKwntqhGpRm7iJXwnH4tVlEuAVZGYpk
2hV1nIWeo7hKDOLXaJDJhE3dKZ85qY9DbfhTXnLWbCUcLmVFMDmDwBBhiwmHlai2bdZS6pfJ0H5C
ywAkmujLM//8IFmYqYFEXVDwOMIul6ubc71KVY34SdyBfRU0IEELeMRpzBDtAXyXOcCltagB0LiF
f1AhQIng0p7Sq5MVGgr1pbLYibWvxMLH2NqtkXldQ71OSzi3nxV/xF1gycqBFRujZMJUlw6Wkamx
6FOt38QS3ZQZWqiUV73bFvIGjLOoTnFMrkRhmDTQUw5Cf4QoxmQ/pJ1QpDAZN7HXW8UG6ndl86k0
nLlccUiAiMGKspBv41BjthqhBpJY+gDuq04CFQpJ1R8VpAu8Wo/NrZCrYGeiYcM5yFYWcCmDoG0Z
bVWLIsPlAhJdS7rSkKmfzIHZDV6Y+yDHsK1Qw7MxtotydzsOr03muT3GYWq8wVWthMNoEEjc0HDT
b1PeUbY2kec2ZGZMBBjfsFKpP2p7Iw9APbix5K2e39c9T21yJVR9aagZ4gJcRmrs0lQJFoeyIgXx
0Ue1FTp0FRfjpp1CDpZsZdbwhEI0XNrelvblSzP93PQlUWvik1lK7SRsg1ncpMPo9zWvtrlmatE3
RL4PwQp9QZemiixrk7IocYYtKKnsRQBvla11smtqPHaCtck7N8VsrMogsjJIMJVrj1Im2ThZQsoJ
iCu+gH49lOE0sKehQZGxAZ4aUezTmfj6AAJb9aR+DCP6IQzwE3AehCsRHqEdBQMECrDeqIzXFRhB
DPkB4oe1YgvoMJXp5+29c91WhCcjLmc6ct5oQcRd5nJthD6WpVmVMJioDqrkIYx2IJuoxX07JZux
ie3EOGTi822ra6sEUBRiH/wOAZe56sInaVHEMo4UTSBgvqI7RckSGzqUwV8YAtEdutFMqNmxeylV
UiWaDIwO7hBBYDpt8ZK30s1tK+uTqMHE8nhdRBcvJ9HUp5boAtaprlKXCL+z8H3yklPpDPtROBJe
l8xKgEXJBfdbeMZyKjPm+ggJOUPIqY8OBzcS0axa2EIGNjb50BJyiBUemd7KBoZBvBpMsCkAg8gY
DMWKxnlXU18F86ZXVdVLEqNhIkSPhVdT+YMzncs7n7kgLqBaE+SkuHfA5uV0WnIUG8PcUb9p1Omg
LCKsM6qGjpGBB7oGZMomatrYSRubfpbMyk4Rk/KkQ3+6tRNi9X5W0JJzYq9sRZTecQlC2zNUnllU
lixRgch9j8sWVCZxR4WiEkDUf0o+i0scrMCDoGi9FI6Z3Yj0cRlFzUD96SAG5Fdo357ZlZuOhSuc
CjaRRcKPTdL1ogmKh2rC1So0tm0IXNGjmX/kRrafwlwEzqPP9spccXb7SrwEXhY3EAOZO+j9Mrtd
GBBKdINg6vQZ7OJQICWPRYmjoKPuQH/eHuLaG/7cGlvGmtpBVotyhK8ejLfmdU7s0jNd8mYOTrXn
Sv6szihyOvgbQQaR9NJVw7mBD3eY0dbo/VoWd0AQ7ppQfybDR56ftPAFqKZ7pXMN6ja1DwkZeUrv
gF3urcgptMdCjMVdAsr/27OwtmGRuoSiJh5aSHMt3nz2xIqpToGohR8pyqMq36dTaqv0mBZ/PtlQ
UgbgAucTAOGKJl/aicxWQQMsIpE+vajWk4GafZPfV+1vTepf00R1IHIY6gch/PM3JAyjXAdOSihF
AijJGC7okBlag1XufjYWtNZxvTVHR9c+2x+xZscdDyt3vdBo4ljE+ZDKAO8dizAhoj7nWdPikimW
R8RIFGAHrGB9N0Cyqpn2aS1Nbq7xRBuuT8rF7NJBslwEUJW+HOdk0ak0eoRCPf8mKNveeqIJJ9xe
nyZLewpirQiKPeQxmKlshxz4shgmqnJDSOKSSbFV69UiFO2XlRf+cZ+vAXu4cADciCQXmCkuhzQY
eSdoKsKBmMvyrlJR+cULJv4h1QknQXNdzv8yBWE4JJMXdUrmptYTqs44Sqhff4ATYFsIgzuo3V3b
z3bfxO404kkZlQBYxf7cHae+CQp6p6u5U4E7COV+EJzkPLD7miPBYU3sFzTh4a/L4WdIJkkxiLN8
qfgOzIlNvAE1UXnXRXc9Eo2cLPea/yDcQ5EMiQ/k4Bj/oVFj6qkuUj+swHLyGwDFgVdEuz4Z8XQ+
M8EMCOWXNsxUCZM8fRvpT+XP30MAAwGVg2IgkH4yy8jaF7peNstbGR3onqYo2Hrx8CoYyZ8Cj+As
qHQiaCJlCYg8E8t6cJCpWZTgTY7uZn07oM9kX7fHeRvpwe3ofH0gXlpa7j9n0ZmaBmJpA0tyLNup
NHiWlbjAHvkkit3Q4txc1vb3+biYs0BF9lAiI6ylwuETYhqR4mhQNhO2twe15mloMANaGXkN0O0x
e60lWqH15uIGZeqGee3WKP/NhMcbdd04siwTADLImywVFZXx6LnWWtxhkF0QEDL0xJ6UAeTvBCwV
ceNO8a/Sap+kuT5NWbRVBLtLLM7ZekWVCd2Qiy9gHB57twxxncFR0KeeEHd3S9S0IutAMg+vmFzs
X/Ok9pLQlfMNCJlmkddyujrXUH/GPKP16orXPBw6dRp7zIFYH030GlTancDj41y1AXEUXCOQhUMZ
9NJJNWHMod2GjIc+vZf0EZgnbgJ9LXJgHdHNAH9B1YXZB5NY9j3OCdxS3HHXvtz2x+srEFbp7McZ
ty9UEJBTEz/eC4eseqzje6oDr7m5bWV1K6MlDSk23IGQELicJTlCubJOQtxt210IbSLBnyo7bZ1h
8m4bWjs28H7Fmi94XbTkXhoSiRFKfQ1DqOvcCzE95WH2CWz/qyLvwnB8lvG6tw2eRNCaEyDNgW2N
CLLUiy6tpkI+ZpOYiX4NAcS0vRfkU4n++L8Y2pkRZg41MUUfjZaK/jxar+B43FTz6IGawKlN2TEz
edMahldUGSdgrcVFvOOWyiV6TjG6y7ElpEOyfmoQ79tn3XjQm8FW1BNmNk3xXmi/3R7k2kwCtoXy
Ckp7KDszQUPOawJnhTWrn986IfKFubsrhHR/28ya15+bYQZVWnHfNHEt+km5AR9xkfppiXz2620r
a86IRoEvFAXOSjYGR1amoOLcgvt5l0tHubF14o0baNGW2yjmhNvViVueq6iMou+d7Wghjao3k4zj
S5ORO44jqKp+s3C83B7R6rxZ+kIHtxARsZ0l1lA2HaARom8mOwKU1qicDFTaxoyTdV0bDehqQMKD
dBFow5nTqw2VKG27EZcZBAk1Lm0JEyalP/98NOdWGGdrS2gfDPEk+lMwdJ+S8SaQrfzHuB0cg7hZ
412PTKh5RcqdoH1zzCtR9Il8IGTbi044bJOBM2FrARYOhroMMHsogi4TenZXErD6NSGKCOToscQY
1KFz5sixRrLhVyaXSHOZeAIl/0Izjj8XLlQm8VTOMhJcszD6lOLK3M9ZaqdlOz/dXp1rjg3UZGTg
nXBswBNUtvUE3w5yaBKOflP4jfE2lV5Y+WV9Z8rfBekVEo5heiCf6sOUbovST0D1kZM78ykRDvGu
AjAps0NH/akMbpdzTpmVTOblpzHTLZKus6CBMPpQ6tzn7iPdEu+7eKd9vz0Fa3eoiylY9uPZsqaZ
VUJUEnZ6MBXQ+ylKbaVyDWtTKhCita3vUxaoUER84caTr4vL9SL/O/vMSZph6ZVphOkWjN4ipB23
WonUsy1LB63bFek3aJJKb0IM5uXQCwsnea6Eh9oDVU0r5Lb1SHVkW6O7bEfVjWx99vK21e9aeh/h
f65saH68pI91ZJd9s+uEQ2kCvE3tsOQErK+Ew61hML5qGtPYKqM1+mClnhKIjr+YoWTL00sv6XaG
SosBUSTkm4bYo5MTk8/qvisqLxIek3SboYM8rfbm/KbV8V4Fz+ub1DyUpauppd3XKhBxbk4zRxvs
0nxJhd8dOJcTsEqknLP/qwJ5axjLUXPmCHo8G1YzR5Ovlg8oDs61SxXd1qPdQj4DmUqneok/Crvd
G2A1RbwcwEh80ipHxyo0fo4emXiXGEfByaJvxHRHaw/dXDdLXyvRaXS/PyXBvI8O8kYFw5s1bDBp
NpalPUjFU+VVDwIEKMlJDUwrKNKXTDjO4ra2p6f5tZHsJDuNR4hlVbI9A/Yn34nhyQJtu7WxuPSK
S0y+mgh0NoGQ6UvBglnPmphCNyPl4IMxCy1/pOg2etvQfQEaRcecS9lPq7ywI0U/5aSYnotuSJ15
Jjyg+Rfty+WHfKm9IAcNmkEkTpj9IeVjM4wgd/Up3AU9mI6kjc8j8t3IrDq07X3zszFU6N+ldtVI
m9zSN4q4t8iPTLPsdFI2s2YT5FggaZInTj5lG3CM7ZZkbx5ndiPazSA4/XbQ2525ZPaBkzULv+/0
nahzyt/csTCTKg+V3NRWjL5G4UBix3jTdgK2RXVS/CjbzJGJHtzNPO+swU0KUG3FyBajNFntM+mU
nhQDgj67ZJOM2ypzQtkdq1+VFx+QYDSUALpFOC5s7Y9vcJh+dJ/hsrOoPrAck3FdgRtbLyb/h7p/
UB7+OO5e/jozIYkS41GZ49ehIoS1aL1C3vYm+tahg41qhiAdrZFuelJ8H5S7DhT4VI95udsv4PuV
hwFdA9pUPGhw/77c82bapmIxpBM6SshJEIUH8IHZ1RQ/VJl2KBNq13KL5mWEsQoFAyK7YuOEYb6t
ZOtxMOlTPJIP5O/u49Ys7Xzs7scm3KFq8xhGBRbVSSTFjYBdFDxrlnYlnTa94immbwyPU4l2aEN3
oj+lggVV30JorgA2CUnrqyaSWlTGIjfLyYfsA3ogU7cqRhQ7NiFqHrfX8OthcjV9Z6aYDVq3ktq0
UTvh7qA/tlEJ0C56Vio9ACvIi6Ilbl4K6Ps2XFEh9+OUv41Z7ZaPffyZd70NtpndaC5iGe9Te1AK
1ZG1eSsXO85XXt+lMCFLhwEuOSiMaswih9FoVl1MJz/KE8MjwuiVUAlwi0jX3VLo07tKCI/oGUfM
z9TNIGiN26sQ8xU6YkEHuJQc2gkqNt4weA0aSjwVNBR3cVSCfGIuy03SmNC7LgrkWaiOJ2Ove52s
9o+3h3GlK/S1rrhLo5se1BTgjLj0VQAfQIthdZNfgfTRkEH6OIAnVKi0vUrHbaftTXM7k3cVkoDx
fWOlnmnZpTR5pkT2NW4yU/YuN5Rz+C9GGQ9Adw2KeCiCAFPI6m4CIQfiY4p27ckMH0tr21eBFKne
0BU7tKU2ox/TnnMzXFlOmAQOdClN4soqX87D3ABvbGUiTGatQ9MD6CP/ZlDQPYReHE4VNNxfWqh7
YxKgfzH5JS4Acbzt5aMh5043bnPUnIdDRTh92ddPCyiNnRlkPBQQSZB7VzA4QSsqsU1ACLQt0TYj
b8eu1CQXSxChw0ZAVY7txW6haDzlMyZPMnZple5wx7rXjpF47D7a1zGH2qDECRJLHL/ykDOLzAsw
zM2woBEsJumuc6oP9JvvIbJye3OsGsGVBQ22X3VrxieGSM1MvZIm6GKHdkF+WKHgJcWjEo/7ofgx
8goBq15/Zo5xkFItaF3FGFO+n+5FHXJw3V5IIQPEY9S/TgZguc4MMY5BZJU0GYGhMX2RqwK30V+G
cAeSLs6eWnltXRpiXlsDdB0Kw0SMVN6K7fAZfi8c5bcKfKfdcYob6y54NibmwZXLtAeGHKbSh/ZB
gYjEZvAKV/faAw4Qg7OVeRPInFAUedfamGGMOMUjYPzTCSwSt31v5QV5OXfMTSZVUFsw2mXuTvHD
2Nv9z/Hb4MYH0Rv2aGgbvnHsXd/PL+0xB0EWa21X4S7h9x7AAc1LsVW24l1sC3sNHcU8qofrPNGF
NbZuVzazVakGmVBj2I3DsZvhi7wmgbWz7dzP2eaFZBx6KxGxf6Ha0yROsYPcTkld6stQSTrg5R37
wtb0RNs1xk38gxN+V4cIn0MtB43gAAFfxnthTspSCBF+gUY45B0i/SzZJQ9IuO4nZ2YYX7TSokgE
AZs58ikkOD77yp2RaRi9cfKsOHJIg8gfb8Bv5XCuQLwBMh5qCLKUpsuRqWYbM93G2takhLcNVrca
MsqohoFoCiDoy1msiyFK+1HGc6HcQ2L+TvGr3Nad9NT2kFWyq32+ESHBHKgt5+W+HlEWzBiE0nG5
ZjFjPdhVIFiswEWRDRlluhveLK3aGKVvZhNYX4E6qr+DM82Z1JATX756ztnjbSGwAcJxQZewb9Sc
9l3dhxqOtyYO1Hzb6d+MfNyq5R0VT5oC0tnoZ6vaago2LPleShJXjfyh207tM1k+zvouWl6k7v6c
JBaSnuAoQOEF+CH0AzFRIkyqERSxOYAnyWM9/RboDzK9ciLRml/9a+OqSSyVk7hH3w301u80fQdu
PS/346NuzzvQTQX6kz3tle1tm6sml8sm2L/QJsLyBolCCbEeCcMi83snH+dqqxrBbRNrlwk04f9j
YvmEs0SQoYxyMwCB5YcvqkN3vW0d50PMu4qt3SHOrTBBRwOpFB4f2YyQ92RYma2nwpbmaHjRt624
7/odlwzsS5aT9VXULfB0QM5/EaS+HJhcT0UJVonZB1nGptpFG5QXjGNzrx0sp92Nh/lgPCQ/qadv
o5Oyvz2pa9Hh3DYTHYyiNDVKS2DKtiOqJ0DnHfSX2yaugfeLy6Pqv3QQQZCFraMVSABJagcbrYt+
6525T7b9LtsaTr1VHwWv8ExOSWC5fl1N6JlB5h5YiJk69zUMTs5s85iPVmfs7MeZu1+nFJOR9gVm
rJgAcW9O0vwzFsYjVpCzp766j26Ng/H4uQ1JCB2X2ReevOaxfu420Ts4lvajbe7pLjk0bnbQ981+
3uY7+S09Gt/DI/G7B87VcHVvo60GtCqgNwVaj/HPNFR7OcOINbB7H3NBs6W65B1Ty5pcjVWBxgY0
B9D9xJavTfQj1sqyZpaXvPRP6sHcgHB6l9y1x24/jB7HJ5dD/ZY55uhVUj2rqrIGyvF3t7Oeeuw8
xUs2kl/vpofpLT7m70/I/3IO/FXfORskE/yzkuaJbi2OCbr+aYN2SadonrOBk8TjmPl6VZxFykKc
y6HSYWY0d0L7NNITVY+El5lfSzOhLeOfJWMb1UD0DnyPUcFMsysK19zWe72x7dKF2oYrHbon1Yb2
XfagbSAVG4wH6WD+/+aTvduQCFLC5tBgPvU3cd7GsWRnUBDNVc51YnUHfFG4AgCBhpNlws8mFGhR
0YJM6Ow3dIsmUtSxCQ+Quhqzzkwwt1CIYIldiAS/P1spulOPEqaS4/NLLL/2+YWI9r+jYHy+Suox
JSZGUQRTY5ffNdnOy/tyfETX3KcuAjWKjnmO0SvRXqTH4CT/GmVcXjciXcp7jAvZ88hWftI78m5u
2x1Y8DzjXvzAhVf/SHcH5TueE0Jt8ygaVtrBzj8AXeaXa6f2w5xZXYsPICdoqR86R/+l1nY3IZlj
A/n+PvAIym97CzJilxZJ145iUmOeQQlhCtskgQ4r54RbD19wRQlSo+AkYpayiARdbTWELxOIDv21
iJ6aB3AN29wa/uolHrv4H0vM+olhM3Vhhy2WvU4HsOF68r7ehbvaAU/JXwVlXL4gl4bWPWT5Licu
7Ggs6sOAgCK7J2W0aWUrb9ORfrMiW78zDtMvfXDCj8rFS7eMeM+V1RPozDqzyaMwLlXBgKemhQMR
l+o3xNrMffSZyTayjOZT86srucWc1YcKyHr+GTOz75O2lpsRLT/oU0dl04ruIAOpdPv0NCuiY+at
bZKgtPZR/i3Wf1pxDIVoL5z2Sf+RReW3qHxJ5/HYE2VHeCCiZWWvwsXZlzE+1oB8q1LrZTXab6os
gCdpQw1b/iiTIMqd7O9equdTwbhalYCTm0ojXC3cKI0r4VRunD3K8DguUemxy91dXbjJs7X/m8D4
70jZXIoUqimlIUaaNvv8oSURoHTf9NaLxudW+tXkP0YJVy4z6Lm9But34zPTTKwYBAtAqRTLLwbh
vR50DtjcnXozuabduPOhtWVO5Fg9Z84MLofE2VHWW5qYhJM4+5FZSW4jzEAlhoLCSd2s3kDOrDA3
8ESWciKnE4aV7lrZlvC2sLKDyn3pLtNzw0fZQqFGqiyLhiXUgjliL4/fC/E0SKqdhrZS60tZvhJO
Chk5p9ri+rfMMoEKdx5VJDmGB96kzLGOoWfuSG8332475tpBAkw25FFQVNEBLLlcqyJs4zTv6exX
JHH0eTvWuDXyaGBWjQCuAvAeGK5g6dLIDEHaMu0UvNzlg1VLkPALZI0HjuEZYaJcXIFORQtlPHGV
12gwbVHf9+Xj7dla82yo1/8zECZepbU6Rp0MG2b4FKY/BQi93TawFhDPDTDLMbUTcBISDKC/yiTO
AO2deqM3ewBF5gpgNc6BtDoe5K4AcEQRHKDFy4VJ604apArm6r3g8KghVhfk7MeZBZljLc0qaIP6
2Q4lwTeB8wL5QmyzO2QBC/3fxzOLsWQj57nB78v3hR3MpxnyRHYTpO9SED33zm/8i3d7dVZD6blJ
dnlM05x6Q8ILMnkBDxAa88JDbzTOUGiu2YEhqvsE3VlJnuqmRYugCHbVdrBJ9J3zHcvUMUMHDGUZ
OJJ8FrDel+vWhpHap4aKDZUnheGMmlK/m2YSH1Lo3EcbNdd0YieTiKYyKReLpzCuVbBXpJI077PW
sHYjcMq5K6iNmIGWrTAPmlbOd71mDRHaxGpeH//a9y6YUqwWYs0VBspMzVzop8WtO8CEy6EQPqoG
wqVyZBGnDLXYN6jCA4OsGl2iDVSlAHJiC56zPIsJGN/xohpf5Ond6vZNreLd86tWn26vx4qnLzhy
PEFAmYa2i+W/nx14I7RZ8imHpWxWVFdtYn2Xym3l4GFgcbx+ZVDg7gJrOghv8fZlVz5SamFQRXTV
QvtFbDLgOekdRLlC4Z7oxfPtYa0cQWh2RTMJUiULjIHxdmK1atipIRrvR/EbMq9otbKOCyRPqY5i
Sl0QaQS3La6c6YBYQQpwYZ1QLJYYe0SlCPB2SQSSwYq8gmaWa0Lcbj+AAq6Dvsn2L8wtE4mEMmCz
7Ns+Ls2ymkp0D1ugzFRQJBF6dZuJ5mdktLzjaWXhgEtasCwKIOxXrKuJWUBTbcolX61CkAe3TjxT
JwOSXVfpc9vzSk5rayeBSA8NI4AKAad/6ZJNHRt6j4Z2cClRLyG7vmstN4FGtRkZh84o3xpd+vzz
2VwIXjCT6CsHQeilydGIRDEsTNHPfiuF8rvoG8hNfEiy9vsv7GDJ0HQiAQvP5nr7pDWgaDtIfgF5
goy8A6jeS3bXNZzDcWVXI3Tg5QtiYAnQV+aCKcmNVmb9CKLFKn4zrNqbqOaC/pTjhGsFeKCHAa8F
Z4OCVymzVFWXdToakiRfFmoaaFrRuwVeYZ40S/PGtEZjQ+a++zStVABN7hjtR83ksT6ueOciEbyQ
YUFf6opcYZCzOUpQK/RNtKf22ejlZu2ZUXTfW/Imzn7dXsG1F/+FOSaySGpcqZCvkHwjFZ0aRcna
aFx1/okQauXZVscBpKuRM5e6F0OI9M8vWbAOnn+0OKK3UWUeRDORwqYEH6tfSZVthDjyaLidLBPt
0vd1vc1F9Vcu1BwQ7MqGxHkNrpsFdwNBHsaoqSpdh9mH15bxMxR1y2/lqOwF8bnSck/Ra07X6dqC
auhrBIEFDIJY+nIzmlIZh9aIhl0QO7lliubysL5LmswrugiCqlrISeCvDQ8XV0BwF5EhkWWxlTMq
ixUkx/0odqiISijaAaPmfozAHN3epWhgue1Cq+ODjApgYSBiRxX2cnw9IYNeoebsV3SwF+Jj607L
k12BruxC5pFzLZPFXLeAyPnHGJvs1uk0m43Ryf4wAvszSg0ATXjUFkkSP/QjT0+RiTsmCH2Av0ZG
E+jSBTXOeApV+hzUq6UStGrvxOnJQHZoml9vzx+zXl9GwGqCkwh4wWXBLucPlVvFCNVWCczp3bAC
OnV2lNxl4R6kUmMluretMav1P2u4RCDAgJjoCyN/dkESu7YZDXlWgowmgj2lyUYe8m6jJoZbo4BO
+5GTgmBW7L8GgZ/G35BSRDv75fCseW4hlSwpAdrq0iFo0ahf5ocIVIK3B8Y8oP5nB5ETycvl+bxM
89nAFCjc5RXCetCmyuAspS1biaRhe9vK+mj+tcI4e51MWpqMshLEqJ5q3XYhk5yjxob2821Da64H
jCbeFtAn0q6mLe+KJk0tRQlUQXQKNJcnlWaDO+O2lfXh/GtFvpy0CH2cOOQwHNBIe1N2BITE1qXW
5mJ7ecNhnFyIAbqsVBiC9wG08Rg3r6bBCbRrHgCGz2Wngt8Ag7ocDCU00XoFG6lDCzHyusl4ytSc
x9W3tl1xNCNhjYIdMI+MP1fWMC3dc2owWE9mdNLEany0QM5fy+NTJCjgIZLneX97mdY2LVD0uGch
/Y8ThBmZ0tRDOgJ9F5RtuzHbz1B4pChmADnmQoLIu21szSfOjS0fc7aRzHDu8rQW4BPyfZ18V+t9
3DqhxiHjWBuSCWk/A+3gCK6spJAwgjxJrxI1AAHOqzZvKBAl8h2IP3a9zOOrWrO1YOvwRDe+BPIu
R6TkTQKRq0kN4udk/KHjBIyUX0U/btKaM3crLgjXWwi7UdTGY3fZBmdzJ6sRUc051YMopO0eTb5A
l+RQAr+9QivjWaIcXl9oLUKoY3Zt25pSO4CsOojKQQbPjRaMUuugBgzyNOTCtCR6u21wxSUAiYYY
LggqgUZiOTc0qmZ6lhZGUGP3uQLk/xyj0XxgzoEJIzw6g1VrqDSjKgQWOpk9ovps6qqqgzXSa3Hh
IM8H2adZy+fBmWVq/gSBZaxwTo+VXQ2cJ6gqcCguLYhMXB+GRCEqxSklNPcKKDEoQH3lPi3NYxWi
eS5qOY6yEg+hzwS6drxEgZZlAcZNAXRU0WlKEIInSK/ei3h26MxLKq7O5JkV5kwslZ42TYW4gXY8
ZUQ7JS7YU4VS21+cVhfDYaYvFedMS0EdEUgqRSOxVL3rE1KARthwgXFrzm9gqZBFQoxHKe1yizXK
FFdDGoGzt5+3Kg0Ekjw00QiYQA6FgaOlAMBX2Q10cVpz9Il2UiZXiJw43tECbH9No3Duv8vYzq6k
y8VDNiAaAV4mtPiB+/nyg0q5aMWwDpWAWnijhb9JLjvJEZQxNAzqroCuyxTt/nw/4kGBVwVSeECh
MOs6N5Wc6UWtBTnobwwISY7ZU0E+Y5QsbxtacVNA9xcKclw10M/FjK0riSH20KsIiHA00TUKDkid
8xpb8dELE0zITCmpUZDo9SCmNNmapb7PxGwE5jnXbESbijOilQgNtR0TFG2Ghgwhy80YjVOcyiYo
n+UqiXyL1IWtlGHFidBr8/bFLL10OC2CEZc+YRLoevVjpgVRn+I2D+aANgGHMO/5vLIXFNRA4HTY
DwiXjJlOxyWeQAkiiNVNagB8iY5tClmdQX0RIQt92xdW/BzGcL/Gqxk3H9bpQKI3gCG41QK8ZrdV
1DsTSNzbnyV56fLYEyGtk73+hUVQI6BBAOSE6H24nEUov0ejWsEiieQXJY6zw1AoL13bG2gOh4K0
kSfxfiSC4FIwvbq3ja+cCArElUFngHNWV0XGL0uSRWGSVlqgq54Wviuu4IjDbhoOKQ9LtbYDABpD
Th5LKVvsjbLBNSkUhR67WVDsQv4xD7Gdh52TWcHtIa26C1qagBPDAxCEj5fzqVvTjBRnqAUAVm16
8bNX3o32sQc5zcSr1a6ZQsxAFUZRDAgYMIHD6kCshRClB+jRuqeRPTu6xVkgNlu3BN5FvPUfG8wK
9aaR5lJW6oE5Ei+dmpdIB1VA+1mVhVP3MQTG520XhQ9pwgv5ayuGCipS4EtKF8/oy4kcynmKKovq
QaFDk4QqhitPoaP11smUkt+3F42tdH0N89wYswv6KGlpmRI90OWwSraopIjiBgLM9Z0xStaHRCcd
lJGJ/mBl42EEKOpe6IbsBxkF04slE0mZED4eOV0mW99uf9vqPKgaeDwt/Inr9eU8pPEkIR+T60HY
VB+k/yFHIAiIih9FyNXqXX6KOWWRgAHNLVjyFrFTxnfTsGn+e0xAIM4Ge6YguWFp7PpecKhkx2Vj
D1X32c+FJ0vvt0e5dmRAxhQZblSVQFXIjFJNSqKD1EkPgF3f5hPnqFibw/NfZy7zWqgJkp7j18E5
Ad6UzMnpNn+5PYJlJ7CTh3ynKGEngkZWZ17fvUk7YoJFNzCrYwQA9ywf/ub1janBZsfzFNHyCoOh
5X1eipURhIVfYSzQa789iLWJAlsSyMcWJlMcqpfOlpA5MqSmMYI2XriMSLSDwAaXYGZtqnDSmPBn
DVBGY/nvZy84oodV1pFZR6JqGwPY9cRVGVuNW+cmGFcmEDIw5xEmRCHaGia6kKxkE5rgrEg3chM5
7Szuk3ZywCH65+ke0DQtz2AIj2ETMfeFKQ+RuFjiVhVu2tRypc6wIeYrDyMnNq8dnmeG2DStlY9C
Ng4yYhYwz+UIzog7QUJCTmhtsZBsS+EkGVdXDfzXSA0jPEC+6XLVBqUlplRbelDXmo3uXS8yQzQH
81ifOWbYOrbUU2VKKczErWGeik6adhDo+oBON+eutRZywPqIJnw8q0CpxYQcAdqFDZLPRtAbkV30
qTO1PG6fte0E+DH6g5GBgZQME3cIBWKypRFiglA78tRBxSgo5NTuubo/K5bgbtiyIHfH4rDtq6Se
Y9TqBD0wxNcJ923a+qCmgb4m52q/cue4sMM4QdjPdChSjCgHPYz5CBifPRiFa8gBMQZOvmDFE/61
hTZj5gZgTUM4lYvDib1iy4Bamaljqrs/jngL6QdeK18Mk+wrgpJ4tMQURwMChepWSlmD2pK2jtSS
zm5lg9czvuJ14FUDLSwYeXG1YVPoVi+ZoSkj8dL0H+jhckrp6faAVmftzACzQmkEIq1QhYFE+p7l
x04BwDTa37ax6m0Wqt5IV+HezrYVZ0UfdTUpjUDr95L2G00ZSR10aF+4bWb5VOZIxVz9a4YJ4uqo
SEI7YCi5noQbrQUfIfg2RruspMTpOvI+VIO2/w9pV7YjKa5tvwgJzPwKxJxTUFWZWfWCamQwgxkN
fP1dznPP7QgHClR9u/ucbqml3mGzbe9h7bVqq3I/JTlbue7krq2ICQ1kzVBwASIEs1aS+0H/OIkw
x+WcTcAlyDDtywGM3l+QcXog4tsnySdSfO/NcDD6lUMmI+xvTEtXE6mVek5tmNZhU9O7Y9PMOy2h
gY1b6mcJtuQ4GjexbuxLN39uo3wlDFheOwGQQiMgjAFa8vqu5xTCUPVAAdAFIVE/xkfoRh1RBAFN
zQNmS0/ESk4ZY+Bqc6qwou/3v/vSGcEjI7iaMQ0DMsxr63Vu0KHCa3MmQwty15xQP1XVtXB34f1E
K9AFFAYujEqFuOouopB5rvKqqBvnjMjQG5uv4HraciPMwMvD0y3v/9xf1FKOgcYCOOgQI4oBCulg
mhiQUsZIdcAbEozjJ+oEVQUCxz1Toz2EZoPOaoLZ+awM4xdWe42bgFlrrbGydH0jnYPiJeSCxN5e
r5m1Pby1K9zzY9xtI3U/NL6jBPkaHGfJjAngD1Bionsjq0pSgMfseEKJXuHWhrvDHliZTR9vmGUd
YrJySyxdRpi/QVIPixZwvddrsvsaUq/csM75yEACU6Ifmbe6eSgIs7YEGl0rp3PpgkUNwUZrCgg/
tA2v7U2TEis01ZGYuhjuUU2me6jpgzUtW5PlWlyZYC9F/RqwNFlXwQHXo+kOWNk0dIA02aAI4JXm
1fFDklor76A8VvRx55gXxqQjb3YQ7W0R0Z4hVwh6BT7l1p6ZFVjrFMgwBWBnHLyhNtpAj9Nqo43F
xiQZxkk68rmKKhUsBtW05XpCfB7Z2gvwofVmzGv9iKyo3CtThkH5dI1jY+mmEFuDzibYQyxZIiRB
w1ZtwFZ+rqvpC4hnDtitlXdg2QQCKyh6IlCQG0E0qcvJQa58TnPrN9Pqb5M6rc10LZ0XgYIQjL9C
NkfKHUlM27HrTOy9yf080nZO359GJ/JjrQEpT/J3swQfnxo1bZGkoIGGdE/y4JwWKYi9rPNccO3R
1AXH3eTynQFlxR/5OA7n+1ffkh8jbQX6FD4M8Iq0PLefWmtwEZwmoBkyJyD02sprQY7oltv7lpY+
Fs4LiP6xMIR0khMXCoCrvBJh8GCn28nFsbSseo0pZHE9COp1sMoidZBfDtZiSsJiIsQq+Y6SCvyH
oOljyMLytUmaxQVdmBKP2MUj5Zhpqo0W2pAAFA9BChFHzymstemLpSsNwSgIwU1ioeUhhTpEwC1i
yGmd3YgRT7G61kvseQCxVrSWEq2Zkr4Q5/mArqoI6itrxwvL8foUU2n5OK/EwUslAGiFAeaPHhaA
2LLmZYR5QWoZGZKv8iUb/ih2F1j5Lh+3qU3BN0g3bvoSr9FkLLoG6vfotyNu1eXsddLAQ+dmMGqy
6lj0xkvjVC9GArpPqw3/ha8jmhBUAAIpLLlGUkd8GnLUalQjf9ITtATVv5yu/rgokB0LogEh7Cp3
bLs8thq3GO3zUHcH7jbbLIpfWaI+QDrix/3VLF2BF6bkaDvnDq1nB6ao0R5N63eqv5G+3gr89aqG
ztJHEmIg+EvQnslc2ogTBhRpHPvMq00MmuMC3MabfA2Qv2ZF8vRZUzGTjsDzrBGPzSEbA9SvWbW9
v29LVgDstIBmBUvIDSUM1qgxrcCNR/riIU2PJNa9aax9Bdisv7aEphRuPHCsiKxP/JKLqyh2ZkfR
RD7EoMbgI+l6h3zMxumKwnPcei35X/AHRJCoD6KKBw+Uq02RG+uT3iTueWzTXTm7iEDwNf1JqfyR
9r8LPcpXIqCFq9bEIDq8XUcJHGKD1+srgear+7Fyz6aV/67TAuxMo7KmDLKQ0gKeingQKwKrnyM5
RVs0ZsF5556b3ic5OHbhGaCsnGuPfavY5v4XW7hrTfwhWAvBUoTY5XpFhYaowkl796xlM/PUjMRe
a6WfmWHu7hta+lgopBnIK0S7XH4/Ijep50Rv3HOm/W7Lo9soWwvG8or4tv5239biokD3KYyBY0qW
TUZIzjCqMbnnuA8Bciu1R7pGgL5wpkSe9n8mxHIvPJ1mSQpNiAH75ho+GiXbGCzIalwGKU9WDtXS
ziEZEvkL6qoIsa9NkTEtal5jNYP9Y8j0Y/WlwYTyLOab1hpqS64HnAr6yxraSDcT7nlTWe6AbtZ5
SKEw6Sf15ik7Oh2Il9FRuv+NluoHYPX/x5aUk03UaeKpUbGDuV8c5x9AcLphekgHb6OAmWuNYmjp
g/1jDvz417vI46mqFFDnn22wm7QnUj+Mb5b66/6ilvdPsOcChIJ+Nbk2gnEGpXUmwz1z/q1NXzXj
S+EGvO09N34mBg3GNeGCRd8Av9h/DUoX0mBy04nJ7AIRFnuOBVYx7Z3OL5X6MNTtyuW3dKosKHaJ
6w8PyQel24XLV4OqTWiTuejEn1v+eaheeN359zdw6SshNBeHFsyc6CBcb+BsjVNbgHrzDO40XyvP
ZjUGkfFnVb99aS02RlkQzYIn86a9VGJyqtNaOHqUdDQAmJSFbqMWjyUpd/9iRRg6QKqBdhn6Zdcr
gnZjU85GBL/TXzHI5VVpiNpK8i86L+KCQA8B+TcajNKjwYyu4q7aROcmCqjp965X2J/vr0SmzBKh
HmxAkE5gKsWo0fVSiqIzMDupRhhVNrMtdrc9OFrX+o1RZj6Yn8sHLc/eCHGaDWpps89BHXssK7vc
9YWmPGeTNgTGnMy7ItHVjT5QYLN0dXokCehjOsxkb+7/YBHdSrXhDyAHillQLQeK8fr31mBqHDvb
jc7drD5GTfxSKg9l9Ckfhp2J1tTkfr1vb+kwCuDIf+1JN1qUJXE1gD/5DIi9C45ptKnb+Hu8Joqy
lLVcrkuOTVUF+6WZUXROTPLLjTQoDGVF0KByAmgL2PE1pC7RNmup1xhrdYGlgwMAmmjuofp6c3Cc
OacTxezWOeXfQT/oKd0Ph63VOpZuAZA7wwxyClRVJEezwe6sp10WnYvJBi22wulOo/rXrjZAKKpY
a+RiC98NY09imgWCJpD/ED/n4mLTOHGjLsGlY5ohSf/U/SBOqQXhsnJNk3jhgUA2JjAacEfMl0uv
kMtmoIJZrpwpRA+NCvSTxeRrw8M0iGFk36CRP1drr/rCN0PNE+yHrsgD8bRfry8qnXzKmS3OwQR0
mJcosbfmlEs2MC2PeRaB7Mbyrm3UjTJmymQo54yT3YDhkqgkW5du7p+wWysCKoiisVAthzyUtH2x
VmPAncExCM5XnBieDpFRYvz1AMO1lZu7NNJcIHmis1VyPzKqIFnTJ7t1cGEBbV8To+oQm5E8LlIF
LJGX0TkHtaH+HvEkULrHYnj5N9v1jxnh+BeO3XO1iPS0wjkqleaUusZ81KJyX5XuGrXw7RG6XpB0
1aZja6Q9BPjONth62iAJzJ27G/9yJhMPEDpNaMOiXqPbAGtL21akLQKQgbhiRKuIHF9VtzYQVRmo
G6m+Eu0sxKdi3hq2NAF1QnHoevMafewKjTF4Qbct+md1GnzTeJh44Sv51qIvOfkcc2Wbu9UKOmTh
nRWWLcEgbwqEp/TZkLmwlpnYzKr9oWVfGt0rbagvFFtm7Ygezsm2rYGwS53n6KVstqqygXqGOz6r
CX03IudzU6xNq91eW/hF2AxVBz4Sg3jSDQJFIFNPUePHUNe3EkTsqeUP1RGPz/iF9IkfB/f9Vvzn
rh9uAGNQQMD0GOZFcNKvtx7FxaZDhB2B8giXYjMoSZBVzFiJNRcuExGmCzUPJPOQrry2whU1Bll/
i22ecF3RDUJCr16bKlzYOYyh4G1BbGciLpN2rrJTyhUFF/5cj1u39fPhFYPMIhBkUzBNPwv71/29
W4gOoO6A+jbAumDrB2z3ellQUTK6smuUs121Y7OpFQ08BQpGZcCfMnfjD2toMuJh3qP4rKAx1fs1
4LsdpsU79++BDMKBXRtPOOTNgcC+/ilmO9SKU5rKWStMNOfr+vtoDGsDhzKVtLgVwECCBwGpMfqm
N5ndNIzuVOlYsJN7hBQHw4ZiEiIhfXJ8t9vmJajgHh2dPmNkYdsrmNf6e/AgfoJA8gLWBdZ9OTUy
S9uK0dhVzpwcs+YNimtO60O/4/6nXXLYSyvSdrJmombk2spZYe+t86JDXZXNKzZuY2asRFSCEKCg
YyUfil7pGq2JaRyidJLmu53Nv2RVMH2q/n7kEcUZQdkiyB9QhJfcdAZdAZ+1Ig6zeAfwcEDZoztn
fk+//v2mXdqR3gy7tfq2s/I4TDIA36b6WIvZPbbyWiy8f1erka7sdK7b2LSwbVk2ozlyrIZ9ZFpe
mYCKZu0TLTq8TVwcbgOgZ0uV/KAea9ZrThuHc/U11zcg3sw0Z68r2otpHBKWB1nzYua1N55bUh/6
sV7D333QU0kXNAZt/vkF0sezIPjI4raLw9fU8oBE0D2LB8W5P6W2l1CfpSgd+U3kP/hFvfI6Lu00
XmVRHwCx+g1rQE1yIVA3xKHQ25s2Wfu/EofjtHISlk4b+O+R6qAsitRXStxncD+AkEGPw7x5Zmzj
9LuEr/jmQhgI0u5/TEjvHFdMUkWzEYeiiKjojWfpT3ae7FbHfpdeITDIAHVsC7iSHMu4IJy2k7RJ
wu5lSo9t+ntsTh2r/TT+3jfPkZqugYNEIC47yIVBOc8pZ8hBN2qXhKVlecP8u1YyaAhigZEgQ3io
tMQjoGLPs9a7f9yX7i8xn2uhFI8C+kdUdxHyir4rlOVhmDZsSx0TYdIbRxt5MtDTe3T6NXqypU94
aU/ykqor8G7abRK6PRhXpvNMI08w1a4NcnxMW8o7ipAIVSS86vgHKSmpQTUxtiVPQkL35vTG2lNi
/eRO5TX2AyBnCIWr+JFAlLIMtfnbWH5qlW1dDLu0/hfn4vKHSCu200TFAAtJwmY45fG3lrwm44r7
LB09IfVuodaEB1VWF83dbJwToichg590EfFVEFF2w1q3aslX0BNzQJeB+RGMC1+HJ2NP9My14hQa
XIFWfRtZ/aoV+yzs7O47dT7fd8wlR7k0Jp11JzEayjsnQfgOlsnROFHtJWk80nab/58h+XUoNCCP
WjsJ05QGbPqt5aVvtBoKJ2TFkrx/mEDD+y2mDFDwgfaU/LR2OM16lPFzXW7cTN22WsBqsDfpQTJv
3Gjlib1JyGRz0hvbayAMTSfKoSxhIL7zSRloyY/Z/hlbIbG0wJl+TenWTFeQMPKDA8yQroIzBsM5
qFpCLODaSwgzU9OMdPU8N/U2VyBYaTg8bEal8EFUdOhS9c/9D7hkENkWakSiW4vRqmuDhdY0g0UL
DchZSK6V1j5XX+0Or52Z+kO6Jvu3ZA3JFops6FdhpEP6iIRXds11pp1Hmpa+2do/olLdRo3z3g/T
OY2NtaRAfoug14ZsAAOMyAcAtZEBA07BqpZhBOI8q9S3B/Oh1OdXVamOqGv7cd6/6HW06WpnpRYi
PtPl/SmZlcEDUwpO7InCLAKLPy6CFFdtX+9/uDUT0hWdgfMCaWaC+i8lxyLvtmh4rhw5+WYU8AcA
0VFgxzECF4D0tRoWJ6y30zh042I72+4Oz8U+bd7uL+T2E11bET5z8YgalpsOUY7YXB1zKG9Wfqm7
fqF9ynMKGWB06txHNCI/3Te6tjRx21wYBW1jRIYORvUeM60xkKDVxq21ldMsNujaDbA0YEBBggjM
JFoZ11YmasxsNGHFKFtPb2rfbrmPadI8W4NlrVmSvCFyp1KhUxmHEDlFdWFUN9BnoWtt9cVdg8SQ
JbiRULyW1sPNsh9bBismZJRKF7wudbD6Ht/UFOB2KFQKdA+OLSr/kpVaYapjjIiF+WgDVh8rXmtj
+Dh/abclTT5mnimm5wJwRpzve8XtmYJlODHCVlTDQM93/b3KvISISe/ieyWkQHCTgfY1M+ztfSsL
u4gqBaJGxBpgn5Cr11ZpxG2E1yx0SXkAh4LXafGBWs/3rSx4xJUV8e8vPDxWEkLBQZaEmuNskvIL
s45Jx7ZKvTLKf5Mgis+F/B0JIkpPKDuJ5V4YGnWW6UaBwEaPvtMeUi+JE5jlmY1/6uapaL/1quZN
5oGPGMuAWmbxt8QoH/ZREAaKBZuKMbdr+wDTAwgblyleSS1IIH1ajl+mT0Dor0XfS99NTACIlxmc
VqZ0xkhcOK2bIJPIonlXDpA2GJS9bbz8/XfDIKJQSwX2B7nn9XJGYAedPBnTUDNTMLvYPomeWxX4
5zUNgyUHQVcAyQvYBDDXLF2BnVU2du9MaWg6O4gQHnBnJCokw8dopfS5dKrAJ4oqOujO0AOXVxTX
MS2hlxBGevIN8rzU09SYBve37SZgQ4leBXgOrojdgxdKXwckBVALLxkNi/5LMZ17G1z7WnfIja1D
qy3gH/5cZx5SmLWhoI+O1vUtL3DY+NNSAZrBib7+YqSfVCfW9SxU7MkzIaU4OzvVwlD686jM+9pO
dzbz+/Rk2O1W7eqgyd+bbE2/5HaTASAUOhEA7QDIJbNFNWkUMSWNaFidy3CNuOamBIPNxeA7qhPo
xX+45fUSS4MzJbPjPIwLzDIcXIhjR+HY9w/pQPeuuqHA36VPNmU7J9lB/ebZTfYVI2fcOCvOdHsI
MfGJbjCybnxk40PP8OK2aYwU5DrDVIRT/lNnv4CTrPnKjbZkAp4EmB9Qpib6p9eLTQkUClxg0MPm
ve6ftce/RqdhN8H/848B6cZMktyswE9chJFpekp9Yp42IeB+zFCov38qFpcCZl1MxOEhhers9VKm
LOqKntdFyPvxwKO9VZVPuaEc7lu5vUkcsVUI54E7AbhZejabuWva3tCKMJmso4H+Bsl/QFXkpZh+
3Te0EBrAEs6YqEwgiZYLLnbK1HiKCD5N3vopmEn7964E0Qo9Vn3raxBAsgwEkdEaKm7pAFwZlrL3
ObacSclg2GJhwmtvqL6kxpGNxi4vmE8HJWD4G/WhcK/j4emnPwhdLZQL3fD+FshpsPAdUKeh+Q1q
AsFmfP1FQUoFEPdsFWE99F6cxV7MP1f8YOHqMWxBQr3iQYv2PuJ/gJMB6ZUWDmZtx0ZRBOdNm74Y
rAOPec7KBqXW0TpwXcv8WSvzbVYZw/7+SsW1KV2ryD9woaO9hBBDhpPn1aCMYNIBbaDRH60cmYAd
OGqQOsbbqIwrxpYucXCBuXgIRckL5E7X+1rnZgNB9bnESSkQrAB28mxkLA16FgWZwplfdGm3NQuj
CzAJp+wqx84foJzTHLSqSPZxN9HAGct8ZdhnafvRnMW5wo0BKibpquAYfCynmuFKd8sHIzK/FFZ+
0PPoMLHoqS6fmwzwxfv7vujr4K0FtEg0uNCRvt4KE7riY59aZWhrT+N7wneDjut9rHdo/NbxbqgT
rxpeLPtItNYTIBn6mh/ZGiPhwoOGNh6GjwSDHzBVkqNXNXA5cVRWULfHQNus185Gg7jVynOydHVB
1x36G2gC402RooZOMwqC3KkKnR3aQa+5HagrX3DpCr60IB0g3ZwaMquwkCAEScmvZD4bKyY+nFM6
KigcYe4Hgx5Ai5vCiy4exZZ3hKO8U4az6nrozhjKe7Qh/Kexc6BZUrLAiPYkUT1ebhrrmOffwZHG
TxHobYs/U/VePoGeYR43vNtxZFwm2fYquiz33WphH7DFGg4YSlwAWkn70Ck9SHs1TOda2bSbOiED
AM7RpFmrs97MKuOGRDca86xoGjlC+PJ6M+bC7LXSGEqk9kbh2cwB77rqAxG+6c2j+oOlrwzdcWb6
NAqUVfDCgkNdWRf//uJTuOU88zJBXVwFX5XzNPMnRTvS9Pu/2EyR7bioiaInLVXtoDBIJwAccS1E
ChId6nXQIsiStYxHlqd0PvZS5OHIEMRgsnQ81BJy7kqCqyCe9y2Delv8PKD237reDLgVzx4btstm
jgy28l0nLNMtMIigQfMhJumlzjH7kqbP8bjtRl9jvQeNhl3pPGhRc1T4Sqtu4b5AZoTqMOhuECHK
3KJpx8E9RewyzCvQQJkOZiJ7RtdAQUufF1gwEBK5Qq9HBhkwd5zHwTLKsObf41HdpWBsrmYvcf7c
/8C3RTH0xAXNJ6acwIUmz0WrWk4d2uVVWNufXABe0/aPE1F/AhDN/cHzM4+slfO58NxeWZRu/Wzs
8ixB6yN0wCdXl0EN3WRG/5C6CAYlXTG2eEhB6wR0N4DXAEJKDqwlkCiYDV6F0+RnFdSY2Wtlv7ht
GzRN58ep9Ur7QzMYqFkY5zpdqY0sJYuIKAQpEt4XgOflOyIH4g5lGMRyFfNKPnpqmjxGzrCtbeWF
s+lbWcWe0Q+fi7GFsHs7rzw7S86KU4UqOOjMEOJIF3YypdGQACYZlmqkbNuuLt+mVlFXSgkLVgQj
LUDayJfwmEqn17WSPMtrysKxbu0Nd+bxUGSNthI6LbgqqiIInpDZiyE2aS9bxapdezBY2BvvefwE
beVdpGp7LdW2LrN9mwMJMfwlaBL3EmByQDUCYIonT2aaa+rKaqCcVIcF7Rzf0irdHwZjjXZ04UjA
ALwDTDko1n0oIF3c5fmclLGitHUIgpTPar5J42Fvx9xPrd+rSIOF5/HKlvRuMCNz6grVgdCc0H6c
jVPSTkfT5Suef/ux4PQQ7BQIIhQKZFCjWRZq2tZlE6rGtu9HfW+Q2tg2Y3bMMvZE0uZb16lkazvJ
2ujmbSQLyyC9FaEWcP0yBCfHQZggT9aEU3GsMqRI7hMqQUpGA90N1Wht4ud2P4U5IBDEwC1q7+Js
XHy7ZiBAntlWExZW0A4npXoCaGblFlvYTPxigNdQkEA3Sx67bmBbc/OyCzVenwCAe3babzQ9gUBy
ixbftyrd6Kvhze2ZdoXHo14HVD6CPenm4A0nkELIOmwZM7cTz4iv9ABo3n9+FnYPU/i6GD5ElQWl
iuvdG6ymzLXc6sPG/qmY59KsvCJ7v29jafcwegMBEMG/jDf72obLaZ3azOzDTNcCNVUQqNLkOLS5
f4RCyh/KYoCN1iSHFqrVwKW7hmBzQQEB/7u2Cr0hq6W060Kz0J+rzgVaUT+4Q+yh+VMn5sOcph6l
2XtPk8CK0mDInrK8XbmYF+oY4lcIEVTR6kV2c/0rCohEZ1FfdSGUEQJr3OCh9Pp8005fDf1JU1Sv
qga/xkzA/S2XNdsQz13bFd/k4lQo1Kk5H+su7P9wJ3AMjyohA2nPHJhPySuUbpLNiO6U7rmlb6+l
KQuv7pV1WaGoiGcTjy6sq6n6vRl+cb6LY8MbtXaDW3xq9yDTAgdOYODRvb/w25tc9JE0sCECZCgE
da/XPaK8aWdDA8vlL9M8EH6gDB3N3pvbdnPf1EcF8joZu7ZFrm2BDJRSZADwMMHJtGPRc2e8lhw0
BhDBADP0VCse+/FV589lG6Oi8VC4P9GEbPhmXHGztVVLKbQxoa/fxkMXkmQ4mC7YICAjb34viPMw
GemKsYVcQawbpXBcS9hPOQmFCIMNksOiC5mVk1+OztUj6kXuBI1ftfnTzz1v/HSKunlDQe7Qe06U
qRrk8Jqy2hoD7zdzlBXspe7QoooL0/jRlhnLvXTM7U9VURIGYgbKzc1skfRsZA1pA1DUU2WnqTkr
dkll9uphbK1MPzlKmTynOi/XGONlLd+PA4RSDGqBUFJBUUa9/rht79KRmBM+rqduqt24z571vb2P
juoGGo6QgfB4v7NOn6ofVgwl4cBeqU0v3l+XP0Dy5LTRx8Ys5y7s3lm2Nbz4TDYFPY3jz1ndZ3Xv
2YemDqi2ErDe5j34uDoBLAWzCRgWkJ2a8Yz2Cdbdp33uMyuKvJ6UxX60o+HNLqI4XDlFYiNvTtGF
Qdl3aVk1LmiGwmysofRT7wlwODY5ULsKOlQdi/G1MGYfcuL3DS+8r2hxYOgA/48Kq0zehHMK6S2N
dGFaEN2nMeWeOczx9r6VhfcVBQpcRKjtIWSW31fF7JpOtfM+rItTl36NyG+ir0R6C2U8JBgXNqQ3
xo5iW42hZRRa5rs6hHV+HJoN31T1AwdlQXsCEKb9Ynn9ibSPTf09BgD7/iIX7/vLXyC9NiXhc9xz
2iNKPyZx/9i0ekCb3wnFTPSmOzl6d2p4/7mja1wNSx8R9R+4q5iZB0/S9SllSUtcpan7UJkd9VOV
IXzBZED05f76Fq2gpIBKPJpEqJdeWwFHTVwz0vShaVbqISdNfTAxSbwCT1xIlVHVQwALAgggMtFe
uTYTNUMWMar3IWb3tsZ3Z2f5lQ+J9lfd755KY8X/iThY8sG7NCftXaIPXc9S0oc8xcitmY4UrLFj
/83gVhLMLOsfWKPMzxglxMi+rpUn3YpQB9Kc3gdhT7qZ57gLUNNQnzC+naGDXTiHfCyHrZrMfNsq
mMM1SFS/1tTNnyp1Br16nK6NEN0GWAD6C7w6ugdABtxw8U9IfYw2dYawUFjyS6/zxC95o71UPNYe
5pZFmMPWczAbQKsBBDxs7o4a2GR/3veQm2OOX4E062NUGkx7crbV6/bQTlnOAR/XDyl4SZokPnTd
GlvSjSMKM3BD1Oggqoe/XXuIkkwAapGe46Sb+XvsdNYIXheOWYf7y7l5BD7soLwMvmdRnJLuZF0p
acynhoc1utBBrhd/ygGMgEY+QaUqrYL71hY3D6R2/7UmVn0Rq5LMMcsYAVNouWXku1aubOYcLO8N
CiV/ex1/LAxtJjFljJFZaQNLWjdjVLc8RMvBq0l0zIshsNN55fFe/k7/mJEe0Rqgn0wHb1aYOOZn
jLZHRzK4ycq9v7htIAAAkTAR4b50K6Vqz1maDNi2rNmVkLC06ubIHW1z/+ss+sI/ZmSQVu8a1Bkw
Vhp25Hc3HDmEhIfsU03GFTsry5GFDW06M1Mx8WkcTCrb6GZkbe9ZHVm59sStdnXroY6EM4RyJNA9
GD6ULlnmUpLSaOShmtXJ18qOwGiaNNHgcdUaNgYw4kGUkimAtNhaFWFhhaDLQncPVBSAL8kZfc6g
YmAX+Rj2Sus7ORJBq9lomJq+/8GWVggCVdwUULcAs5r4GRfHKdFS7JpWjShmbZgRkhYK1fmo+U2C
pfUOYOLF2uTOgo8I6nxMcgKugaBZ2lTCWnAIknkEakQvvLrpIfepZr/TpMJsxthN+/srXDMnvVxO
o+tDZvEx5JxvXXtuvQ78AR6LijEwI2flXV44zBhwh8OgOoKZ3Rv4VEeaUk/UMSzzYm+oww7Nrb+F
j8IpL01IR9noCQdfHBlDK38zWh60yiM1vkfRmjzOogf+s5SPx/TCNcqmByqb6GNI8zeIkmw0WkOH
ZFq5mKQNQ6mFYE4GERlKSoDxyw3ABFkhtY2anEpm061qRmDFSLo5uO8Ey1bQMAELtOiXCye5WItK
26i3aUNOaIqOO5Jaf6wyLVYeQrmO8p+1oDImLICdRvbskWZz3+H7nCroTTGv6bL5pVSb6cVoWbtJ
Ko1uo8LcxMxp4H8tfVCqnHvZmM2bZAR7cwKm9yNTZ8uDZPPo398COfL/318nVFKESAfwndd74KQj
pgcIJ6ckmTGxQzySuDtquQeulUGRnyITPNFpf2qbs+rsytr24vm1KXYOQd3JXjkn4pBf3KwfPwZY
LcF9AwlzFPuuf4yiqFmhoPMOfQi/b7+7ReY11S6aJs+iK6aWvr0FzAAqapgEvqmqJagvtRVRtFOr
mP2ewtf8nI5sxY8/tL3kFWFOHjhD+BhaH9JNmpcNK4Y+hosVOdlXMzH2PEqGvTlie1OnVMPZ6LKg
cuK3KsJ3NhOu7rjeH4yIfgaNXX/oHQSdzQTxJq2r6y0E7iAAwQfdN/Bf9rImwsB92SiB0+UENV6w
3baRlm8cp1ICV5+t/WBC8qAsay3ouPJq6rQ4JIMWYVvV97YfjS2AuMnmvltJD8jHhwTGS8NkBGCp
NySttV3Rgc8GOdXgntn3jhqdDMboTyNpv/JicPbQEHWCMW/0P//CMDJxiDkC43Aj05dQV6+62CWn
WbG2TcSeyqTcsrZ5ttVpr8fTscrXOOuXPAn0caBTBdAXIgZSpKukfTMmRq6fEpRxoeV1HNtprbsk
p8cfG4qZMwymAMaFHoIcDoI4DoV+HbLG5W5qt/UueW2/urOXRh7/Zf2ga8KAcu3oxqC0KnR2tJ5E
MJjpoxcXG+2HQr38u/WJpp7+PX6J9aCPvDVCyGWzqKVoUIzHcuXo2mDU1hroD5949DIkQf5MH62H
wdiqvac9gbrjtX9pupVnQMZz/WetwH/g1rFB9StT/LalMY4qpvBObd/78fyYpUHFN6b65mQocWde
5Xp69Zqpipdnf1ZRc4tXMLg0oXMOuDgQZVKdcKwiSHLziJwUxQEFVWZgTh/UqLNvOHFxKCoQgw+q
NW9mR2t/NrFSb+vYro5VbAA879afSkWLPUvrALJIy+ahbcZP9w+V9Ob/Z38wDwWSE5TzcI9dX8up
q6Alo6BWqjFnDqui7TdE78xdpfO1OtDSxSFGr/5jCgWva1NAqpSA08b6adY3VpoAonlwCeqHeXVA
UPBA1hJHuWIirQ30j9cGOZ2shlCsrTfYcaqHx6lQt1ypn0CWtM2aymfkpOn5VrEmH2BOvym/39/c
xRWjSSXyccgVyureKI4PaL+m+sloATjv6vadqWpA7PkbsyhSmDnelSldCfCXfA7tOmw0OrxoxMug
BkuNRiXOHPWU6kc6OrvIjH1jIk/u/Kt7i6HvoQf6+Bjb7AT0TDDjh9Q2303ofa0fvwX3wnnHI4wY
BFLWMqtMFLtRmcy5drKLYpuan6NWOdUgckk3+fA0AV5GmHpU2XNs7RuAasvoJXa+qVG88nQsBB+I
OtGjxTcAWdpN0mPHba4bXDtF1RO+NK6faDPNEXBMv6mbrt05UgIi/A7WHMxFob3tgrDz2u8gEFdz
FhHt5MSNZ2rjtiinncPoG7dMDz0nPWJBChW+nPTeaJ5sOw7KIj6PTfuSlt1GmdYKQ0tPjKgBQFwB
wTDaFVIGNkxWUlSKrZ0atX6dyZfEwMB4XnxyB7DlT6B7HVHwcOPx0OlvpFxDny/tvqh+4RpEvQie
cL0fPbWs3h0Rjw2Ksi2mo9bSTclzD/Pq2houWoSRUlCGWtF/baEge21Lb6rEAQ+NdtLa4/TalR43
PPfNerC6Y/o/pH3Xkty4tuUXMYLevJLJNEWWlUpS64UhUyLoLUDz9bNQ586cIpKTCPXth46OqI7c
BLCxse1a0iLyjnvAIYowJYZ/8T7+rbAcR++WbaFHpgE6FLYEHsBlye/nvP/coMo32em9PS7Bgka0
HgMKyfMChpTbJmbvEwBSyMcLVbSmiO2xnk3zwqQeLhjyfQeltpEic0pZnULMBr+rNKpdSCsiOQY3
RbDdujlnGG7JELSx5KSl6MG2Phv9ENh9EzoGuWuA7cCSAxuLi9rVfjJHHV2Pbdv+IYt28mCByikD
8sPvBoRg81pdtJagg1i9gMxXcv2ujS53ohygUqItAmGAYPVLswVrZDHo0djTCVFX2KWv2RgOxkVN
DlnqvN0+gB1x8EUB5IS8LqaoxHl+w84VrZ8RZLUp84JpAZ5Rb517qwkyBprSsV/wgE+yAuSOMwVr
ClBjpHktnLromWoeqWHqNB1oCF5Y2z+rBK3p3sGz8nuKNnnnS77+KrvfZhpqPOlSjLIOyP/PF3D+
R8zGgOlW2GcAonjKpCx6NGdTjoGH5pK3SUxVkCC7PyvtD1HyT+lkXRxleEPODO98HbCZnW5v//V9
5/vgIiBBEx2gWQTbMpOyTjliTWS/VpYTEhMM0NWRoh2Geta5K57RynBb4o4x3YoUTEzdN2nFKgRA
lkLpISuM7uisq/Gij/kUugtYx8zcrH8PJoYg+9Iog7HKXF+hrYwrnQva2rrthwjvTJO7dgajrkee
kivHuSTd0+Kt5dHsmfp8e9E7BgCygIqBTkVcf5z41tTZSj6wBt3cUU/MY26io9o2sy+gEayZFSjD
YwZ4csNv5jlskwYg7A+l4q9fRjuwk8dqPrrzL3RZLBqaPJG2LXzQt8iO5frV3X6hsBtpSgpUU3U9
Spvkt0kyH0xCQGoMl9lPkvmuLT9hru2YqV8T91JVMdy/VHvIEGdRWU5crDrBWm4/RXhu1x4QjCs2
M6Loe/wEglpNDZhxmdi57IKqPfS5JEMoovf9RyIa6jH0BhcHiHnb4wH+kgfQWVePVGOY/Gl6tCd/
neK+df3c0i66+7vL27OGTgXUQOvx2GufF4C0jAQckN1xSSNaBG4q+ap3Vk5RQfE5SP7yLAygNLZf
1elt1ygtwmfQO5Wf9SUbwjpl80Fd1vs+MZTH1cozDsLrvORswLS/V6thOmrPWuIAVc20/3HoOB28
xHaDriHlIfNcdibe8AP/U+QhbH4CBcU3bXSKu9Ep6+em0KsHimL3YUZPW2Cu1XJhdND+hdHhZFXc
lURftpgo5U++zZjyngKZmI/84PLcaB44q8xGCRrXfjK8FKCUjap5PtAm3L9/4uBX8sl7TlV6VQo2
3WrUDWBFRTYzD12P+qvtu20GJlxfWWwf1BiyqoHYzcQVDO08aJPGWaKe/m4fPuRTbUdxEoAtG1Fl
U/D8MrX/NDO3OdCsJL8ARbfEhsmW3M+Goj6jDg48rtWI00Lr0bGRLWjnTr0fUztqaOruyjevAdNk
XXYkVrpEhlexYwnw9CNrwznyMDUmvEzFnJZ5pzEjAtbiqTN15pOO6gcKfoZAzxJZZf7aBUNpGdoN
PmhABsDL3mp5PTMtpyMzI2X8ppuZ38jAj3beOBgMwDOiixuzd55gTgC/0ptpOZlRAviIvOkOHco0
hv0M8kGOXXIuC3/4etve858Ubi6ge4G67mDaA5O+wpqaqmFOO+ZmtKKEf64MNb8vaQ90Q+JqgUrz
PGyp3R5vC92zm3jKUeqAK4UWIxEWxoYRG80ys6J+bb4B3PDSGeRzknnnldLHjkVpClLvNbszk1Fi
qna8OMSpaKNFjIiEh5gmmr3a6yzmmpHX695lBGB4CPp3IGqDqveYFeht9zH98NbXaS+xJdwGCjvN
n1XOhwK/FKHyVnsSx6Yu8BWtqGSeXzQVdPVLv0ie7x0V5SM8QJyCQ4zpdMFLQicTElGoY0RFD0y0
FLg0vqd0stGuvU1EdyVKLpxzAzA726XMlYKG7sWyInVk0WQagUN+zMmFpCRslwSpWimVEt8ccfMQ
UyKvhtgSHcTCuhjYs+nYulY0p4f0hRdZYHdUH5zz44JCZtB//1PJ0qc7VwMeEMYwXQNDRjA021Xi
VRho21R25GWvdXVUi1MGPIslrYK6mCU1hj1ZSF0CRBuTG54h0l7rc5dSFJHsyKH6KbNRkus0DFgp
J6OufI98+/v79+7fgSMKyWhwSWyXRrWhU0ZTc6JRuQdsszWGdXZqGjC16sUzo27smYeqkXE/XqsN
cFSxo5iA4dNU7yncD09L37kZsZbEiapkCtNaYwGzEC94NkgM5+lgG1UeeP0so9m8vhPveN64FVAd
DHEJFw8QHmuDeNWN9L5Yjq2Wn/silxHS7lQIt1KEXPuiAC2lMWs3oh35ZqSFv2pAKFHyQ+I2R2NI
DqBUfZq+Gmhy90g0JIrPyG+WZ2ErA3K91iV8CWw6PAdVwzQEP4YP2+woXa6oNHWjtlPDKrtHyrtd
qK97BGVISVbi+gXeyhKKfYk3dMzGWxHVJH8CexbCcDs0yse2XGVGZ+fR4LKQXoVDhFFPW1hXOU9m
Z/W9G2l8SxWW/cjAWgj0vrY40LQvAnSQ6ndpZaO/AQ0f93ZXTF9vX5w9VXoHPIB8VFrF7MhcNEvC
psGNFAK8QHUcJ99oTfN0W8ruStFDgYY2qCsaDgVdGqbUVNeaulGaf5rb1ieV5ZfGYwWo1VmtTnnS
wfK5hzz7dVvw3mki6YNkGvINoPLimvVBc3SHzbRNscNNV3WXdZrnZytV7x0yq/eGPamXvxcH6BYX
ryGwxvCgbMUVCugXWbG67y+iojxO/feMIHjRZEmUvWP7KEiwAN5sNEvXLW7EgN2AkBmjV/7tpcgk
CCcGksSFThUkqGake18WIlGJPdPJ2ciQf8RLdAWRPqOX3lRG1Y2AMOMnv9kzfTTWE+CdLFlW7doH
5XPxwDvCKBWedrGWUleFVc1UcSOv+SepfXjSND2USxjUsz9ZfzfDi2ADThjGMeF/mioKzYL5yNwe
m1bablQVGE43m6QPQHBqSYzUtecFsiQU7wEsgeouRpy2esZGm859PzhRrbw2sxosbhOUi2QpMiGC
MrcFmCrVbHSiXCf+wFS/1e7/10JERTZo7SaA6IvqMg309gEjagcAz97W5Z2VwNVCBMiB1TFvKXh3
nobQXV+IGi1ZegaUYpR1RdCZ/eG2mB2VRhQFU4MErgqMVH6lPhibXp8mK8M8fmRn2cFLm8c2jQsT
YEnm17UE5PMwS7oxd6ybAZ8V6BJ4E3kmdytwqddqhcVWo9Y52dZnJ2iM3vdkGZq93QMPCqYb4TWi
H59/xYdl1Wo606Va1Qi+Mzu7WXkolNo5kllW69kThLYXlwczgMy4euZTRVVHHfuHbvfvvd0FNfGe
WD9JLM+uGJRU0f0Cw3uVd0XB0waMNMQYGFMlzj3JP1Hr9e9VAe/Oez4LuiB696Qt1Nb0BjWqutFf
+mPNWMjaN1Z/BTucrDrNH7FtKAHSdU7NC1AKzmzGF/zxgBAUuaiDqlH6MCb3Y9ccOttGsu6OSkLN
nTcB0zOoDnKzg3yKoAkgO1zV3BnVSLF/mskf4ETf3jXZ7wuv9aDphUkm/P66PLjNj3/3+/CzeEII
bvu7l/Jho4xZy0u7Y6AndbsBRhOoE4XXn28vYk+9kN8CNR6wylHfEGxzZ1Wkb3NNjYrmrTS6ABhj
YGaT+DW7R/5BiGCbE0tT0M6jYyUsA3Qwe4Qepxb5YajfMR8gcQX2zMzHFQk2Wh/StGCjqkYjG06G
/qOeqV/YxcGS0bvuGVCYaHAi8Tl8gAhvFdlY0CvKcHQRsOobPxm+zOsL5mcN+1jJche7qgYrg1cB
yV1AOGxFJWOKwHXwYKs5KtMKJHlZM8PerlnoiAaXCZ/UFdu+TWvSVoT4aoSJwh/6aL6oIFMwcr9M
i+NtjduVBAuNtwfNSbAB27UQxVodgsJnZBvHyvStDuEo8I1kE6h7p8OtM8rxwOBHYWorxi3YRCp4
PpFFPZ8+jFqoIEesMQe8QgTFaokvvXePUA1H7ydia0D3ClatzQrSGEghRE4CLjxUqvH/hI2M7mKn
0+a9oRevDVxD9BcIj3aVo43IcjJe4e/u63SOssJa/Lx2j6N1Z3vUH7PU1zAiNTZpPKvlIZFRn+/t
K7BoAU4DcHD4jILBSPTUy3qt0KJlHH2TfmncJ6+AqOXU24emfL6tLDJpgrKsdmtjdKhCh2lF/N5s
wyFVJ5CX+m56XJUl7EajkXire8YKKRlQKfDMDFrZtoqj1kXZayAoitrkZAJazp3YSffe8r4MmDn/
/Pv1oZsdATX0AT1EwsVWu7xgGOxQI2CgoF3ZiyhyMG66HPLORw+mb2WlxDzuLg80jwApxOgD4szt
8uw8NbS5gaLqaAzWgQjBajB8VGdkneFkyrom9q4FWnZhIfEQw5sVzs+18xWlwkGLWvBB2Hd6cm/l
EjCunTIx3IkPMoSbXq1Z41kF6lSgLfDR74XrZwaj+3nStMNiggypPqMexrJfowzzYm8vue8Hf8bC
WKn4QuNFpfqAKTeexlsBHtCkvyZbCUBWAndTYjb3dhJIFOA0hcvOA8PtuWmEGXRJIcsGgHpSWF/q
rg3GoZJo/74YC8lBgCVz6MOtGDxBwEPRKIp+zbNBMa1X+FMpwxTdewKgDKhUoqsZCUG+rx88G+Qh
OwV1GC2a0i4A/WOqLH7vPq2zJCbceTZNnAtYU5GMNxDpbuXUdjsoJo8F5rJY/RnlurPeDDKihJ3V
cDPBk0XIGJli1mY1tWVu6lmNXFrNYWqYQ2isms/S+ZC6rSKxiDsHhNgGyUWAYXFSS0Hbm6mxDDLB
lzLzT7lzvw4vUpaofREcKgNGEGUG4dImCJhoQvFCA5DEA+21fV8vAwPpzyA5H5kgYS2zOxRth8VG
dvsHeL0teV4siZO+KwKVGI6Sygd6hQcT81CanvG1LGvtu8sd3i+/lnE27eoZ0K04SiouiKhnlZIp
GZmIFhlaAqLHxTMvqJp+vf1U7KoZwnRUDGAGADO1VeYJ8y1WobVaVJrTeGgTqwgU00rO40qG35mH
1trb8vbsKvc2AVkNEKHr+YN18CarobUWqWtHL+C5Ww+m1eUBUj0qckUKCZ2sssDd2kHRWY6xCk1v
gV02yTqg9lbO880qMmOgjBFVfvQy+DxKDpejyf1Uvx+85AurD7ZCXyRL5s6LEJsidHDR1oGgywXC
+XaPdQwfLoD/1KL12GNq+W40zqT0T8VnuIyjRDN3Hg9g0fOOMp7tg03fysL0msecCbLQ+eVb7TlZ
4GCA3ddp26Npvt5e2Y4fxTsK0L0IqH0MXgoLazFGPKsDzrKpoqqOFBctufb3lbYH1/hCXYmN2peG
4hasu47eQP73D/ZdQ8m6Iz2W1uMFrkKAPw6B+bvrD5oMRG9PNfBI/T9JgoUfxxzGv4IkBrJi52db
fZ+sKbBryVntWZEPYkSnt5y8DJi0cJoG9yuwmgKV/ADN9+0j4p8q6t5HGYLVTWdgz4JSEfrgu6em
PVEnfBjXgP6eSslq9jQPLifA+ADWiUslHM/quR0rmhmuhNHqB3dY69B0sv4CF5UGddWmj6DYkr2S
V8tDjyS8TfTOopcGZWRB3Qdggjo5eiAifV19PUkvU8q+jfQ4e96Fma2frb+ngny5vadX54Y0EzfL
8DHQMocm/a0iqn1msp7pSqRUzaPSXXK1evGsQeaBXpkNLga9sLxzhAecYsgAOBzFMxMlKqvuoHmf
7d/g1ekwJ4XRu/RIs+4y15Jk6s7K8BSgkIuBJYzViPF6XawYajBVEhdoQeI0eWz1vUmikjIhwpOz
wPizrtBJnKkXkoXgEDDcb399Qpt1CFuXgPDXqCyIIPYA/rg/E26wjHjh6nnmgfKHvRJUT+k8BHXT
QmL7rj72f/1m4NfRVILbhJQzn9bb6hjLSvy8g5OY6gfk9H3rq+f8U87HdL4bmz8pGMBd9vdqzfP2
nNMJhWYkoLYiO9tsQU23EvAVo/vZ64E47AQzk5iJK9vKF4a8Ep8rwYergm2dUoJS0GiTGD52oKgF
ej4GX6vuFvbntg5c2aOtIDGMUmvXVgYQwsUAXkHw+7XK4sQ+YfAwUGUdXtcajUwQBwFC4glrunp0
E8UAkqVVxRmuTYcKXpn62V+/Fvjhj0KE42GDiQTJCiEKAU6VBwnKcKyqv76ckIJpWO7WutfIuMli
5YzlZhWv7g8AuAV1eVcTyclcd1XwpXwQIixlZKRAutCoYidFw1Q1haxyDn1bfFtcdu/lgLGekt7X
qRmSBV2IRo8Rw7aL0acYzH2LYSRZ+mLvAG0e/5ocnAfjflvVJ2RsZlZnWeyRuLUclKlOnWykXSJD
ZCUy18XMiUayePa+96oX8DvcUVmeWiZFeO/NgnjN0GMlvf1qDa0PBi6q9/7tqyUTIljwqR6WNuNC
wLGUgWxGW8aDlaWSOO4dhW3ju3AKGLRKoMcHlwu5we2pDHqWNeAlr+KBlX7hkvOSpH5hAtY4cGlx
r9I2bABGAWSAWGu+As7VKPsjGyr0axdBUb5Bec7qYF70rPXXfjrc3oRrQ4b4HGVnfCHy54Z4np5K
phZ9XE3cmgNahx2lOFLNroIM9J7hYtDsdFve9XuzlSecLFhZUq1wSBODF/VgrgPgPv6XEoRjLUpK
1nEqmngu0sC23zJZvHDtrW2XIDzLTE0WYllYAuqZjPZ+n0OO8qbZz31jH5AWDe1Z8pDKdk14pQES
ipCyLZvYaKyDZt0zR5Xs2s5l2OgB//uHsMSbmr6hSd7EVDvNqxet1p1VyKCud4U4CB+B+IvckyMc
zWJlJC3ntgHiIyIRFG6/sRY2JKn7t7/XMv7+I0THhUNVfbuaIlMbDLh2TVwRwHxiZj4zHzAdJmuG
2rk8KAfBuUEmCKRj4tyyNqCPW8HocFyBb8wJ3G/TgFlLGZj8nhQ4GYA54Ox9rhjiD2Pp0QxeTVwo
YdWqz4Bm/gM0NPSsy5pRdtQMJ4OxOaD/oIYhDsrWEwaRmV03sbfWTZTYRD962fDl9tnsKAEvd2rI
IcA5QuPL9mxAsuK2ZmU2ca6mw2UG5/pPZZ5yf0T6Tmbi97buoyxB4Sa30JEahqxsfVW7/mJZ/8x4
k81aBkl53RaHoBEZW56GgVd4hcU5sgWZE2bjhjrKsYRHEKwFPbV9HxhGeWAqKFO79LEk9mUYn25v
6I492ogWNhRJpYojQ+BWoSruQ/f1QwlXlDThWP728t53lDKm2SKrdu1uLnCZMagOZxH0D9uD1Ipk
0Iq+aeLBn93nUvUJOTvscntxu9ryXyFilAqACGCJMNxkFRjBSftKc5AI1w6TVbb2VB+pEqT1MRqM
/L6wiegTBZcJXaCVIzHvjKaZD0vZzf7t1Vx78zyFBvAQPhoCGlj+9w9WVnd7qzCTtIX3hLqgUkWz
Qx+QCfuVYazV90xdEn3v7h6GQaCP4IQDQtBWntFQswbkfxO7WVOHxbI2oVL27rFRiQy0bG8DgW/I
izAc10u0hUNBLbs3ijb2uuQ06APGXhOLokfm9g7urQhtRTAeaEHFjISodFSr8AVNGw/u02KD8ROR
0FCx8LaUncUgecBbv9AnBfsunNOYlS5IfsY2NtUTcJwh4V/4XUiMwCUEIjwgXcSnkIy5UpKedXGR
tU9uU0YNWd9MnbxZtfHXTzvgLjBEg8gAoCeo3m6VgJZVUWteVsV5/kNpviIqMJ3n2/t1fSpbEYKP
y3ndKGvyKkaxb2aZjyELrX69LePazEEG5h2QqEWjKVRgu4yVgKaityGjZN0lsQGQ/tpN9276YpQn
Ffg0qkTT+LZs/fatPGHbgCqMspkOeR7yFer9EhT16+ReVBll497ewRsCKx5y6kjF8L9/tAkF/kEG
v4pbMNnUqR2V2b0JcIbbu3ctBe4QgO+QDwMSDARtpbh5k9pKPVfxPJvhvLwwsz5Ik0nXRwQhroFi
tgGvCF7EVkjXwXh2NoL7qVuDZnZ8c8KsAfuTkTnAsGVzGppSsq7rR2grUrDb46KPDmWI9HNLCbTp
i4MuPSjEJEvb7+4fkEaRKkW6B+0I26WhsSizZ1WHnMkMK0xIeUAakPbQ7qwGnQcc0fQdpkKELV9a
PEKF7VSx3paBk2iIyiokDdRP0qO6tnCw0h8kCXZ0WSu1HS1I8ujXbL73JhlX37UAdGSBTQDOAepx
aMXcbpjuKhoSSksSddW5Lobjksna8643i48j8eZP+F5o/hQeN+DaG1o7NF6k0D4slC9ptWK4u77j
6Oy3L881mg3vxULzErBbMJCE8G+7mGXVWgA6dgnaKH7X48FTv6DgAcz+xNcXX1n1M1PuMOysuMvP
FpmEdozT/mKMWWjJBmiu9RD5LMA7o22Lt6aLk3pt7tHVYCvgzhZ3iluHleE6oUzQe2p1lqyab+DW
AgJYjuNkoUCMVktPsBmkz9H7WowJaiHjqXXfRpKHxticZ0W/m6vyya5VZPIHn5U/AVr82ui5ZPJs
Z7HYdF6j8NCkeoVsOAFqbUCUo0StwQ66EWfpa53Kck3Xdh4BIgbE4R7hzUcVcHu2cwP84GlEhrUz
k6Nnzz6sY7p4x4V8p8aP21u6syAoKgohvH/ARsi4leVafWe0LM1iYDb+LJ3vtfZc1NaX20J2bh4M
CJ5KvJEY5RRBDruhGovOKtI4mzt6WAF2BswTU9ansrNtwPPFe4wqJlRDtPV6Sbt1QXIa3Xb3QGV5
MIaH3HzWKgbS1Z+3F8S9h60eIupFhRuUahqmHg3Bu9ArYP2TREGizmWHigwXJKcTYziCITgo2z+d
LUnuX58S5GGonp8SbphIiEIJXOaVeBk4LpezSdbYapXIA5DG7WWJO8iz00hPYGqbg3PhP7fKkJnz
6mQFRZIzq1jUDUqHElJVH9VGge8M3NAgx2785ZXC6B0SL5gwQN8P/i1StlZ5WpqIQvN4qO8U7ZWX
lMY/t9cl6h9EYBaWs5dyhMarwuKQZE6tF1kREwfjOc2cfkqtSjamfb15FoINYA1B0XUUMPkZfvCa
ssnNQTs4FnGCFjYXvRWJo4cLm341QCzMQZF6e02iSvA1oaEI8GFolnKwLEEcWEdVCzhusTMgRQsk
+RyzLf/cliF6T+8yQBroIafE2QMFfXCom+W9NxcxmMODpUVLTvPDnp+AZeDP9HPV+6z//vcSMdmL
twRuJ4I3IZO5VnpWtW5RAkVf+9XTbH0Cde706MKwH7qhzy8ksZfT3E3DqegGGSKXeK35evGqANEJ
6QsghgjrVWeA1PZqXsamB/yKfHTPLbW+je50oNN8MtY7qdOzt8PoEbT5HmPQ1xEetLkfzQyEKWXs
riBswcSvESTTeDTVzvFLpcgDqzSasOrVBAxTbJDc9ysvAgtGHI7eZJgx5PLE7lmFKtSdrbKOV+rC
Wc26/mRpJQtM0MUcnGFqT+rYdmGht/SstYD59tM59y71PFPDr+16CcFGzV6aMSmjrOqblxIEapJk
0s7lxXw+SNHg4vKeMMHWstQC8Y2hlTGYboqwVMz+e2kpvSQvcYXb9L4VnFASACbopRQnkQAjVrta
54K1+LVp/+SP6HdsTvZnADEm94UetOAMeDOU821137EZvK0eTY9wZ3DFhEvsGaDOWzUcf6v96dkb
edCVu+pT/npbyo5ab6QIbqlJnaZCvaeMizpK4RwVYFR3PgMPq7NKX5XB/NjC2/ifjfzvmoQrbBmj
k7a5UcZjZc3BpPcpsGssNUxKYw3TYUwPt1e3YwjRKwL4D1xdgL6IzgVLi4Lj/5Tx0gCtEe/9XWVK
nt+9Y8KygPTEcVPwa1tba5UFHXCDyrihLchT1dy7R1BE7mqtdJ4avVz9tpd5mnuHhiYVGEO41Rz7
fisTGaRsLCroI02elhCMsr62/iLdn/zt9vbtWCDg6yPvg4jFRP5KkLO4pFOdHmH4wBQMlYJx7AVk
fsN9m9RduEyKdUG6lTwsjfITXbOy0tiudI4Ey2NmIIwIyqIUmE4HLE4Vd3NxJOUEPPruH6dDf3Yf
MqX/tA7ke11INGZPQ+FcI//oIVWGEZDt1k7m1KGP1UbmISl8XvucyXPSf3LD2zu7p5h4oVGLgTMP
mE3+9w8OQZ1ZozOBwS4ux7sBYDRGet/KSv57monRyfdCLiYORZy3ybDotKhcRuY7ZzQvgLLA6f1J
Rk/5Pqry0ePltxq00WgF43EJuqe3iwGZjzl5VVvHS/uUgQSwTtUAENz58GyovloDb685VhQ9Bd/7
ZPSV9rHxDonihb2d+hP4LElioMl6dDAYnT0O0zeNnMHxeteussh4b9c/fijfsQ+7Tlt8PsuHOjYA
oouCNbjRj2tRSc72WoUQzAD3idNbIv8nDuOrtFumpUCfmM5eixcDMfeqlWdAk8uepevlIDnPQSzR
4wq0E9EMjB1FN2Or1vFcNb4GzCZF+9nR3FfXJuCYINaEfqKRvGrFJ1dVEOcX6E5dfUatI1F+31bo
HXcBvClocMUjiQzxVbBYTxgGW+wE/Tj9kdZh8lB6p3H9nVV3cBCOZJzO1aoDMxsUc/Pv1sqeO6MP
FvvPlB1vf8lVCwOu7eZLBKu12l2r6CBPim3nYC4hOp4eaciO7FheyJN7xy7GS8P8gvlDeWybh7Xw
MX9x+xuuCmziNwjPamugHwTY1EgxH75NIQmK0KffxgfZ1Xtvktleve1aBRuZ9aOiVKMHGxnSUDuy
eLyYofbZOzZ3eOvuiufsbo1YNJ6d8AnosUflBNTgE+7WKX38c64+9T7Gos7s1BzqEGjDR0diTq9f
Knwf4h3cBR6/2YKd6+Y+7wCEWsddUfTHwlhx/12nD7SS0pNq5UY4EDsJ63qUHcHOLYRkniPRETM4
YshlrGVu63lex8Wq+GN76mjQl/4wXm6f9J4YoDehqZ7PfSHhuTUplQK3QJ27OlatskTkA9YIs7nv
QZqVydIxe3tpI/oALRYCVpAJbkV5sOWu18J6zT3A+iw0i1IWG0kEJDX043T/WIXMwPCPF7WLe08c
KxezCuI0xOqWC1qoSB2X4GdTu6MyvTlYWP49wRB7omGgvARKbBpb2nmSjHxfzSzwG/RBtpixwTBk
MqIrto779ZdHToOGBHb6T9mNYBPyu+aZzr8adkypJKKQyhWsRwKetiJvINdz7aMzeYdqeGrIRbvz
oEcgy14p8B+X7w24QW5r0p41ByEOSpK8koc08fZ4c71Za7b0uCpKnwekqHMU4pEz0oZGVmPb0ySU
ZzkMClwrsLlvRRFzmTAwadZxZgHm1yNEOVGg5PhOMq3HxhvzMLcdCjjCupNcl3eXUVSpD6I9Iac4
Vd1aoo+9jlPbCozCfPXs7+N01Lz8yMzxoo2gVTTDFTibn7zlgPhymu8y/evcl/eJ3Z+W8QmJ+rP+
ZHeIMm8fwNVILle5j98mHL1jZoYD3BEcvXenO4dBO6cEYyocy+uYLk9eOCNmwfPlSV6L96LZ9abw
yTbAUIDQRRA82WPndTU2pXpBIuXyCAz05IvdBG+9rwXIrPhjUIa63/pf/wHbSVAcMGYStEF2TI/8
v4sD/KkwkbgxXAmuPgq5I2TTeVO0JVi2sR9tTykmGND6RLMmaJbHtTo2ZX0ifpd7fr/KYOKubwAm
BfkhoFMVKT+xWg4ul1mnQG+L83K1fKdPo8RTU18h3fn2SV8b7Y+CkLLf6n/eG4NuFiPa+pgbJYXz
NQWcV2+6Qa9KNtG82kQuibcpc4BbDMBtJYGiaEIWBY0aHiU/kV2iASsrInlkdxR3K0XQn4HalIw2
Q2eX48EJHAO9ffO6LkBEFyzN6hMLtGgU5AZKCFqFwW8tU5Kb2z06ZL05tjsmu96/8INnbZnTqsx8
Rx3vFYnaXrtX9dfbh3ZttLBIzB7DXhnIIIgvbda5Q52oUxNPz8541wWt5a8kSL4VRGIHruOmrSB+
ph/W4updnTvox49HD2PxB6U9MftofVZ7ybXflfN+33mGGyvaylkKw+xyqmLPRgu36auWf/IGGmT9
nQsg3Nubt6vxH2Tx8/uwJpKMndumkDUCHcgIF40EaRdKkyHXNgNb90EM/4wPYnLaK2bizmjucoLU
9jE6jf6nNJwO6RjO+vH2mmT7J0Rzbur2VbVoTWxnf1ySIzH5UiL/p9hSoBvZsoSneaFFVbeljrYu
2mCaq77Pnbn3dX32dXQ7s/qYLNrjYqSSySDZAvlnfdjNYQJfVmljgf1q3peJeQYR+8GazshR+I4h
6fzeXyOMruPwHLsIXztoc4r+aQvC5j9J9tvSR9+qfCijVmWB8zRrk0Ql91f3X4HC8dUr2j6WDpuq
WT/zxB/cLhguiflov9xWk33rCHjV/7sy4fRsBteKALguzrOYfrEU9/MyhlP+fenZaZ3OHvx2r6AX
xOkYkZLo6PsYyvYV5Tfiv8KFMwQ+b6khBm9jtK7XftYOha9YBTL5Pdou/dRevjnagmIFejCdMC88
gFkaXfY1se38YFd5feeOCiA+FSB5S7aFPz1XX2YDeRFRErIIpnBXq9RjSjKh2656yKIuUBxfeS2e
6Ce98tenfyOLz2xzSik0JAimzjKqwcsWPA/EPWXmN6PxjWQO7E/DFIzqP7oLH6c9/SuZHtJ4yE7x
8cjt7fFKvCKDBVs0HhfVChPvG+s+6eCANl6U6TVd3+ZO8kLxVYg7CpQ3NFcjdYjxMeEZbjVtSFgF
I7u29RPxvPtRW8Lbq9q7pah/obeD55yvsCMmtQSAYe1Cl53zCDMwVRGhUzCpT1VS+mT83pl/V4Ll
wAHg9kVkyxutkdsTbo9Hc9cZRgfkp+kYGONvbXhNVskV5a/Ph427kiFckpaSeaobZX4BVxzACYoA
uNkBS77c3jvB4PxHCiCj0RXD+zREotpaaYsy6cnykoyr+okgc3JAejk/d61WhUqf6Q92skwSx0jw
Wv5HKIq+AHcDhqAlPLydN1KKxOn8QnrT5rj8SgW+WNIty3HNzP4XIIDMr+jfbY8TUZLhcnvJYh7q
XTwawCAZ8FWI+IRL3inrqlQKdnbK2wd3PStGbKH3uWEXhjHTSc9fqHX2pr/zbP5HKpKggNSCYyMm
0W2rr9d8ypcXk76YShlSclDo98m+m8jn2wvk3y9qDkSAhg3YIOBqErY3K9ABRTwyvzgeUi5u0h+T
prB9FLXUwEhMWYi4d5qI0DGshhZyQG4Kb5ZTFctUo0/sZUmN4cUbpjnzrby32dEjy1qi5u2CH3BJ
FyDxJHaTrv9iY+Fk85wWxv9tS7AwZrkWWs309WVte7QtZge38s7zWL2VyvyPYTAZve3VlQEPDAow
gDYAJA6yXML2Iv/QVaxj9IXA11ks0GSgANyznwr5P6Rd2W7duLL9IgGah1cNe7YdWx7ivAh27Eik
RM2ihq+/S+lzOnvTOlvovmggCWC0S8WhWCyuWutnvqb89mUqZ1t45cb1wUChUCxvKdpUZ41kdw8m
6Td5qYLoEThMHu9VdWUUv+4KmJo5gRGi0VAO7Ofl0VCkPbcareZ4zeoCs7/Bct3q0bDpoo/MKt24
K90uIY+dKa3kPEL4tsG5rCKc4jiahxTP6peGLQal5bS3oZZext5A3u3kQBLAgqAf/cojY7uqq7Iw
qGBUAAIURwV6ZUzt0mCGi/pU5ER+qIHOhI5UlJT36kBxjecrZ/yyJTxoAf0G3Inomp2Quk4LKj+o
5KVUgbTb0hglC2kNALcwhGjEgY4HRETm0pUwhLFChiGZHPkhra3bUm0DZEkntLRWVu22lJ7Kgb4X
bOWRd8m5c6Pq5TAqcWKQDhiEh7ghXpPs5fgD+3/U3v9hNAMlDOBVOG/hH4CEwllLkSh21Qjfkg8Z
Ep8qfTbVyhu1lVPhSxT73To5U5XMpAM4mS69Kdu46ZW0UR7KJHlVRx3NTD7TlVs94SfAGbrEDK77
JRZVse5RI59xi6giz3mE4FjMlVjWBl1/wG7cTNB3Q2fg1s4cL1czl0KVZbBBP96VYSWnEMf6uWL+
6/ShIgHcFUZ1hrCp85o6u0jxOpIKw5zsh7bpIOBzmxfpNq/xbs6CQg4d8qscXul0n28rbUdJGpjm
DwltDiujMEeVi7MKlTSUL34T38x1fGEvOmOu5VFmRg+ZVCczQkY69sglMRbKGm7ua9wGeh64Pzwt
46hCU8ilw8QeMyUz1SRksu5qJ0e6qxocS6UXpU8rYzt/teAVnuaRXwBogfY4ESPQ42rCrLEjodZk
xiGOq+99T5TbdMzVjZFL7MXJVHDHyBD1ajJ52leKedekfXNI8/aomZK6knB9GWUDA4z2YBSI0B+F
ktql60apEatU8D3cvmv4Y5/3QWppmxWvv2whWIHeyvyuNUNLRK9T9PUoyW+vY5/9su64/z7s6C/i
9a8FVHJLz3azwPId6g7fVokbv55fv60jrAOfhdYFEd5fqkoEzXlOwsFO3W56tFiYdPetTYDG+lWU
daDiMXhc0wgSrjczuhptlkDRoPUW713i+pVVyOwCSEvCtIoDYwQzn5H7K+M6R++L1STYmL/hbKfC
K7yBJPPsfUdqpXrUdwJSuPxX6ZZP1kp9ZXkczzwS1opEslzlckvCLuj7gEqe6Xd+7Cmdb1F/DfKx
NnzCntQNCW3RHYxJA3Uj7YMkzkp2IXI8/GeGQKEI4AGe4X+/jJ+NnhY5rIt7rAuUePfpMb53An4A
IIAHsl/f9DvpEZwBa6CKL7FmnjINSRuebSCI/Fvz/cwoKVrLTFX4RXESe2CM8hMrw3nc2g8NSX8w
da0s9iWaCwaFWcuyBPWrGGskzmOXOfGBqu+1+d0s+cr6WAolyNNm3iFsdLD4Xy7GhtRZqhoDCYmi
4zHOhNJIhozR6215jaJtzZSw7q0kU0FsBFNjFo4SBDGcyMVtY22BLG4vXB3QkoEK35f802RxOkxq
hO0lf8aFsjWT9r5h2g0ZDllW7rW3Xq32UibdptYai68IovxrcZ7ZFnKoLNJqdD85JNQtb8o8Yvvl
BixVdfReSTeV6lrpPuYQ93VxrbkeVRYWDFixQeiLu+jcMivMY1wbxFQ4toVsFfu0Gh8cfXDcDO0M
WtfSlTFemElA82ZKX1zUgEkVjGVFi0czgpmsIdzt4bb4IAFEu+W2tuLVwr6bX+UhJmqB1g+n0eXq
zHs7w4dgLpU7owsrPSAayrUB+4ccKvO8zdVBoOORs6DBQMjdMgMczzloEUNk5DvJeUqzW2orK1Wm
L1n9bAT99QgjEBUATP7SGbz61UlXZzQEA/dET6StfUl5oMoWqpfuULa+Jq0kwWJl9i+/zkwKYSTV
EhX3dJDwF78AwE8K93vu26+f6odieaarOq65a9bazMRa9H+MonCAhgP0Z4kNUUo+IUVMGA0nzWO/
ilv2Qw/67bQ3vTLdM+7ZKzCK5XH9Y09YjQ01KuCnYY93B+elzO4TGSxJnl4BnL1dw4CtGRMmMa9H
qaVaCTbTxIGmKW5/se1Zg29JIXP2/WDjarEmm/T1avF75fzxUJhGbtS0yyg8jKMe0IHHSnaH1C+1
3su0IUijz7jf1KjVGP3K6bA6l8KBnpmZJg8j1qzys+joniv2Tnqq4jGk7YlDXY1DTtPmiefQ265Z
YxqYx1JIlLBh/rg9R4ezU1dHW7HMwPcfjrqUB1nJJ+RJVR5cj5xLGRIubAiexqxFj1fKSzM1K8eC
05yG+QkxwlWtbVbsieo2SVBLbj8d116FFtfQmUEhqjFAEcCOj+k0vWlHExfCuC5aSsaXj+ueiUCU
v3bimSHhOKoiaDiqCgyR5/FXGVpH+5O9gRqqD7I7hbk/M1c7vJ7Uwp0GL39QPOXp+gcsL5+zDxC3
pqwPdGyxfIrRjR8guavd9Bt50/vVY7u19v6KuXkffFkwZ+bEzQl85sQHmBt8KD7/UD+/6XdloCXe
sD0533z6aaxYXJtJYWOWSWsw8A/TsI5uuA5ofNij1KDMGJrkoXikdA34uXTMQ4tyJmCF0gbetS7X
qqTwAh0gmNG+vB0AKcp/ZT/qYnN9HJeH8Y8RYdNXWkzHuGhoGFUqRLMn8z1Ra8Uj47AmhLWUMM3Q
EWuuGgLsL1Yp85TmDWTaaNgaFE0Zh3ET7bVT1zwZ5iGmP6t6Nz5Cfw9k87J33cn/sTn+mBa8tBoV
xA4QMw3t4S7KPhvzqLVeAyHmKnZH+diofl39NB+7N9p5evMc64kb/cxAfN9U94bzotsbCiDT9Y9a
nt4/3yREPMb6CvzBGI6YSpFvVGm3YRDd8sHXGUpTH1y3tjoEQtqDGjEjhVXgMGuSTf2bGiDjbua8
xwb/1rZ4Ex8OZuaV5WH4lVBl39u7QdnQFMKrQBUTT51w0N5r2r7L1vA+yzvrz0jMPz+L/SAlBDPL
PDsyO6oH0xvYnrvOU/xNXmOVmIPC16DxtyWRb83Au59hFvMgGLXijmNN/EbP15jq/0co/GNGCPqF
7iR22cMhx3lSrSA98dpNNZf59gs9JJ/XZ1bUZf4r8oPDdq7DA2MgMgFJSSe1cctxxLBAdm7B1rwt
+OMsYTWqm8p5yva0fuob71h+2M1x7DaZtMcLvfJ6/TuWV9if7xDPVtNJh07WEUpyc1dMngHY/Faf
bjJzxG6/Y+YtIABt2biq4Q9Q6BiKZn4OAcHvKW3upWjXSW8mc/WHlc9aKG2hWeTv4RHvFZRPpZYB
NBFynrxK9iZvdmMCFfY7XNaarLjXu8qDmsehLnep81Olr4y7RHlAwX/UaJB3Ovo5duW4ySs/M8g+
U29iVvhTbR213s3sEUKaa88qy6Hy7JuFw7xHl3Ca410j1J+KH1mY3lc3bDsE/aP+ktynobT2Drh4
CpzZE87ubFYMgtQ5DasonjZjA7lOvYLkHpp6VuVQl3Y7oj8UfRycA9A+uNztGYPshmJhc+QaIN8F
yA5ZvJf5g+b4pbxrkwmF80dt2pitN9ncjdjjCOGY0dWZ1yDZt1qXxStLdzEtPP8mIRaX6EuVyrbC
eENYt5ledQmfRYlfSNNGa3+mme2W/AfeMDbXF+fiRJ8bFqJyr6mTXrXYM0l8LPJQAy+zRu6sCkoA
dwXZ4HUyQiOuX1onCH1ft7103z43LUTdsq80i04wXcoSxGfRVB2fWKm4yXdbXetCW4q7Z7Z+j/9Z
hDfL2qEt/gvrQnF1mbjD2pZZOk3PLQghV9ep0uCxiYZMHXfZqO5Z1eymQvVkK1lBli1e0QA2B8U1
CAoggCfYiok5lqoMb5o8wKkYSG+WV25Lb7jhN+NKlrC8NM+MCaFgmqy2rngPYzLkc72+87lVHssg
AiNr2u2k6ftorukiL9YSzj0U4oFk4vG60RAzVc7csfSMdlerXv3o3EGoooiJi0qG3XloW7CkZ5Cl
Xl+ZS9Ho3LqY2g9NZqkNol9U2cU2Rk3IdwYd51aP9P66qcWj+tzW/C1nKzMp8zovwLUSxsXRnDwm
3yhyDT7hG7tzpeHEe+LF9V2xsddSkcUweDavQhhUBmuY0hGGE2s3aL8qlDAcb3BB+LIl1of1eN3P
pUPw3E0hwKWSY9Qlbr4hyW9rOQ8oQFboX4w4KkXxhGzYv25v2buZJQ4v9fMj8OWwcpDUSHE7Isjv
jVkvGM0QXtlvWevboVav1mLnHSfmdQAD/W1OWK+xloIjzoZ7DtrLyyC+UR4sD/JjyCegV44q9Nrd
bDGgoYKIJ0Lwm6KWfulfXecdqyMbBhPJcbWeTO5koIhwfRSXHkCUmQHvv2aE40ElOdCABOcyze4S
DV3RG6u6QzM7Nqirz6q7n2DNAQrezN1iTFxN9SxzrSy0GFnPvkE4J4bSQfcCxTf00AzfakdFceXP
IvfK5qX+0L6VvpneZsqjXR4aKcfT+1qNUWzH/Z3f/hkE9IpdjnWccCJlnYLDWcYj6yF+4rlr2E9d
CrTQtoIkSbpr04e0P9n3xUtabh3pQDK0AY7U4yrdMguMeOo3Ur329gNl4/b/NUcQVr/8vBydfyi+
4POYvM3Q9dPdJu22a9+ndJNDZcHeTNG9lJ5ame9lCNXQibt2tcaAuri//56kL1STUzTovFdNlM+2
TuIz6LXch2viHIvnHkRaoDuOFTkrrV96mqlqV8mxSkLnmFK8eKhjoJMPZp3y9getO7crFb+2A4O/
rgzxHC3E7X1uWNgGU5+C9LUfSRilz13yiz3eAhR/kFs3Hj8k6nbv99cNLi150NuAowfPETON2qWj
ZTsmUFRvEDcMihatO5k9NTE6lOha3r0URs4NCY6RbGplza7w1jj0bkl6z7Cfr7uytDDOLQi7N+KV
YbUNXEmN0lOh2T31pzS76+l7lW8MviY9vGgOqGgQtqFiBa2By5FjCtElY56pVqm8qsz9KM1c1owg
CDKoB0JUxddovbnuo9ir/TtCzH3wMAxWG7xWXVqlimSV0NCEVb/9KYVgjzUi/xsjLt9VfvqhBZ7K
vd0/RYGLZsVmqHQoJ3mqYLZDbd6t7+If2oO8mX7IL9K/SW/PPBQZkBTC8t7s8ThGs8gz+VGz/Da+
N52VNGEx24RmISrFM9gEl77LkQTyReejNper007GDUQafKKS4gnd3yfVzOv7ekxHl1WVcwJNTftN
Tw26vz6b8xIRN/v5J8yb8ywjcxpbk1hHaWgpvl63btLteT66uX2U9JXkemn7AcH4G/aCjjaxItnJ
LViQKpSDYruyD6ysDRelL8m/7tBigcbCbQFLE93O6I269MhqeIGDHHcTawx5fOirZ+w7bfpVfeaA
bIK2rUtd8jEZG/oeyX7v7KIyAA/U+/XPWHL2/CuETVKMSic1De57cSybW7MogUqVITJy3cpiQg0c
KqBaM20guuQvnZ06k0cNRfKeJQHYuCH+ogbgEJSKb2ikwrntVfaNfOLtx7Ba3fu9z8Wlc25bWDrt
NPRW7SANNIc7KHEcolY6dAXbs+FJlQ9cnl8lqTc0r2r5k/DMG5VNyk+jhHfmPW/eR8PndGco+6bY
YP37cfQmlXSfKnSnEwaxDWlPhzQgfPuvxgyXAaB3gfkWx8w00RjVjsiWewb+oPdCvpkmYye5Oigu
p+ck3RPUQ+tyY60cDvNcfB0vNGnraFFVgKy7nKt2ciCtjhwpbBIdEJvMAZmFllTbUYJU9HUfF1cf
aBf/a2o+4s92tZn1U8b7Cc816CAIkracdugvebxuZF7C1/wRrgHcjoDZbGVcW0tllx6SevTMOHWT
OAqj+C3q7cCK12BQi1kRaMX/9mz2/MwzXkUALjFMnq3E+xiqAEZOPUvDdbUjfqwVfgJ0pDmdhsaV
6ehf93hpBkFlNOOUgIcGqdClcXTT5bwHG1+og6YsUAsj30hpIvkpNfN/EZdnqlcZGRFIOUUOYwly
X2ild+ZSFXNbvL8T7oOrKpC5GcT5Sga26BcYIGeeDcijiCETFdbKHGmShlqUQH0rAcSW9A3xu3xa
uzyumRLiop6PALQwloZVm5nbFNfhIE1jspGZvVbMWQxQM/3of9wyhauM3KVSpFIzC+WyzrSgtes2
c2OnsbpNTfhU3UST0rPxIBmoZXlyr0F+rid9BBahSTGCFE+FJChNlWg7jUapsmeTFXfH1lEH1VcJ
xb9jLdcqr+stid1bcUHqX4qcVKgjmuqwHSODFq6R1+Z4tHsVlNexOTTVrpZL6M9wLjetC4KMwvaw
jdC0tXY4LESBWahjhi6hKgAi8cvl6owsI5WqpciYquB9civ/s/GI+xPd6i4FD8D1zbF08CIrxJUM
4HPAtUWxi2pK0ZRot1lY2x+KWR8snEmRHiVAVMihVHw2JciaJJSes+nUjflNTwI9fcz7aNNrn4MU
RsYHFDg+rn/VQoqsoRSDtjogXcF4JgTd3OmzdihjFupJ7aqS7OZyvjEz8J6VGxAquGX/et3gUoSC
xd/9EvO7qyjQjMSxbEaJsLDdtIqbQwjVcz+1t+mpC6Fd/i+Mgfd2Vv4DsyUAXZdTTDtmFaBxAhXP
nods21Uuf84OHrujh2oFDLSwc4Hh+GNqXm1nkbdIYEvls18ZjufEtj6TMnkzFLYW+hYX0rml+UvO
LBl9FEGMDJbGQ5/u0DSNl4hofIJQBYi/doV0kweQfNfRlYkW42dbfkFXM3qbafm0MrpLiwfR0AET
78zyKp7YzIaeXskqFg71zaAG6eBl8hA4IJ16Ur/XD1UV5PdxPmu0M3l0M/KQq24ybI3i4fqHLCTp
M3zm7+8Qzp3aqiZaSQULGWtdEJsoFdQzZ2hJvEYJtRQyzi0J68ksc7NHVy8L8w25L9Ye4X93YQkp
w4UjwhqyYjKOeYQBJaNnFT6ttzR9pKCWOuaf1XuRuPxzAiTBk1/GXf5k3/aY+LWceenldO44QGch
6PNmZcPL5dVmegL1mhbLK/pW7037tuy8wZcb1+nc+rXmntL/bJ8h25jXbqNBsOxbxV1la9W4bOar
mPXFbQVAHyQjZ0YdR5hblk88Uyt8TXcYILA+Ra9cOjIbD1FjuWulIzABifGqm3dD124Yb0DeSg5G
8g/JmubbtYYVBsJugChBXCjEyXZKB0nROAufFf0NikiubUNMhweZAXpYX+W7SAl16TXV33pt7aBa
nBGovyOrgqDK3Ix5OSNDFVW1bQ9Y3w9o+Qz2+n56r7Zky/bWPQ+eQAXnye+OL4MBrTl2K3Ftacn/
Mf6l4CknvM5LfWIh2IGBVGiOTF6F1s+TKK77+S4KNl5gmCEKdumgkY0N6K9lLLnpYJZepm8aPHZA
69QznusnB6LSVlCvKVz9rohcsyqUhww0KYJ0ePbM534f5D4Bg96mvdO9aHQHt/PTb9JBC1737Z1x
Gh63+QO/HW6TnfGr8PEC/EDer4ex3/WMax8kXM0TNPc3doEPMlz10LyVm/fEazz6cVOh44D7XWCE
zg5iaZ/V7r44OvjG+ig9/Gx8K4i3zpPtAyuwb3fxTea+Ip/bKvj/Jtfado/UzbzrHysSAf7eEedz
JizKtqjaWOX4WBBgos+M3RPTy8LWk3z1JVAejKDbRbfyS7dvvd1101+PHSCZkfzPyGw8eoo1brWp
LKrrYx1mEgQ+QDTpJBs8GXcIT6iyRSj6Xrc3e3I5LWh5wuoEongGi4nPK6WW5ryqyza0n+Ao3/8E
RLN+Zv5a/XWh3jXTic66NiB6hZC7EGSMXrcZOuRgiOwTAAy6B0c99b3uWkPpS+m+6tAmvIINn7eW
6JwFYq65Wgkqalk40RqHx1VRFG2oU+OoUHTsOslHzbUNV8tf18fxaySBnpsMASoF1tDVJSzvaGA6
sQGtCuNGPoFWAjepNUnJr5nApQlhUdq0z0tzrNrQ6odN1pR449tVlU9sBRiZlTNhxR2xHygfU7Mz
CGwNrf4QZ+lGi9ZQ0GsmhAUhlyYtlG52Z4SYYGy4NH65Pidf9xImH1d1sOXizy/SLEkTFRU3MsxJ
OULBBM1ZTWL7Eyl8IysCWvW/HLle6fddsykc6cDb6HIUsTZkEfU0s9qPduzm7BviidtxYG303XUn
l4YRZAkgMpgFrkHAc3m8UI1auZ5jGI1pNIPRomCEMuXv140s1BrnofxjRThO+rjWs0rB8q7c5gm0
YH56eok6dzp4BvGHlYbw5TH8Y2z++dkdgLR5MRlO3oajN44ueXN+tCNo656v+/Q1+bp0SdhOzKnB
nh/ByrBJHpPntRN4abf+GTFwaFw6ofSYhbhF7DEaPZCm0HA4ErwQnRqdvnJcLYW5c1PCTurTEoCz
aY7hzc8SJDxgp32S/iktKs7Eebws4B4hh4IwJwRTRa+ShhBYmQbJZ+WWKNqm1uh729nu9ZlZ9ueP
pXnJn82/4yR0KNS2DYvcyd1IhWyxkh+BO3qWqmIlA1xcBWgyR/IL6De6fy9tGW07pNQYsdaq2M8T
oPGU9wlJ2XWPlvcPMmtwogOR/UUHoAeGvlQmmEnqm7gBKFutA8nJ96UNhu0kUK34FlzWXhFr30G0
HAzx8Hr9Cxb9nNNrNFuDwkZUZCQxA0lHLrdhlr4WDtzMTnGyBi9eMyJsXLODrjpLFHjpSJukT46Z
1H9jElmJsQtXSWg1IZ8GD8HMLqsI0SiKHamz9AgLhH1GqCzJNhhBMw+Mj6yGwGrK3Gz6VHtwNWuQ
FRsCylnQFXiPKOidkRaeiitoRR7LKdldH+WFxPHyy4QRAFqlIl1t4cjBJdKXaj96qAF0/xVNAbu1
dr0CVLBvPVm3Bt+YH3ZoR41r6OHaveZr8MFn4E0dd1wVPPhiQ0PX6rkdDRzNfanjJeq3QVWOGTuM
zDXM1Ue3+Ui7zLLmSjVu0wBFzw+ags+SJBljo5fdjEaeiDuyfZ2+FU5g/IirN9xxXSA9JfYJNqGV
vfv16AMMCZw6oHxB3uWIJMN2OYAkxEILY2L9MMxjnb5fn82FnBUGZn4CHc95aFOePT8LRHWnT0Wm
Ux62Tc9N1ylTWbnhKV76T6yzHbLFv513RbI7zdeZPUGKPq2snSoBp+Vf/5avWwsN9Hjrm+8E6A4V
X8DldIpTO0qGEEVqhfhg4ZB3dDTl0oeO3xrfxNcADGMq9ErmS8HMOnPpdycxJQaX5RBKWbbX2dh4
pYKYMdABd8d8LXVedE2DGhA4TDS8ZYq7eZiKzm7KIQTMRT6ACd68HUB4u1ctma5kFoumgF6zETUg
ciQC+CNiymmuczg2groKvanZTjUKDZTUaDa8PmGLYzjLvuCyM18+5k85Xzs24VUSqUNIC9K4sbpL
UvCOjuMQdMY4BdeNLcBIZ14pVCkBBZm7IYQxxMt7j2y6HEN5kJxvTmw23C2MGMxWIBRyJi+2xjL9
hn2ceWkc1xuLtVZ9IJWVvZcdx53PKqJsgOCwwh/bnmXs+foHft2q+L6ZgRVtwLNam5Ci1F0Hjmq0
BIYRwMNHZun53NmlrgzD1zH/rfEkY/HaMx2OcJhbU2xJlSaNYYWGriO68MeDKUnJvi0a8ijrfbWC
2FvwCrMLThxgcNBGLdySro/Q16U5c2f++V3CCKFApEZmrI+hea+9p3vz5fqvX3iauPz9QiwDpUsM
aTn8fhWaAj/SYxLuncZFE1j5xLL57xV7X4+gS3vCXBiMah14akfgNiFVcsyarfJCzR9DvR2AFbX1
h0EKlNaV9yVNPDzSuf1wXycflb7Ww7+A/L/8EiGaTaVpxOWgobs2DrTuaL6Z5Y2Kclz1RjdV7sm5
AdpXp7t7WxmBOcO/PBcv7QoRwFF1acLbzRh2zvey8ut010wbFm3wVv0S/8y2180trX10Ls74VWUu
QAjXGY1DloY1+RSSVMXre0FGYKujO4dUkcvVYo2CeHE9aTh0kX3NHN8ixQVp2pniv5jCTlN9k3ym
4NZ/jPavk7LruA3WcWJvrnu4tNtM8MiA6hwQClxCLiPq6CgN0Xp5wrXAbDZUpuVmtNq1QtX8W8RZ
O7cijGOVOUk09HwK7brwaiXaFuW2u0HPvxsdbYeupLJLuwQaPqDkxNUd57uwK7M2yykk0KbQsWN2
K+Oe4GatVe0VqdG2jV6EnNJi/y/G8cymsDO5Uvc9gjRsypwCJFQOW1YV9u7fWMETPApiQLJ+6VFD
rt1aLcHrr6q3N9AZ/94Dq7RiZGnRz+SCzixZaCLhvVwSQwrp+U7GE7PaDvFNrFgbNdIeMsvO/ZEY
+srALYVoRGjgrXCDM9Bfe2kN5UupiEomhxOOOLe3u/Ynhjm/NfKuWjnJFlJPEJqhkjjTGYJB0RYW
Rsz1SW8iewoBe9T2w5BDIiRtCg/6D6OXp3L8zFu8O1o9dGiqGgLNVu+YK9nS4uji7VxD9oK/xGxp
bkxRrB61iwl10wNNIXJPtG70U1ROvGSyP/7FirGBwp2zBFgTJnNKVTZYEWjVLD40m4kpsmvXpeT9
cyvoI7CAUph5TUWRVYNJamX0iRwWVn+fp2nldk738P+zIcYQp5MskmHtp0xSXMLb2OPO2lvmwlM5
MGzIcgxERFS4RX5dK7VyW2MDrKCCf0C3bXO07NHZR8PYPnQyCnOp3UArKwa1f6bXwJfGo+kqUTwG
FYDegUEkZ9M3PaQiqnHyO8kkj3GpZ16SjWSlk2tp64ADBm8aaEeEDrFwFuIpvcodpsrAf0aRn+J4
CnkLwqeOZml4ffCXTUH6EIAmEJ2KvLkSVfO4SR05bKRu9NQs4U9FY+uuMQIJct3U0omEV0uQE86i
ypDfuAwIg2EQkjUa1pLcxbcTpVOgq638b1bTmRUhFLQ1g7gIIjYoqDt9k3RlsTezTl/JHxaHDfLQ
4PzFlRqVoktfbDUbeGrGSghmCzBwcmAHy0mltyhJmStbcKHZBiv3jy2RYLvUAcKhki2HDBUFvADZ
dc5PCsQu+l2sTXJ34iPRIDjeTLz2Nadi404jjty4kKdv8GSfGR1KZJluujIxmthtawOtz4VO0ahw
fYaXR8UC9apsoWon3k2hsdBJrRLJaJBLy4PSWsb3Ue6b+6grnJUnl3mAxcQDWqQA8uH+AoS0sEUA
ibPK1kkVoBvVp2Ey3utKfUiMMFbQAILsecaWtCsp1ZJ7IJuazxjIwEGI6nLS60SfqqGBzb4uE9DL
Q+qqlJJkA/BEvGJqKdMBGTj01TD3oLPULk2NSAe4UpRKmFCw2R9b0x+iANqzdb+SEyxtynND88/P
Lt5RFKUqtYt5IeffWEK8LGYrhaeFgxHHE4AbqHeBTlYkN+71+ao9r4q4iQ9522wp2D1co2cAtjxd
X4BLeTZeaGfpduwFC6vj0p2R14kzcLgjg+vcU2Pum22ib8hQD7e2XkteS4r+1NY6XvYN+8bs7PGF
SVq5MqoLnR8ol+ANALkq1ooiFpDLDL3TkOlVAJMw3bjIbgYdvfnqc21DBEFVvOqgtyD4iVW/L3HD
H83bJuuCLuN3rCj2Uh4PK1tzYb9cfJB9OTBlXThSr877JfFMnWzUrDhGGIVu7N0Ukp/VeNLXQMAL
aws2QQhnIRzgjiXsF3soISxGGtiMma/Tb3K+1iu+7NUfC8I2GXDlctoaFvQ6iTYZXvScIex68lTz
GsUMcl8O0aly+pV7yFIB6cIzYZlNKOuWWd0q4Zh/mOmLdAuRB7eYxkcq69uCErdo/XIknqNVATpq
b9PCJc4KAevCKwkGF7rVKjDPwGiJJOn5lCOnlhAjgMrSgFMppd5LLcPLewVgzZyh+BgdqNluImUw
3ZxqJ21YExqel40Qhi++QVhWVoMTxRlxDtZ92r3JkoybX8559zJwZEoTyL5PfcpVf2L5mnD2Ylg5
c184gs3ezhUyu2+hG0GyfyJ79XTrfcrWisnLQeWPJfEAruqKxoAsI0aGGWTkofN+i+I1fa4e+zv9
fY03ZeGUwZCCFQvPTxqSJWHX1BEhCae1EprtSddCqdno40olbuF0uTAhbBvO1Swb+wrRyfwJj8Ay
qLK3uLdxnO2vB+TlSfrjjLBRWtYbvWlio7DJA0JoZ9jMLcziLhtWErKl/P7CJyEhQM45QngJoaBD
fbZK9zXbmI3uafqnindKKel9RfEkqn2DEO1msLclx+QRv9bHzcjNF51pnwaRP667vxifzuZyHp6z
01XB3UxhBgbaVl4T4stR6epQsCc/GukuV+60JLxub+kijHdnlFhN8DKj51AwmHeUUNQokDdwt8Za
1cCS8GZ+MNW1gVQqH5o1GOxyFDqzOK+1MxdZMcnjMI97k0RBWUExaXK2JQRRx3irS29Feuo7dVsW
cuE2/NloV0Lx4hlzZl4IQB2rRgibdjPk0oHgqq1Qt4krGqyM6+KmhPQFqhmgzwSj5KWXVjGAMC+H
GdP21Ke9jt0/gaLrpLqo1oBcw1u7xixu0TODwnKGGBHBSxk2jg79kDGr3c5WA0l5ZWXit9P36+6t
eSesmrhrSzI5mMOyKH80XZZ7NlUUl2VZ6l23tLghztwSVktvjVY/DrA0GW3AjPvUDmpt15gnZ/TK
cvJQjFqxuBiBziwKC8RhPaO9BYsWz7d2tBv594ahaY5vrnsmbgQA5tBbeCYZJLimTZWuUhZBB6n7
jgZOT6kB+bGU8qiiHDTrpKik8XWncHPyYDcPyRjV/vVPmF05O4y/fIHoalyRFn3OxQkXX0j3pamR
uKmJZwuLHaEd7k/S9rpBYd38xyBAiihTgLZSRCPrcgskWQSX9Qxl7MhL2C6y11REhAn8bQRsTMBb
gvMagGvhsBqmPLcHTovTYHxowzEqYtBiubGx4ot4yv9lZ3YE3cWowoqIHZnHCYhPoJ3lxJlvq98d
L1MKTzFcxXPU7f+R9mW9cetKt3/oCNA8vFJST5bjIbFj50VIsh1RoiZqln79XfLGd9JN6zaRnD0B
GwG6RLJYJKtWraX/GKrPHU0l13LxofBuFfaAdgaqHM0Twi1Gnc26QeGjipJnRTllEahwsy+qvSuA
nzf2szYR/k+c7jjf89mfzKCVUj2tfil6jWkBh4mszJoXE+4b6mLWsaE40Hs83XHikfVfY+eRl4rs
dOBDTvX39IV/ve45W65qOgARAeONl7R4Thn9ZIyaA7m2HBfGLr9LQWeW15VfpHvduK0TWYfblj3c
QiAdjRY3OJPgRMXYWoOSGHXkTt1T1TyZVXpb5i8l3vGOAmmftnu4PsCtrYFjCZp0SAUjqy/MqlZb
deVVlEd64w6fRn3uj/nonPJm1g7XLb2LTIgLiGT+KiGLjAjwm5dnkwZtJrtxUh6t65YcumNySA7N
cYROedKSeA/c1NE9JTfdkR3w7D009DbJIzUAb1tEZa3r4g3k3aHPv0aYaa1ZWOnmGY+M6rVSMj92
X7L4NoudfWsru5pbJ8ivQAHw6fosbG6kc7vCCd2a7hKDFoNH0zTtzCIYCtcHBU48PWGNNea7XAm8
5CXJd9rjgP7b6q6B0Fov204buwkNUChvv+ufaaIsxmBncVmP+AzmjUHm3GbNRLSpJ4aV+GYlyRO/
p9+FpddQvQcMBArTBnQyLpfeS5zOVOyaRzfOunOfQYgcANG6qw4W/v/bD42s6NMkpLt//2b+G3CV
PvqiwpgkvuWrgeZP4QxxY5UYkoLI1oloIEUKCTjAcNYj+PLr2DwADDNhLsx+IZBchRBM+rpY033r
LEc1U9CScAs00HFkczhb+aHjjmSCNlbDQPZsZQBHG9OHmgwz87Jwx6KN+hEiPBB/JM18pNpdhtfx
df/bCDDY54gv6EYASERseE5Nqi4jmo6i0f3UgZ3CyG9btfPL5dRMIA/8s2fVuslgDaVQnFMWUmrC
JsucUa8hLNdGbU70/YLnNSlkehMfdzJ8GHz3LoQrHbiYI9wKrbairMV9M8qTb3o+BOzgov8274Nc
d0jKg6GuP8UyumbhggipBBgF5hMAUwt5ZEs4D1OFlZ7VjTRCnZKFy6CXkYLG39AZGnZbFnrlt+jT
9XujhbrNkkpSlR/8BQz8qzS5tqLk1iTvpcfSPLaXalpoNOdQuxpR6fOZWcShB9WrUzJCapfNfSG5
tq2R6WITo+V2VVxeq7JoqnrvBTp7QWVIk7l5adCo0lWfx9rr1IKX9Q/dc7UBOP2KGoOTiudtbLb9
pDuwQWlYWiE6ZRxvF+/M/Fsiy31uzOGFqfXPz4ZjMNdd3NqmEVzlc2pwYs/31vCocPNeKx+vD0tm
S1ivSu+L3rBMGpUDSerP+kvyTzxAylUye1tbYRVfARJrbYWEbt7lmIZenV2r1OAX2demtyGB/Mnh
+/wmYUF+U3TLYarfro9MxOGsG+HCpHCeoaFKMQpr9Yp6egSg6ibHcZVOVmDPne8m0K9OOwjpTQ/q
lBAw4C/mW8HY/vpXbM7v2biF82Vou8axFIy7coKq3bFDcesoaIW7bmX9lQ8bYM10gekD7Udi0n5o
s6WedXhMS9EbjExR6jwsbJEtoi4xIwxmZl1ZokQMx2z3gPjs06UinqHstfQhDW7R71JWj81CpK3n
Hx4w60qeDU+Io5VejIoXwy7V36i7hMtk+mMK8HUniV4fD9x3Sw7kQAFsQolVGKG3oIeiXNI0Yq6Z
hGltAl+sTUhDL9VnLdNSv2DlK4oxP6sOjemgzaj9mZZfDCDRJWf/1pgBg0Di38TphDLp5YZhDZ3K
mWPMTK9PVhq67oBu8IUoEjtbsRMqWWi2QLUH1y5hbnuPp3ZbuTSyWN3u+0r/6owmlwToD2c7pvXc
iBDRsqLSMmO2MJiGvdmjX/2sTeYnGrqvU9AM1n3mX98Qm7MH4qe1ngsFS/FG37fMSCcdo/LUeza/
ek4N/kS/0z9fN/PxyYuB6TpuZyAzwS1JFQ5b10psN0OTflQNEJPaa53tZxn4iNBcCCQNaLp95R5E
BpKNuDWdOhDFHoDFeNaLXpqYaVlazQQvVQ902qWV7/xoYh8JwrGSkftv+ce5LcE/xp7GLC1gC8VU
fyzwby0JXjILgnMk8aTP0wwLoFoEV3FD8v7PUpzvJwFQ5Y5hAmeO/msBN+Hisqfn7ZJG6GgNZAn6
rdh7/uNr0Dw7rfNhzoCCgQuovPEn+5sFOr6y/SZxtHW7ixH+3IpwfrqaRUt7WIeAotDXNBwOP91d
HtrkcN2QbDTrYp2NRtUbS1EVLAZNnsCfvucqJ64hK3ptL/nvBRHCbB57eTmbcxotzCJp/1CY/+OK
C14bm3blZhWmC91cfkkfWi2X7EHZEASvNZoOWMoZQ+jB6T1DPrFLJQCNrRim4yqPIwBnOq7Vl0uh
aBoFtBZLwaHzxEHJWWZu6LXfeB1eX/PNcLJmz9SVbApYtUtDgzW0UE8uscVd82hl6bNn3LXGI84m
vO7XBpRZ4mSbx6x+ZnH9ojMvW3STW3UCi/ReQVbFzEn9Ob+ZA8shmg/K26GSnAebbn1mUJjLUUWj
qo2UVaQ5TwkrQg6RQVtmROSWeI8zyCEAJIeG7BUMdjks1pRtw1s1jfQHG8i3GzUn5lMS2vs+ZDfF
N+vB3OVk/JJ9d05ZQo4829kSnxGhTv9+gm6Cg3/NZ6Bb6fITWq4Uk97aaZTPu/Fh+VkENr/x4tNS
P1i5Gc3Gc4ss1p3yM6E1cf5Q6e2DdWECWpon4wz0WKS23w2gstNO9VV+645vxfw3BxPS5nhrorvQ
AyT8cqQerahVxua6xW2PrCooAZhPZKXrrW2O2xdyrCokuIESuLRixSvdE5RaI0A+Dp6XnWa0CF/f
flv7HJhXtH4BhbVm6S9NAM/TAwbjIrSDN9GsdsmLPT9PkySdunq4eIBYoIhaReEtUD0IB8joGqne
JTGsoCW9JLhe7jqz9zsAwEGKsMyDb1AZr8Xmq+/cqDA0ZmCbmzaMFvM31G3GWCXN3vpqa292Mu/s
nh7j4fn6bG6NE7KvIKhFnRFZeeE47sCdZseZl0a4dSlI5ibhErn3vNj91eBAh4n0NC5+a576ct2Y
FbtV1dIscqYJT6E9in7OnBIb+XiFPtDJIFkKlS5ZflSs079vMht3P2TK3uVPhHBdtS23IWWaRgZO
ndRsIaxbgB7cAv1b4vPk0/xV0e5Ac3PS4wdo3+o/ILrDd81bZn9xDEvivGIH6r9f816/Ag2qDaX6
y1lQXC9v0QOWRnM4fTafywf3x7LrH5OH8dE+oop2wMSge394aMC3/wMFiuvLra/rKfo1IOMoO/1r
XzhKUhfVcsWA/bwi8a0VWD+ne0CPyfjQAff3TdsvN16ohMVIhvhT4oP96Zgf7KfrX7HpdGcfIRwv
egseZpXDz/XxidtoNDJc0ix+Uxx0Z0dRQ8hBVnnd5NahvZIYITSBag6PgMt5r5OMgT4eMvL5Ypxs
aKE7/e1QBpx6u+S++HHd2LqIHyf5tzHhOuWlo0cTBmPzKT1kn3sdW0sWBjffUjbgwMCFrVMpXkNS
re+VCgqJ0bCCGwvwFdndrySGPrRpnGrG79drqeGx2yR+TYHCvT7E7W2FAiLwoqhC4z+XE1rVSRO3
UCmLZh/xkT1UWVB+zl6Wjoz78b5Jdumd6nuv1WflVXkdvUBifn2DfJhicPEA5AlyKiSlL807eq8t
CbrYIvthOqYsiJ8ZI/wlvo8JL1/+kVjb3DXYu2txAfQ/Yn8kbWumTCAGiJpuOqjjw3jr/kx7olcu
UcanrvGt4EnWJL65SeCokI1A3RLEAMIIkXauS3D4Rv1359A/MR8gptRHE4FkKjd3xpkd4bWHzqey
HrIxiyzr2VtQrXOD0otM87tyHJpJEn82j7j1Df5/o1pn+uwqa+tw2rSEtS74hbTUlzjoo+UTCpbS
FOrqAR88xFkxqPCO1UsuLRVL58VMwfxVUAGY6I6jx8Dn9JC6oX0cnidjnzNSPbfOrY4yaSxLgG9d
U4Ck/q95IdCXUK6La4aB7qYfBljSEkmM2XaP378vBHLmePFipfh9/dacibcKfJS3jvMFLx50VBIu
Mff/Wbjf9oSYnU0umtoBi4jK1njLMmdf1sWxc+/jygayGV0tnxIDZFyyx5ZkFcWS3qBNqm4XMGvs
WHSyw+sbe/s4/L1KIu1VVaZZ3HLM4rCbw/h7tzPRbnNsn5UXL3D3yYnmJFfJ/DN+db6ZGlFv5x1o
93S+v/4dslEKu0IfhnoZWnxGgj5NVfk2DHcNl+VE1tvjhw2BazNKThqyl+JUKhlFyFy33hIkp1fn
MPvWTfc19eOb5iH9zMNMMqjNwHJmTwgsqlmpLlgls4hV+8J8WFa2tPbRGG+t+a5Cp/v1Kdw+D8/M
CXNoKc2A+hrMAfZOsgGscOZ+qQMeOcy36vtGislenwDX5nP987NQVvcewNcJ5nP0i3B+wEXi1Eb/
oJmfTGF7/EPk+b8Xx7Phrat7Zq0y7AFnxLu1OtJ9ExJJwy/L/3V9Fjej1pmV1VHPrBi9k8xuM2VR
cXDv58C8kcI3ZRbWPz+zADKUsqQGLPTfpxvcxW+nmyKswwzgI7aDXkwAcuZHCANfH9e7LsS1xRLC
MeDgeBZTeIe51wZ02Jug/20DQNWAS2AnL2xr9EfPAQ2+Knv1YLxSn++rg3qDVMTBCtBd7M+7P4SS
flhSIYQvI7fL3MWSxmYBO5YD0GXRy4ACW9sedxagIt7vSWKBu60pkE9UgfY66CZoXCPDINnom5ML
VJWno4SwKsUIA0GKB/WJ1MPTbjdAPHpvnsYT3w//5Ps8mj4nN2XkIZPT+s2hjep996t6affFF9BE
hv2xD+pPyc96L03trPtdXPHzjxIOLCPW0ySf8FHKXbPTwzpofTTIhuBF9mvf3F33r83q6Zk1kQBm
1tO6zfGSxkFi+imovDn5WZLCL0FegFY5yZ3N2Io95+aE2LroKF/aBQbXgzt0PEwv/2g7Coemd+N3
404Nobr0tQmLk7XXDvFdjWMru8V1Rydo4dt3Ty6ZDsq+AGzn+jS8U89cmXSxkISu2t6IVXxXoN4q
d8oRePij0fugsGgguP0lhRjB/Gwcyu949J3sG+BjnAcaQjXwza5Ji2fol+Sn4av3apSR+BOVOKrY
RvO+486nTQjZ7VJYSsWwSgbQSs98/cfxXxei+ac3Kem6xAFFmh43qXNuZjCmnjySEmO/e4HmI8nC
77K34Nb14XxYQtS2rAQwjHX/5eZbn98b9a9Clqr8CHdD4u7chhC3e0XNTFAcwcERNemdQgYCzvjd
vEuCCYT1yN7sn39d96bNN+a5TSFoQ7lXsbwWNhN33tV97acloGZxvu+S+VDHy0np20M6dg8T6+9c
j34awFhf52D2Wua9ofEw0dynpb9TZNUM6WwIEW+a+8xrZ3yZ95kBADeHxqGHKFwOWXvFH0IlmF/K
Uy3Z9Zt38PP5EEJaP46cjgvWWd2nj8sBkIwHMyh2POgkd8Wtx8WZIbGaDoaP2FZ7DG8MrWi5MYm3
z8KR0IfrC7zptyBFQj19pSwUy8Eta9VZKRIWsbQJGg0KdZWfyRp13k+fDzHpt5X3WT27cZiQ4bEq
hbJIa45p9kub6MFxDx5eTdM83E9pTajtQRir9rOy9wdjPFDNL+LZ7wBxy5fiy6g4pOy7vRFXO/A4
oshnHhhXwiRrws4x7laa0pjnnz0GLpdWxjWxbizh84G8Q8838umoOIl5gFobgeotOhqZaFeou4aY
EP/Uk6dylKzGlntBrgw5HWQHga0XSwRFN0E8hTmAwnX8ULn5XdvsUhZ66l5nT+BQa4cEDfuy/MOG
E+Dq4EAeE/xTANwLTt2i1wQvvDaNEoDfmgF8yjZuz5VMpExiRsxXzYnJ2r7okPjsTmh3C2aN+p2a
S7bolhVAGFdaOrCCADJ5ebvFQkKf0UTirYX/hL36Ji3VbrgDEJK/LaxfcObNXPGqzmxRSM2X8mas
rFPhTrummZ+XXt1d355rEBM8z8W+hLgBSp1AJ66fcmYqbha+zDqqwnoesiEN3FkzwnwCF0UWTnab
7wfqShBFa0T/aNIydBCAAJnoCEmvdBwyPF4xf+MUQvebNGyERKtNcq88AO/gXx/g5mpBguT/rAm3
KM1pJ0ergEUwx6Czv7P4Ryy7EckGJLxKgeV0217R06hzlmkfg+wjUApwzVrF9NZbFF2dpilL8m/a
RCfn2uuAFnhLcEKNNq2i5Cj1aSDnp7e73tnzBbLtkjfVxiGButhvM4IntrVZ60mF2ilv9MdyBC1B
EvtKpxymRQt5raQrtkeZZHrBmxvARALD098b74VFy3XozVqtBTBENv6crGXv6TQYWV75DG0s1x1k
cwcgww20EqIvBBgudwA4W/SRdxhiqh25bwAta/igtee7uN7/b5aEUSmmPRttiboMWqi05KlJiG5E
WTh3N6XE0qZ3nI1J8Ei0JXRVr6F+ujZrlWGbntzSj9nTGP9NLDwzJFy2QdzWmC5bDWXqPqtOELII
Cy5BQ21hI1yoB/13iQRnH/ngKWzBElGz30O+fld9p8PediPN+JYX+9JBOc2mJGlnv20kU7n+9odo
ZYOcAwyn7+SOgnuYmWJbHEUIY3lbkodJ1mMi+33BKRwjbrsB7YRRkv6y1G/Ss2Tr98FlACpaB8IX
ur26ylmAH9zW8eauwGlVgwqWGstp0j1Zn+LWfj03IlyVO6vIK6vO3vcQ8F4MHUCZee/2v65voK1Y
jpbAFVyIBMSHcpg5d2NqayyNGu+WsbdGlymPbu0bJBBBToV6uW2Zwjhmy20hcYzJQu7Kbua9migE
0YFoxUmBTs710Wy9VHEb+m1NuBVR5vSxy4DAyeg4MtBCgeBhpgnaaPLOg969PoSFyrovVdY+LA6U
cbCvx099X1ogny3aYCzHJ5ctuSQgbnrM788SmQncpakcOq7YpzRR/NFUzR1rVJmO7eZaImEF6hYA
upBUuvTLpuVzN9gcgE1j8hEK5Yu5dXahPe+/FoSdNfTl1HU9LACz/LmCgIIyxSTVR2JDZNU0Sa2b
p+4PFSLW7AO44gxU/Y13CkPBqNZRbS3N4+SywQszsJu2re/7XvW1bu0VosnhuhNtTOOFPSHSO24x
cc5hD35EoKWDdqTbmf/FeXxhRQjzlOZ4oGiwUnu35nSb97/y9La3JS/SzbEgyqKlEhSTgItdugTI
Kwymgn00AnP2IYfWLhrI/pDB8t/1AS+Z5eiguUN/6oWN63O/lRD0QNX13x8TJr8H8M1mJs6lNuuz
XZmkx1ahyX3bVeGcpaCdY2W1q5zqFxsYizKbA3dmJF/nxliO7dTLWrXfgSXCWYXvcVadDWelersc
3H/sxErNIsdpnHj5TWnzk5p8r1n8NU3ZzqM2sWsk4A20bi4kg9oXMi7EzXcV0/cOYze5Ob6qmf3j
+iRthFS8y1edauDdQUUpLKqReF2RG5gjRQnSJbRu+PAFmSsqS8XJ7AjBNIt5DTZGXK5oXZ2g6XVQ
l4Fwah21Srtpsmp/fVgbJ975sMQXu5rbhTX2QBxB5xcwuyEO4vjEW8njRWZFWNDWgf7dTLGgBVHj
+xfmPMeGJIBsmzChmIjGuBXverEh/qNlVhdPDeZNB8PQOJ3GIDdejOHhb6brt5V19c5uIZw6lA05
rKQOmaCCGXkslEapjYMLa4I35cqPhbesaKQ1zaxfgD7jrtuTbLIcf2aTDN61OuyHTXZmRXBo4GTc
0tSV9RJyctzRN0ETGy/3rZoRC4K4nYy3cduxf49KcGzDaTPkA1IU5a3uJrPrJ5Z/q/N71W6B4pZx
Cl8dHDjwhFO50BpQnq4QqszQQfUHqe48J+pLX90xkFZL01GbEd9C+/zaIInWTGEukSxykBrC2Mba
xznZvo7Z03XHM9ct8mG50GOHGzD0eYDWuPS8wXSnClxLyOJ2SRpmhcODxKWVP3OmkHkosy99qVrE
7Fke8oyzHeTRXyajHYkHrm6i1S006G0srtnxX2AZSQhEOwx/SYfCx97xfOhwf7fytiedVj5TOrPA
KbIYPKCaS1pqJAnaO0Gk5S3p/Oz1dewPWkLvljHRgqpC12nNc5eUfGhCJEXALjvZU6RRUEaYaumE
WjIqpDQbG1QNhrG7Pjnb0/97boTppy5nS50lWVSDyaimQ6AkkqfbZnRB4xjATejE+0Cdh6jj9kjL
IpttPWhJZMyHXB2IJbt1baU1cb78trOO9Cy+2H3uZJUKO/ap8ELQTymWH5u4K5/Sn8rRqCQTtxlp
zswJQbNaMlQiHDgVvSe9hEdLNmWCw4KmutNjDb9dATFq3jWn5fX6qssMCKtuD11jVzPmKsliEOU8
NaPjJxAoyZ7/NztC4Cpzw6g7DjtxfuqavQtEcHur6pINLhmNJ0SsvupVrTAwXfFT/8m9T79Mkr6Z
zZD4e62FG+N/HAVCBhxIT5RhtZS0KvpkD/TH2IWebMI2I/2ZJeE6CeyCoS8FLGn5Dm2kPWiMEoJ2
S1XWTb297/+7W0SaZz0xZpTOYQi6R86UkoHeYvOQ68u/ORqUMqx3diuow1xuSbMde6z+uvzNoweA
lWL32JUucd5sGWXF5njW5zr+Qp5DvMO0SlJW5VQC+KHucf0lxlQQLsORbY7HAQPtmvOHrPkaE85C
TA42AyW1eBa5Y2Cg8a9sHVI4lKD5j9uS69KmzyH5iaw1uKXxwLi05XHo11UVkkJtEWZpOA07IPCq
Ao21YS3DOG3GsjNb6wY7GxfS8WOm9LAFxVkg06jkBJD9vBDO9GUoYnMEhLnvkRVqmekEfRJLgsCm
A5yNQQhpUBwpGkfFGMrpU2e9WdWpTqnkLr65/iAcgYYKnqeAl1/OU4ISA16tSAwh404XtBzmGmly
Sio1GnPJ+m+eZzpEj2wTwGBoAAmLktS90i+4tkQ6iiXhPCyfnJGr+6QttSCZ+9RHc9qt6c5mMPdT
TSZXqyXRe2tK15ItGoYB9wH77eVwocS7khZUmNLlnyz5Mv1Fjyj0qn7/vnA62C6tS9YAbs2TLiiZ
TZzyBzckfrHV+wUFEKyWgcQ++pKFRTM4uFqogYpgPd7kKuc+stVR191PPSRldQ61nRSEwUCwYEFZ
8ZD17m60OjJZ904q02PZmlHcFNF69S4/pwozCvUzO54ovkWDdE6AnBD3qzy/G1rZU3jT0EqyAsg+
CItFXqq28mLdBYF8NCz62xKXXmikSh+k2Hfh9Ri/LpJ4uQZRuaGDOgaKDGJdN626idZOj4azij0N
dR/V812pHumi+237UqGVcSkk23ArNGIGQfwLHS5ESGEWralnU9NOeEmyZFccGsgT0syfEx2qygmJ
ZfQHW9eLc3OCm9Kiq/RG05BfS52j5hVf8roAyEDjpFHT41/M5u+hiYgMSMSAEWDA0NzqGe36hI4N
Kb2FTI+G/mDQJVBl/QdbgFqQj+BxhOoXqGlEnyw7nmZLivbMctpZGrupwJaUP7oQ7HM9SPhlAb2x
0zuejpLLwdap4KDd1QLTsLWyBFxGl1LT7cE2kdigPE1+IR8PYeex0v4ihp1bEa4gauYtON0wOmvI
DrWBJ062W7p6d33Ztlzk3IpwbStyb1b7HFYcff6mtwSXuBNoyfzUlMFctjY2unFAfIX7B9J8wlna
wjmoqeK5HCNdcADj5A80Kqt+Sqe/qAGA3wrPNvR34mIj6vpN3C2GeH0j2IsLTs2F0SBvuUzoZ9ML
flsRkQD6DLEww0TCRjHeTLzJQQsj8bPNlCiQJyAuAd7FBYfQpaN1JZofjQ6VKYuHHtD+3a56UpVP
PCHQnPO6t346zv+gG96aX7Kk9PPFL6qj3t5fd5Gtu4OLnkj0mqJlFijdy68wFqXvHF6jCZgd0zHZ
0erI00+DPe8MKmvP3XLHVQgDwlAG8Cni0ilO03R1A0THEBf7ofVfizzxU2gnXh/SVhw+MyOuHdXc
onbUFVfx1DNij8T9R32Nszsma/LZOmPODQmbeBoMiw89TjP2q3mFKTaRx0UJ7TiQtRdsbS+UmRGV
bBWVgfdGkrObsAtWeVyFEOvvms8gkPtz2It3/utCDaUBxiCPLfx6AYzLokbQsWAN6jXWaxMfrq/N
1kBA3mch7Y7LKpp+L92tUAqwrK0d2uXUPNrceqRVd7CUt7+wgkoDWuYsywTf5qWVmeJXOxAARUWX
gTqVmONnZx4kbrZZY0HNF2gr0CSDylQ47/uRqe2UA1wzNSFH0cLgfWB5Xxg4k4sSqjrzwSv2Nt2D
5YSUxklRnd31YW7tJ8+1bfxjAIEgck4wtcn0YcZkOk3Wo0nc29XAZgWsKBuSKAn94/QP0q7oRn/v
4UdXmzCrS6/ERe3hKdNN3B86ED3y8bAmTqxact34ODBYwsEFp3R1SGmtXnTm7kvvOQlv0HaFB2AK
hhnQzKhpE0LVAqmz/fVJ/OiRl7YEj1xarW/rDLaKZzsnC5ZRl1jYHg2u12v7OThShUBfuEpdthae
Z2wE2jPTjOxQVkVLBjv1iOsw93+0J2znBUTpVjv0wIUo6HDxfhnlL+wwKePJ9sQhOQ4yKjwHHcH9
u4Yn1WDOeJ0r9XdgV+/LNv+kJLmMP2kDY/MujI3PBjwTdbr1CDvzhrh0C7dMMB4tL4meUN8pVGLj
bcKTDNf4jthedshbtJa03/v62NVOeN1FthYQXWv//QBhpEqhj/ay4EGYeU+adcuUWyMcZVC9jQsv
holXEeq/6CmGJMLlMNWyNZUWj+ooT8OuqQlKoHTMgoQXiCxoATKpP1glMXloybC3W0t5Zlq880LF
CVLTay9ZiV68fA/whiZLtmy8d1HW1nFrW0l7oY8i7AIo5hVqPXWYxF4Jrebgvtbog0elA8QgAZ1/
TnPArcEHb7eBFe0ZyMYg51HoX6+v5Qaq//I7hN1h5/XImxbfwZ7fWt8+NYEV/Yhf6a5+9k58p5zs
++Kz8yUJJHbX6Hj5IL20K7z3OZ+12SrhRBD/LsPS9FecR71KnOontQvRc1bK8pwbuRrYRD4IpBcr
Kawq2FS9ohpjiCRESdmhC9/0W+g0TyxcsXB2fOoHTow+oovkIbzRn3Bpd/W3sx1rNx3ELzTMcUWU
itwN9p4G5j1/AhoTt73ukbvETghlZPw6/5DM8+pHH+YZVJLIh9lgaBH7XuqUgYlDQbQ1FYuozU+v
pyGl0173pl1Pq9usK+9zCAJpAwaef7PKWXYtXOPRhy+ApiUu9yu2V6Qaaeoh5hlVkT+ax09qg/Yv
r/2BO9ZX3iq37WC+Ska86VlIxgKGCJFQaJ9ezna/FHzx2AJ6ALUKgHQ/pcoIsYbafbSe3Mxv1a/N
dLTA6UqYKpntrcgI37JXHgScAyIbTuNwFLV7HSXMO/hyeWeUYS4pcmzO5pkJwZcc3GPi2NEQ/Wng
FoyUDfinbKKkvc9lYMGPrz747Zkt4S5Q2IuRzI6J5Hbv/uw8k0CU4vH6aq2L8cE5IHllAHGC9RJz
9XPZDEh2wTkgE0qMTglRfKoG8Kppb6ly6yo9qWQny1Z0N7BCNiTcQI4kZmwNe5lVuti4TVnY/vY3
cDxpei+Jb5vLdGZk/fOzLZ81VQ1mfQcP5sKrwsyzk3DwVLK0q4i001HS8IJKbG56HzpF3nkxkHQT
zuUmc3F+FFYWTfpzqVLismdn+lYBhHh9zbbGBoJmPLEgNLOyOVyOLQVxXK032GATRhIANzlEc2wN
gbkMqa+P7B+wPWgSm5uxey1MgwdtvXt8uAPHdJgLD2fyaN/wr9N8b0PXp0kT3yg9f8pPLn8oHMle
25pQExhAkOrDTeCdlwNlZTYMhovtTEHHpPhxhhS0cg9BO8kBsTmhZ3YEZ1mYPVm5DTvD1PxQq88t
o3vvK8grd7MSe+T66pkbOw4ku0BbrulgXEAuB8WXumJKl7LI+aqBXkHGG746mbihz39ecA6j1vWp
HAsW8eXbmMSkBgN+rXzulZPeUX+e3q6PZmszn5sTlqjG7Qng1xLtZKNFqvHBBVWblORzK0idGxHW
p/U6yvNmBQYOHniq7uMxD7TpwZoCzw1ZAsiXFEi/plWvTaOwl0ulm6YGirtRUu3L5pAlzyDVJQNy
zErzFSKKmvWSLebD9cnc9Pcz1xBOzhrUllPR5QyJD/BxaY/oyCGadrcgl3Pd0OaNCIkbxzEhbYqn
upBV7ludxd0CdahU3Tc2eMe6nCSjB/GRnt7NSrpPLTucRoiKs+OgxjutWMLqswWqsEWtbtS4l+zA
LTcCJSQEntYGK9RyLzfFpOWdpVgNi2b11jGf8ESUtg9sTe57ShGlNCh6ikOGQJWZTrnFIuQkiDb8
Wpmuk9Ymuiab3S13RSkNCTCo2eBtIexwVS89hS82iypQONJjMmg3XZnc5Gvfd3kyFvZlaCSA4K2g
gvoAchNI4ILuWnhFDI4xq61hsqgxJpLhTSoFoG1g8Ff62/WqABAawrEQWJrGi8eUoyjoJnfotvcz
5XbtEh2Dsfi23Gg1uqsMlCbwIlXDdtz19h+Xx2Ef94Z3dYC16e/SRThVprpYH4Wsd8sdrZWn0ov/
PLF5aUTYgSaFbhr48fAqjMud0TDSOJMv53/dcvezsbwftme3k6TlXucaeAjlrX5MpgfkJg9yP9y0
ApDlSkiOjhbxblfX3uiuiJ8oW9CoUWoA4PJS+654vYzeaevQQSoJzbIgSV4b7S7XpvZ6FD5d3Hxq
JffH3NtDBhZae6AdJohC+75NVAgE0LvrUWxzR4NpHTSecEdLFawmqYUSlbpeD5rjrDg3HM0fPZaL
/9XwVvEG0FGqYAzSL4dnYLmach0eQPeHzHAO4NCyMjxuUmNXVDP0CGTXrc2lO7Mo7GcVbbO0snBH
5mw+Gnzfz5BssSTXq81Vc/DAQLM5RDdElg6r4UbcDfAPZr+gd6bdWfFRG595jcOnkdR1NgPUWlky
kKF2ERYvp7CjOZTBXQ8pHWfs7pNCV+6qgvfhdY/YHJEL6DyenXBGMSUMWXkHKC3crXpkGdf6B+R1
P/UtOHSu29lcnjM7gkOorcPS2UUTvR6+qkRyFm66NZpIVhpSHFMijG6wkr7i1EVeW0eXpb743QTZ
ceW+KiTXDWProALXL6TCIfywMuJcLoqKXbtApx0hvR3d105hVjDHk+cDO0NP8dqsmi0J0gbJEmU8
030Qa1Bimr19Uw9KiNy7Hah5YR74pD1RRYMIUqnnu9rL8qM2G+iVj+slaJus/Zp2k7UDT4VK3BQZ
0mrJH4eiGYnDeqRiqF7fDRm+I5n6/0fal+1GjiTLfhEB7strcM1dqaRKUr0QUpXEfd/59deomXM6
M5I3iZkDNRpV3YCcsXl4uJubcRAsKUJnSPpQz2VA7thcHk2gf2K7y9Ng5+M3EyECOAqKR2ti77PH
oKO+WTsKz25Q5CEuup0QkDyXai5N8X5g4svYiBekMuRzEguJURZ+8B4wlbSy2ov3KhDOgGngcQXp
IurKqXy5kENhQFwykgoqqUTUtVfOVV7jL/ZP+pdTjKjSgaB7vIOXR/q/VumiZJhyMStEsFoYuVZv
B+Xdr74Ywd/00stjS0snHyTvGloqUUQBocLtnMYS+r3rHHMqlgAcVmzsVl65NolL4TrKxj9UACCG
oONH5LgqrmXGGA1RvDM0r7FWPbGAJ2mDXWpOmvWETUrShu7jsS3U3HCvXdmlFi/Eb2U6DXFXkDMF
6dn4ZeLC8lRIHrtLBz87+5kfoe2lH41elZiNx3Nvmc8JxjCmxQaQgWBlXRff6VdfRPPaqUDBlQza
w6ChRIq98ulzFv+n+2BJmxtqvWJtyVWh/gbdTdSA8Uanhs/UNde0AYz5EVr2qk2Sovk3hZD6Wnf9
siEgfpAEQCmCrlmFgTjGGrzuHlI7LKoPXNMQ5WNN+3nxUACzCLoPyF9BDvJ2q9ZjDfbPCn5IIZ8g
lNO3ib2yXxYPw5UF6uIY26rtMgCzUN0ToEFzbhywmDiC+Tcgo8EYKviD/o8WKR+fSEocdX0HEmXl
T2UiyZeI7TuTNQ4XOIBOI3U5qgepy4kAfQAlIV22pvyzdCnPSND/mdV5Tq6C3cRvpXGYZxXkFQbo
VDexHbrB2g75SSvf+e4rM/OdfWVmZMrUi2qYGeBFiQTlRWhf2SHxfyPFT6x6j4at0HhFHtBEGcAo
N/6pM1++JnMN6rc0XiTdUJBGQIO2DWq8ndCBsIT3cKuWkx6BNacCm3hR/hpFM61lvMzylVO4FI0g
BEaSDEzweHVSsRXShKHIpVGCNmQoYmhs+BcNlsc0XkuTLdqRECcA2432ePp2HCvACAAwgZ36PBRb
Ud2AXvXxdl0wMdMKY9bkOR1AZxmVekqSMu+hj2lKr8kuWGPcXTjhHCJ4CYq2aIrHbXS7SVDyaosw
H5I57yECNeCUHTQidd77z5fkxg61JLXYKZmsdck+Lb6BsQYdwioafcElAk6CnngMBJ3AtGCuH8ax
yshjsi8SBRrqh7lttWa/VhHWi0siazO4GdVumW5yD3yNYZNWTvY9Z0v1oY9MAHH+i1W/MkH5XV9N
1KGKYALIlTrbwgQ48B+bWKrazxgvwGL4mT6KbrJAjrdhkhYYHM+Wdp4VWbiuSaOPzt+XtfzPUlRw
Y4vy8kijd0JQw1YUvSj9VujBCg6QqCbkhA2MTDZAXV3lZp88C8mftRSGsLgxrkZKefzQbzOmnEfK
BET7oyZk3PnHbs++TBZStHqy++Scxhh2jRlardFeIj1xSiN/aW1oHu9GS3QqE4WEcCZuvYBpbtVT
LwRrN9NDOchMrgohnafnF2ew5kCmDQ9rii6TSveM1/yJBc3LL40E5uM9sLiTryaGOvwQ3ZmiAvHZ
Puk9u5LMnuVtdbIeG1n0MFdGqJM/tNCvlgsYkQoX4XXKPLPDK6eP2sqG/kFTUffdzSzOH3J13w2h
movSPBrOaEl5bLecpW5kXcD7IdcDPdpwTnwsrMlQdrJR6tzxd72tNgEY+WzBAHW6wRqiBQo3vb1A
+4u3kjMHbdrAGYmMmRdIbITWOifmvLb0V8+lxjn1jPuRziIWmjeW/AxkhY545YyT8Xj2l1ArgPLh
0kWaUQIFMHX0Ao9tlYSBmEKBhn6BTKnlxeg8bn7ViemXpEiIIqenVFm5t5bO3LVZ6szxMlMnUohh
KZFiNQOaXeKB33Ny+yF3wZpi6UKAgTFCTXvO3s+E7rcrL2Mb+4KEMca8vIlqG1k2LvOtxNEkq1ZW
Qtal/Yy3KZJ6iDAgFkH5ZjH0PKmY+1LrqtIjNtsht23W+TlkB/BY/+cZqblf4X+NUauXJlBu8DrA
toVgPEpKffDbd1npjLAqCcvFVi+uiYktLpwG3Sp03WJHqpRPUH3k/IoMTVdRDWjfWJQgXZbRr5RV
Ikci9IY4jzfosj0kZCWIVQDQT51aLQIVmdahXcnnNr83UYR4bSjWXsPzbqMPGVIYKKagTotEEuWD
2HDw+XruSCq4X2xRWB3SNnx44cu3QNz07cbnA5Kg9VeJv0rRSavXx2Nc8rPX5qkxjlk4TolXQEPB
kwHbzZG98qaLX1bPj+3Mr8v7YaICPqedke2hDl0B7iMfyFq0fgnvIivthKhxqvTCqx8l95REqdk1
azQTy0P7xyR19HyghQEAAWoK/RK1AYq1L7EBxi+Vy5WxLR07lCL+d2zUvvSFlJm4FEs4RpXdyJpR
jN25UYtAF+SSMNAYeDyXS3752h61ZaaQ8dAUNu9LMBmF4nOr/n1sYG3mqE3B9q3GebOBwpXaQC/y
iyitOOG1/TD7zasbsYzQotGV2HdZC3myBHSwLW459gnEe0KcQFfpWwDG6/GwFteJQ4sJjjILtVBq
nUZkNxleAAi5eBoQxfh63DuxQJri47GdxelDghDpYLyM7lgMvZKNvWmGsEW18jl6Xax7nHcYhjXK
zsV9IOA9MZO4zT3Jt3MolYmkZs0MVxte5NZhpMt/MQ7QS7CiCs0FyG7f/v4waHOkxIA36kE1lUpA
rgBXynZrtANLBW50Rv1jZ94rV3vBY8eYkXvUNhgOpjwrjcE0ieb9b6Th7F7hAZspRT2p1Hd0VzUk
q5+kGKhuftinWEwf3bGPx73k93k4Y2SV+Rl1TY1bYIZyjPu5QoZcobRBOn+KibomBLRsBdEnBMxA
w0frADHQFGakCaMGMrguPhs8CcX+SYxXYs/FzQhquf8xQzmL1Jf7BrRKKByBMRECx/GAfqBkDbc4
T8mVe8fjX8Mo4Nd/2uLx59slFCuew2ZsuItYpSS49JHNNiLxRdCEhKXBpe3KUaZGRdujM6feIEZx
I9XcZZA3tQJmYS8jE7vS27JmhAqnAOwIvTHEoPheM1tRj4Eo8diXx5uNfuzeDYW/nTqegbZDX8EK
e64/oOtlP3t/K+dPdCzhN1ZuKmrPzbbQQ4fkEzC9kAekO/DTXhNAzsdyl7yqpL3medyzl0vsZ4An
vQFMibRSSVy2B1zF3F6uCXSSVowEFXAg2OsUe5R2Q84Rhs+A1FKclVmk3qn/Htk/lqhZ7DU2r3pc
wxc/N+VkU2oIC7NDZIjle52cELr1Pb+yB6kr7F8mEbTNYGH8hS6ki6jUDbkwcpcim/oNWxWok1VZ
ZmkA25pNy07PUlQlI0lFcXD8QRQ2K2Oe9x916FBE4aGXgF5GdBLN+/fKb6KdIWrmEvgl/RX9LWsy
uNKxf0shQdAcs2FltAuH4cYY5UeYLmnkHNYudVjsUrYykybWx7ExVwa1ZoeKPVJNyQshh52+kw0p
8E9tqYLbaNqW0IZrOD1uoYYFMQQiJ9mp6LWNGsdbNojt2OcNbuzsx9+zuMhXc0zdBWizB69RL2HY
/uT64pbLp0MYl/rICbswASo+Y00mqldmYfHcXFml3CkU/zJotcNqn7RWI/uW54VGnPFW040rplbm
m4a3DEweaUqPTdSAB6YXpzelPk6ispZIovNs/zot/wzpJxlwtVk7CLUBjoIhsel3qrx1VbJtOZVM
XG6GOU/KhHECXBmsPFk5IxJ0JuhyvKbJtbKaP7746iOkOu9yv8PmYpDqD3tpi1zmUYzkndR0hlS2
myQBMb6wNsdLPh6HZ6ZxA5EaKgrzIlzZ9ctYZJSQgat4HxoUxEhHJn3b2dm5QCMD6d4fb1o6s/Lv
yf7HHnVYywgcpMisYlED1SkgZFuEgpmnnT4UaHUSkTxCOSkFk9wAZuhaC60V+4ubCkQYytzvB5Ak
5Y01LZaaslO5S9YCNzBGh36MADnrjhOKKp3W29KIXNYo7+oJED+U7yMo04aOzEykFVaQR4trfvUt
1MuzGrhmAB8gdxESq2fR0wD6M0MZTZR6J+RN4//mygPvG2YXqHkkSG6XGty6ZYI+ee4yDu/g3O4n
i4Ni05rQ/U/L053vvzJDjQo9vXXWKzl/yRJoHQAzBrbGogJWXmQjKBm1BVo/9aivNVLXkaenEjBe
dVP0pqDmmlGrU7zl68Gzg5YZzI4f30NlKHcKNEu2EHISzYkH9EOJ88lA70939NMi2jzeJNTr5WeP
gtIQOTEW8kscXY/ufQ3RvOjzl9grT02VX/xWXWuUX9qHqEODIHouvEAo+HYxQjVqO/R/YJbkcXRC
wVc2as2hJd+D/uXj4Sw6ODxjEOVA9hIVVOqmyPtRRJ684C9KLPyOI9mSE7vnj7wABkVorYS8kbAf
QRnqSVyb0oCcapZr5uOPoF64eKYBRwNqFDxv8Q+O3+14laGYvFCpaxd9tXipJTpSgoYnfBeyb/j8
82NjdzE/JBbQaYsICG91CcCCW2NMyIwix3S128XFhSn5czhA07poWlKw04aZCux7tmdXLmS6GXAe
I5zKzAQwp1TRE3tr1gdb9JQKQ+3W02ipTWcXyb6KzzhoTD1ZzfhWoczGun5jdlxn9/VmgqyX1BiP
B0/rWP18Bsqf4BfB04oDovH2M+Ia9NajqtXuFL5Mp0zQAX9KOltpiYemcXO0fcZUMoDb8rmfahfK
VsqZ7bkozEDaNiO0WEm5Dzg7FAjq4F4ONm6jHXZcQlrmVF/Wch90yf1f38sL4BNEFwpiRsovBUop
1HHp1W6xUT7Tr9Ds9BLqf5PjGc2OfapMAfdR7VRWY/VOu4cE16XfNcZ0Yo+jE63sU+7OKc/yHFdf
Q7kvJhdjRg0xe7zdmshR663pE0ZHvI6L0SN/vkYjIt++sfJMWDgfPPh6wQACAioouc7//+oeTtup
9LWMbVwuNAY511v+dZbT5nJ4TPjOx1vk3iNAZAIqx0htgIYWm5baImU99l7TYKdGXeEoWeVm8btW
FXYcNNCB8vd5zBkTBzEDuf9umK9Wfe2TNXDqfegxf4Q4g8eQMccPdUojr+E7ppBrN4Z2Ry5XQKhG
Z/8s5UYk8vrYGDnjk1LrTK/s5y4/7m1lFhbcBHJhICkBVgDUqyo1516YhayahY0rRq8exHL7/Cvy
+Y2QZqRVWKIUpyIONsOvutr0xaFIfKcKGr0WDMl/CzkwifLiSkRAw/jmsyBwyHqLyIugs02hrgWm
56W2TIXGFWqwnQn7vNIZ3x4QjQ4RyTXJGNrvcLDl6KlkBwJKEDMW+JXkwjzvNxc4vgH9Usj7g+AP
/6K+Qe6zKvNwP7l+XqJ6oQEpqfb8GobiPhKczUjoypq1kQTlTiihCkYwC3etixbw2tfT2IzVX6Fw
VEor6V0vN9D32bZ/V9Z8dia3g5tFmGYsO+gL4RypNe80AETZKJAu6uSgrDcex0EXB1CkSjttJIgI
ULccBmdafc3cnzmAH0D+oOI5jpwacGG3J5wBPzKvlLx6MRjH2nyGJjqWCafr8m7FldxfAJQl6mAl
vNRIXAVLo13sq01mDOQrI6oxoagr6tA80C0OMnON06FQ25mhrRoyBOc4MzSCbWqxO9+antbaDX9a
lG9mnvqqOSK68nC5JLSSBD9wafVRH4zor7rNNhm0HSH3QIQd5yRWYuT6F2BWwG8Y6AhBbVm2GJu3
FJsnI0QfY6uwk5WGkDt/T30W9SCZEoGt5y67S6+DIFhXzIwUAHatKXLRHfqQ47pdfmrjcWCJy/Po
x07+CyruGHRmuD758/pREY/Ue4+wZGW3/7Ci3805Mv1IFgPvCIzP7ZxrLNOnUiapl8nqMeeCIzmT
E+rcNjqORmqgFKvPqoPGFvNqPz5p83go07MgA2IQYH7ArEiZzviy4Yew0y5B7qr8oYReYFS9h8Uh
QYX0samFJUSKFw2ePO7OOe11O8pe6OSgitCeGI4kL3UAzn00ZBWIW5CPMdg1ycD5y6mRXZujlTQm
LpiwlUvmoqAAWkafaf0fT91cvYaOBojHBDzUqKmTykHgKsD9XKEpiCDVRC0sMAPoCCB0zl9rmrtf
qBlVDRrXWY0JmXLqAIiMX0dIgMAaYMSeAKKud/5VrHfjmmjuoqEfITyccuyM+f9fOYBEHLs8a4TQ
5dUSkAozdQvkz0qnDFdu0fv9gDkDShzENKwGd0tdYC1yn5LChJGrXBIZMBQxMXOvISWjJzkJWd4E
08/jHXj/6EXvgzwT+3AAMUt3S4ZMX15EsR+5DTTP28OnuB31b4ZEp1RHS6QdQ7/ynTUau8BPYK4V
bGi4NpwLzIOhEX0xoOOFo7mdWlVs2GYQksiVX0p9MiDY6dSW3r6ujPLu0UqZoa6wniujKgrSyE2B
i5WAjh3NkgT650T4TWX6tkiCY2tUAMgmQBC9vxS6b6zdI/y8H2+P3+1YqdORIGBR6hAfUbz5DkMg
GKR3pIXrniAIKxqD+TRBIxj86qSwVQLnii6rE0uylSVf2s3XU05dZ3KUcr7MYsoVMnInQdFFSLcW
u7i6PJ70uyAVcz5rpyBbriAao51BLY6ynMVN5EpIDKpZAMlnkeWJwp37DdSHHxv7eRvSk3ttjRpV
2bYhyFXqyK0/YjPRO0sj2E66avI6rysWwBCktQqTI4MxGZ/PAJ7bMiDuoZ3vITQJOFhD6neZtBuW
VDY0Lu1W/65I5DBGpEOq3hiMxmA26spa0GDFn/2vzDx/LDr4cNdRnx1EUVfFvBi5nSUY3W4zEd9R
SHueIFLNA6g96uy2MYpNaUeWf35urd6SSb5hLSHB3fuRGtl2GMglNJinNX3kxfXD7QTvoIgA2lJH
c+gb3Bbh/GmtBiiQ07ST0ZScIyPOiASSss+Pl3DpeKB3RWZBfIteLJGyx6uxljJdGaMTT95kU6Ln
3kZmlD2zlui7D+CxM68tUd6gaks86gZYYkciWH5pla3lKbuktEWDQW7hjc03/7exUUc/qLRCYLIC
Y2uhqBM8tcOxCwfSrODH6LI/thN6UebLFzTMqErSGrphGmcc6BUil1eMqt2liesjGJ026FEhAmD4
rYh4dNp1jNPb8YUDF8hXvebT79cR3wBNlZlxB3EUDXFkpz6QOCaMXXl0KuXkhTuvPPDc5+MZXRwq
RGh+GlWA1tCo2GngB7y82Th2B0s7Ce+lmX4XT5HBb2JTsQGEMiFHkpNyJRW9YvYuAdGjhc2HJkLs
NvvWFs/5uTZaSzOnbWuxVrFVDHieE78y2HuXjQARp3DO0yG/S2Pdk8Tvk5gfYjdgLO8gHuvYGT2k
GLgVlAatjjzvH0QeOH2yDNLYu5ZpNsS7t/DZxJ329flNISVBoA8xFAvcwuTZftrvX+2vp68v760/
xSemIN0a9/XCUJFbhggA8tcgbPrp2byKtVLI2INAq8xc73dmMR+cCUVtY2Xr3IdZqO+iERfwHgH0
BHTYPRZc6XXVkLnjVvzV/g5O/m/gK2zJYZ7Hv43ZX7xXONZDzJK8MKK1Mzp7l9ubCtZnfiY0jIHQ
mE6gV73QpGUgZG5hDHtUBXa+DYA0lF1w0yeHNcDlT+72kTnKrXIj5JRiSYa5Teqk5wFq1jq70Y7V
Tt5ADdMRjPJFOtYWZCrsxg4v2YvmeibrtK9KRNQj8568rC7A2hRQDpjVwogptPmbAIAvLFkv7cAC
IN3gjdzyjmsip4vrfTXjlPctii6swlzJXIZpyKSeheQgjSex1bXqReh1kFc/3mD30ebtClOXesF0
ygAe1MxlvSPfJYZQ7kLxP6REno8qOrzR9S+huIhsKLWuoeyPglKxgVuDs4d7LdbSXAuDAGkCwjZI
muIRLFCD6DINdJI8F7iS8ndonpjMDr01yNHCYUfUj2om+BkQJ9KUrYOUaoMo55F7EgzRfOZJvfKg
uk9L4m1xbYG6JZCWzBivgAXOf0bfE1GjJy45sKOdS39V3spd0d+Je+lDg0gTariP98FC6uTa+t1l
gYpUyvMjrIu//VLvf8VfkjXtks/e8A9EcMbIFDdhsSleBCKvyVkvXMOYVR50XNgkgJBRmXIxy4RW
qEo8eVLS47HjVGd5DaI2H5xr34IQA7l4GAFFpgTxEeoc11Mf1nLu564/MiSWjioyoitTSJ9d2gR1
drPWUxo/hYls338zfzCcX+Uv/iPdBpcQbyVpG3tk+k6O6VPvsiv5yLtE/7+Mo98PM4kx0hmGruqr
XB0jGHeFXfEa6MFF3icm84TDEJC1m4E+cbS1+bRcXX1xPpTFMFsDPYAxNPskQFqj+/V4QumofjaC
2JeDBhbyTXcQSTBITWUrsjlcrypb5Uuc6sOEFqk1Euu7lz1taN6fV6Mp+yZNi3LKXYF4o+7v8pdk
x22Lo+qsXXGrpqiJkye2UHkQM7nMzjsUm+Tk2/4+eI7IGvnh0gpdT948uddj0mK4XRmGFAkvdu9v
if6T2H68QIubDqUdEVVgBEAQdbk1wsmMEHscl7v9VgRVJuk+i1ftBZS6L8qTFJF0pWhy9xrCQiHZ
CcE7JCKRuBOphapw0xRzSOIKJz4h/XN9Vk+INHfCd3hac0oLu+/GFrVSDejt/YBJSjfehduGeE5p
ta9rBIvzL6G80o0RapUCWR3A8w8jwSZ5Ehz2xO/XttziOIAOhBQm3pIoet2uUQgAOh8XZelOf/oP
4Rh8ChXhX72Px1vhpymTGgmueBR1oYeHnmC6IM5LcQKYel66yVugD7tn27KGHUGkePTIq352ItI6
j00uzB0sqhwLbzfXc6lbHwyHceuzdemmz35J+FNjY9utEJcvnKJZBQMvGWy2uQ/udvL8jInLnGEq
l+UOUaIRFsB031+5OJaMoDwH9DTQGyz0IW+NgLIk5boiqN2Q20RAh4HSUAWQ4PFs3d9/eC7N2XsU
A/FiotH8UqJVZVFmwIYoBQqOCbQ88jZJzP+bFWoobMugZx581Kg3Xhg+J/kwrozjDgCCacJANPgA
lD7wIKIucilXw6j2YKLltpP4wTKaJfO6LCMd9VSMZLQavct1zd8yAji0Nlm2siUWJ1KECgH2Hp5F
dM2Fi+VYEvy0docOguaQ3kz1thq5tWEumwGmHtBi1FJpnIsUtN44+oDXVOi8lUDpreeTnnU6tFgA
keTf2Ph3N/1G1wwULrk1phs6IJvnGCib2bGjBRtAwtsdOTEpoH0e8BnFWDkS++rJkTnyv6AIvTLM
+61/a4gKmThA2AB/V2oXrHt6ij6+rkB3h/14U95VRenhzF9xdRcyEpfLQQ4QhERAF2LVh+HT/8pA
4b3JHKCUUBMMjcJ2lJ4MVmWcebINSEskY86++0i0X1r89fE3LS0vtKVAxTJT+98VqoMpl9IUTHxu
rYTBM6exmjFNQb3iIu9KJj8jB6IflwjYBjXaKyvTOAWqyjQoJqhbbpc+GxarZxa3U5B5AgY1ceQd
ar68oWublcv6BwB2eyNgba9sU76zLTsWcFjYBofH6wHFaL0wqo287U61hYywlW8+cis1frHgUknM
y9/HE/zTzPDIPH+76ElXCFzr+60LCKal2sVJQoqItYuNlxDk2C3JHhxF7y0UMZ75/XDMtmtV7zuM
AD379DHq06FnBcyAr+p586m8DvXWU96awFJeI1HnAjzyaisuSc3ZGTPZaQNVM4PN/o4CqFnzPchE
ZSWHKBhj5HUEHgJdZoxUw3+dnlvfzocvCdokPcjwc0djrccTuBCqIjUAyDYuJTAYo+55O4FSH8lB
2AI74hd6WOxr35SZHePUr9lB269d5kvnATcf6KCQ7pp9z62xouXYqmTY1mXbj06MCdeHxuPxLPk0
hCUoXAB3g9Y8KnYMo1BUhihuXfSEJtuhybMNmAIrnW01jQACX67YWwhWAf0C/gboL/TacDTkrh5j
tLcnaYvni0QO0UU6OBdA2r4fD+un1kDv82sz9CZTEiVjIpgZbbTXbqWL9IfbWdaBM+SnyvH2tvSb
2IQ8d+R5o5nRh8lszmeWBL/PLfAel0IfyffK0IX5bD36pnm1rxwuW9WTpLX4JnkksbqLFEDLntnA
0lDFQDURmcRz+oKqVuFOktW+Qb4A9EZAZCtG6YxgmavN5kWIdtx3w21q/lMzeIlUe280grX8112l
cz6j19NH3Q1VWjdZUyety8e7ujsIhQ5ahW/fynTN0HvS7/A3yGmQyIzMytb5Z+OccCtH7QfN8Gi+
qL3JDx3L8F7eun1qj7ENYHrOfgKv5Ve65jDauZa2WnpO+1NZTETod0mxCdnPQk70RCGol6SpLjBv
k6rHB6UyNNkYtecOePfYFPFgFrc9b6U9GF+/i03Vg4GAcIxdxac8NgdVh2o91x6D4jh4T1ENSuga
qoMg+OhJAqWZrzi1271amJNsCZvwT+SHO9UHppn4wyoVz30GhVdAK4x/UFSbi+y3+6bW6g50823t
vv0+fQI0w5BmAz3LJ4Z8QqUYpee5/IzsPgMqEh8UVfNPruPP+I8MQEXH49bcsmT7kTgvgglORFzt
F4g4AHQ1ImX9r5/eyXScgcfHcOm0Q5oEHb8iwlKwElLesq2qNB2UEWGhsklY9k8otwfxNfpQGEfW
rKxqXLX9FUXV2ta5P2koC/BzRzM4NPAeup0xIQ8TD1m7xu2lbiL1VP4WI+2NjfyDFk7syrleuhJA
QgpWeZSOkM6lS8BCVIVZK8+4XSHZpaNbS7VRsKKhIDMtv0XCKe1IXa7lJpciiRuz1PEohZKt+Bku
rJ3ANVM8iSVJLvHWf5GNHrg1weR0njAb1uCQZmM2NThpSif4T4sh8BQo58wJ5hlfcycP0ithITLg
vnR5dhsSTbX4yDeal/ECkrtBAEDBxAPxJBYr0evsKynfgGoaD/Eb4Icg9kqtcDpGqVixiGMY6ZDz
Pqn5NczQHWryZ2RXJqj5ZYISOanBa9ySswssJVhKOj6wO9+KmW2h5wXC3/6zs/3+1+NTs5A1wJxe
WaaSE3IR8VoaYHB4xFjVBnTUOMlfHfnzB/gGLCenV7ikfEPDzxoO464+Sg+bijl40c+mNggAjj2I
2w59nPAp/jaATwEenn9DbxYoKa1xjc/zDjBI26Ueyb3iVb7KYLprswJUI9BlnQNkMN5LQMELKR4k
Hsmt7BwbGoAv/Erh9K7OQJmn3wRa6vldDjphpCCLPXNUjtrz8KoclcNgt5/aU3BYS9v9f1YZKVzA
rdEoQqOQK5/vZH/AyfEGkv6Kn4tLYE2Opud/Agw+ICk0I94F91KbrE9Swzuq5uN9tpConPfZP19A
LTUrAFGQiljqQjCVRPdsCI6lTgzmz4h4PPFObGmy/d8Vq0vXGZpUUDudu+3AynbrnFWG9TKhRhjE
/Rk2MvpZoXz/mzVFwQr9Ddq72Sdu3Kt4XF7ExG1rIGJ5vYlX1nv2D/f+45+PoGKxvpYSNpAx+WrS
9mbAwVf3oZDrnVy8Ph7voqea1ZnxVlDBUU1Z0vxB4/NCQnvF9MXnB7Zq9McG5lW6G8qVAcoVakLR
grSJbdxhz7xJjoSH0G56kVcmbPGW+1GZ/vc4KHfITVWmCD3XuPG38Id5i7+0F3UvXspTlq8MaHlf
Xo2I8n/TmBVTKMDU1BL+NyQE00MS6CXgwjt2Pxw08N69P55Dbv6V9CSCaQhlMKiHI1NLeR+FBVkN
+DcbtwDF7ztwS+/pVpLAuDn8guBOvVPc9NXPoJK3kvFYvGWuDNNScWLNMggrNHSC4BFe7WVbe9N2
EBTCk+A7tcKnNcXwJbczp7BwaSIuwqak1jHK0IWa8XjxNeUBj+pArmwpeqnEl6qcnGYwc1SWIKOR
ALQ6koF1RFGvMoFAs7fNt1Xq6VmcOXlm5WvUREtTcfNl1LK3fSVw3ohHhxg5fLmT0H3SPQX8exZD
GejoMVb53hymbRJ9Pl78O4fEoW8OIOSZpgOxKt2IXKlB37QIp87oR9MA9Jd1XILP7fhUepXJ9R46
+tdw4/f5WmAqZ8JhrIAK5i6aqyP0axGF86I+B8zJH8+exhiDeMoaIHaq7fgagAdP3uetJYD4WTOi
0Wbbr8ejvs+C4RMAC0Dn28weBrDXrR/OCzUIQq2pz62CtmPCgEuS/Z3wjRnkrMVJjC4reGsdw3GT
lBslMMr0iWe+p3FE61Z50qAq89dnwLqrt8zKgtx5tPnL0IE0U8DgEqKr0pPUtBX6RuuzUAdGJ+5L
5rup3X58a2TNEXBdPp6Ju7tgNieDdBsRPMKAnxNz9S5v8pQBO0hfn2U/hhTCTgMjjFyv4c7ma+3G
w1BWeGq6JTVNRnmoz336rTQdaRowwHelUbPIILHPcWxFvJN5qV62Tja9QAVgxa0uL/jVOOcvvBon
2waS5KP9+dyWehRktsI0ZlRmkKQaN/WUG1yoi3FBJpQo4/f3odyL8e+meQGljOkFhpdvRaUmWvSE
3jPOz5z/YhGQjMWGZMGcS8dfOZ+xoRxNUMAABKH1ncGr9aTb/OdGkOxC0xfA8hB+pl7SraqGVaN4
9blTmc+6DisnVqbERk19jdrhPsuJ5YagCJ7r8+EChPp2smuhDUCsxjXnjm1+y6Fn+sNhCoFSFm3e
r3WwScydR4KTpUYtPHftszBspdYJn8pd5KF7Km32U3IJeAsUSMHvUI/MHv2wqXfqyk3e2blCevB+
lHpZriE2FvfJHJrNAFBoK9AUKvkAxeVJU5pzzHA7cD6ZTN+RMRifQzS3iLmop+oTU3/PAqpBjdBU
+cQ7nNThUx8CWQyRoDix+LcW75OmMBKRNaBzvLKX70METK8GbUEFTT6oxPwksK72sjiOUZlKfXMu
ewPiJTFupD26yD2zq0h5Uf4CwjkajzfPwjVxY5Lylw0X+ZJcwSR0Y9NDC7wRMzwL47nDQyX76Ff7
BefNSDuMGQ2M+jRKrSJd6wrhIJFx8tv/R9p17UiOK8svEiCJsq+SynR3tdG4npkXYawc5Ug56utv
sPfsbhVLKGHn7gEWB+hFpeiSyczIiHj43fdojncC/12VvBMv08wCxKnH3N5oSFtxhGBPgJgK2klk
G6byHpgJUKq1Pc0xsjlLVLUT+kVSs4TipbslXyujDGVw0rsjh47WY3QZKFGx3vgsM8Qyx8BcRa0J
QSs/DZvuOKQbnHqrYzozJP9+tlGM0UxZ2+tzPPYHl7ZBX9wPYov16CrGRwBxPholpvI4xx3LMZqp
fE2L723y6fbWu86jKQaUvScSw8mLFAZsIzDc4ziEmdijLQJlT3DjLk/jp3Ej3r9eIPAYSA+mm6iM
Y3CX82aZAy3dJJvjpsmbQ2a35UM/6SLyFtEAmW5u8fxf3/kob6CBBgk79P5CXffS3pLYBSAZbI7T
3D32z9RKgyThu0oM0VJiw6fFVhf49aIBwABshgmzSN+pPdijBZoqFOPmmHo+0qY5Wr7L2t2ycv2y
ABPC28MCsutwWupFICjYIr3cxkSOnXvHaOXtgWMww0lvy2hgVXucNa08Uoa3BRf179EbxC6f3TFI
IcCxA4tTGqDFZNwDopfuvHKmB5KyrSSznN7L84ivhNwokZk8D835l9Ofj3budyCtjf12Cnw/D3Wg
Do3Ji7xpX/hbLABrU39uTVls7vvcNgXi3rFropTbR4vXG8DRtQGZJlpP0dguVQWU/QuFUWuYrFLE
BGCv5GNuYxs9OuSTbry7fTbN68AO3hkHxUI3P2IXVTW1pEluW9Ug4qxt9hn9qrM9FNyDog/nZ/bi
pmhv8F4zb4qgMoRj+zUv3lXpofAfwHTQovd4/GF/qXM38CQnx7wRSl+7P/BwvFXTbWTCUUa4XNcJ
KuG+6CYRd2V6ym1AQfxOBF1Wb7G2ry0p0PAeHpZIyeIIXxpymsE1J60X8eL1T6nFjmaVfbw906sm
0D+JaUY9AYYuTbga6FCtCWPJjAxPltoA93Cnb4pty0BcPQoSC4tLSTbCqtAw0ThGxxxbxE0CKZEE
fuGQukYfMbvpw2zwxKud8/FYaxkLKyH4DuKr1X3PGA+rvjCj24NeW0C8z6Bhjxc7DqbybKB0alpW
GCK2uftsY+PQoXoGvdHhtpkVdy8FeQ0HbFyobKuQLkpd7A1HF3E+Ze9qsGKUS71j7JvYYhtbO5cO
1JRwucgiuhrnLzZ3zI6US8zH4hcr/ajGvwLUiSJz8T90Pd8qz1yHbXjTnxlUTkDfmynxphQGh/4w
GUVotD+s+gPVAdwOTO8HGXe3p3IlNoVFVJ/AqQLUPZz+5T5dQPBYVQAqxVVxbwwkMo37xKFgNOuD
FM/q1PopBmsvlvTZ1Ys7XqcbT6m1c4JmRFAqyswR4uRL+1NhdARclksMDOUSMpK2B1D8bokRXCfs
cbG5wJvB8fkuXlTKcRQs06oud5G8cMuj0UajiFgemH2UVE5QvCfuAU3LYOE6tJp/aIcuIov5AGYf
jtJsXn6dnGNRdfesJ+835v86cMaHoS8HVJ7gQ8dJvhx/ZfKe1TY+bNaeHcBYTBJm2s7sno2PpN3n
9tdpK8e7dkgxEQAUAZqNziflXWlaKJWXFllwetKdlpA9MBV3Nd16gawdUtmRCxJNAv58tehlQpd1
pvqyxPM8UjSXF2Cv8DoWOBkIlKbs5+15XInIEHyDywkZKmxkVVyvz9rSn/tUj42m1w9NXn70qGaH
ekr6U1UX1aFihrsbrXmrcWXlxMIwGEQhmYxsrBqLAO7sWYJnMPzevGcfpoM5hUt93/82hi+3h7iy
bheWlDik0ititAWG6Ff1XWeD8gPUkplwX26bWRsQih2SCE32U6oOwaro4vd1I2LvkYY4I92nd40d
kixs9OC2pbU1O7ek3BaiBvFN0sASK/e+8wswwpDpcYn+bd37wMf9bWtr4wJqCJsewPNrZrU0a/Wp
8JmIXZ3u3CwFEMuIiBcJD4rW+ru6RYE0+XDb5toI8SiRUExQ4lx1TUE2HpS8lYkRoiPBigVausEc
V4Ogcj8WG2C9LVtKwoymnpdQH3evHupPDXD8oKkwH5oNK2uOFK0CwFKbOqgUwBF06a+svnErr7NE
LHwAEIfmuZnqyJ6LfVI4dyU9FdqOAYEyvdj5dKiX/pOGjEPy03eedBtU9yGLhfdzWH7cnugVZ3Px
VfLvZw/nWTMmTcsRBs0pOp698c4sQIwDfrASxMG3Ta3O89kEKMcw8XAIoeUp4tS0aMBrVH3MFMKR
eIlg5xYTlnhLEXclDEHJFeL1aI+Hk1HjHVGnZUGXHB671+MkPbSJvvOzu5F+h2747dGtORlJtAgx
C9wM6I29nMjEWMqRkWaJAa4bjlPiib1m4SlYkKW7u21qpawA+CzGJJVXpftUdmwjHPjNpV3ikr5n
5qeq/EXdH/2zV0T58tSzT1R7rduHvoqAqQSTXXG4bX9tqAg8gFREfyxwGco9qHsanzIqMKvWXB6q
mv+AWmq6WzjUC25bWnM9b9phuCI83IfK7jRB3ecLAzfuNIfVO/K+Ec/kYTFzEBzs02xrg66OSyqV
/c+askHZvLSp1jhLbHeoPY4ACXv5rhvSjTfrNexOZiNwsaOlAi9KdHBcbpVeIEBPLW2JrTGCuruO
dHsb+/6XmrVBxQH0aneFfRw1Fk7FT8ajBNmR8iUhQVHed/yuM4sA3P+0Dc3lyZ4/5K0XlJP76NQb
j5K1A4vsKxBpaF1FB4iyzsncWbNnJ0sMxLYeEEZeBlDPh2PJjNDP8jHiIMMOG6//gywRegyQsUFe
FKopatq3E7zlLrjzYvcz1A4sk0deCoj4XdXNUfV6e4utLDqiLJS8EUsCi672DpbodBJ4/OlxBiLB
nZFVRtD2Tb5jA22Pt029ZSOUNyfKXFDnxqMISTdHTviZsy0Kf5ocdzJiz00/OFSvoiZB5ExnwwwX
wSAmCK7xaGYaGvkXBwyV9mLsB6ZXxxSO7B3L5xoi2DkLlsEpHzxEv3t3HKc9yfM0YNQfHgvTqiOP
GgwCDo23q9kAKanFSYzPZJyHHbLNZAcsRPVChZ69m7PUg+Ls2EQU/V4bXmrlZgG3hXzQIuWEwpuy
y9uh74psqEncDKeqZ4+VePE4Sgaet7FN19zhuSXVH1VZ3nTLSElcuXvgFwAgXRAJsV1WN0cjf3Ip
mMGgFFdmQWOl++KrSB6GWgTurH25vcAW1k9ZX8lCizehDmVv1IMu13dA7Y/5Pj5EN+qIW0iwbwHi
rnFbOBbnJuR2PttCvVYts1+XJC7tB6d5chkaDBBLTIN5cOfTzJ9cIAGRVKXi1DsiNMFOVOwIUD/F
uz8ZK55DuNFx6ak9VUbJS947HYltXTsRbQyhNb71xJNP6Ov5/NeGsoUKNuhG37ckFmFNIuocqrCh
oXtg9yXbdUlEP/+/xqRuJHNEexWtMKYcqXcbyCxAsG9buMbXABuElhQcCdD1oBVNGRKZWbt4tWbF
fL6bnd/ceu0DS/waIP3yozN32v62vWvvBnNoGUP5RXodXblAeW8uLANBX4yduc/r57k66pRvGLne
9lB01aFu5cBFovCqhD6Qt+NOCRbPeMrQui7qHqzcqCptHHM5M5ebAdQDcJ6yloR/OUq+ReOVmzaa
Y8f93ulAI7+ctFDLY2Z//mgUW/jIlXlDWyV6QNCBjWynq4QCtBxTXuapHTtddeoAHdOimoz/GVUL
tToXySMphI1bTt1vbHb1ibgcQ0patodINYNuRg8WWMgCneo5y3eOtXj7rpyM49S6oHob3OzJJX1z
6My0OU52WWyspRyYOsvoukNCCZc+rkTlimJLAWaisbVjvvPcz5oedNaPCXAz7XB7Y8qNd2kH/XXY
GQ5yaKDSu2KR6hcHlOTciJcssnUSND+ceW+LrRaH63W0gBDHm0vqD6C3RhlOJumPROUYeEF29AA6
NUhIMuLvkE9jx9sjWnngSVvyXBPUAQG1wZDPXLOPK1S3uW3ExvKac/+VzMXORGm91KOJ70Y3DweX
B2hZ7L0FsKtD7pjH0gqa5i7XAND6wKyoBP5m/Hn7u67YLVD4QhsvNrKcaYTRig/oHNC+56hdxRNI
tHowgQ7TS9t95t3yfeyNsEPOko4gq031kBTPRZOj8PfMutdGnz50QIo4tfmTLN7Gw/P6OAMPZWGi
4A2R6VedhjFOEwPRoRkb2r1bNcEkGshbhR7L9s3yadaCVmx495U4QZqENbnp5DV6uUDzlNZGgb/E
1TsxVgDrJ1HR0CJI9TLUesQNeuEF41PnB05JnrNpp9tFmIzuXcqGjWP2lgy63P+gNQI/sGz6Ajex
uv+9rinHSWRWPLHE35luWe27xJiPo+h43FitHrSNlgAtZo1B4jXOUQNiG32o0/h7Y3tI73z1JTju
htRrA3BVeUyWjFdOquVW7BpzYGc7V/vSowObe0VggEGYPvWh/tBBiNjd3bZ8vQMwBWeGlWhJ70uX
cAtTUPotOCVFg46XCi/ZsPLvtfKFZxvvrpWMPXiZUfUwbSnZraup7MTTDICgmBNnpyb7MIgJBOAH
LS6QgtSmoO7rwJ4C7pO93m5ALlZ8A0zD3UHwQXY0q2joklSJlo6DExM3D/KKBL71dUoAYoFz0DOo
GFPQTO5ZuyM8SH/ATTRs10IpNWmPwnrMi7s0pTvfmze+69rby8+CswdzCgTfVHyG6eV9XViTE2u2
eST8rk1Bib0YUd3Y++S/g2ANmxiQo0ArvoWtpvLajplhTcQWbjygBbY7MfCkymxiIfZF8V4A//vM
psfGussK8eAaW8Hk9Y1jE8BsdGROsP5X6dlhqlEi8Uc37sluAs2lk7wfoUA3vKfjT9q9cz/NoMuu
5+KwyD6wVyC3xLzRPi9vG+WoXXyCEijp6MNmcz65sdOGhrY3y0/AniJ5+uj1DwU4wm+fr+u773LA
ysEmnrHUmra4MZ6/Tji1kGxyWwEsiddsPdivQb1YWhSIEAciykTiVgnOprpfsr6y3HjO0FTZfspQ
enMejAVYbqvp75CdKAC8cCOaPJbDy+1xri7smW1lVqHtU4Cdlrix7x7y9qVJ3qVQgd9wHm8nVFk7
IDsIjglIE9HZLWf77HYHhMGuOSXFO0vTsUM6mlh5lLrJCB6Emhdd5BcGCsl9R4DpyHvw9T523Jhf
8zZtu6BAJ3RynHWef+sgWPOq+T5UZVBkqZ+Kagabw9gIaBX5+I/TqNYp+jLGPKuTY18Wuhe2C108
iGUAyxuN6eT+Qmty3oZg622qMJ8N9tGzp+qzlQntW7PIbABOweIeClLhdrenxXXuQRiiDXvLapEm
NHJgAkOttuSPQnA+nMqefusXDm0iMH6ArJQkkEmiDEAkJyvn10kfkimqc2dEmyYxqrAuCLp1mr5z
67B0quZz4c4DXmR2o71UoPMCRxgKpHYooCPovcwMsfsvUJQTbIJpRgYDCHDxnVUTr4O5Suz6aYGv
ex34QEEij7aNU2lQ2oUtS6oIzGMT6AUHj86gyOq106KTFOJRyLDxyMHclNFkL9N3x8l4FfJqRPFl
MM3GP2iLbaXfKr+Fx9EHu+n2eWOBX1NUzUg+Cm7Rk0iAUNvI9SsnD+gfVAdxsf8tPKm8HtzZEnXW
QN+SUJRLc82Jh7weA2/YuLuVG/QvO5L73IPwDUD+ih1wziTLArHYU1Ml/kMhfC8k1WxHXVnlYDiZ
2IH53LtrzC7SDPYfWcX+Zx0qB3jDyIqocuZLUZVJ2rnFaTz531HtvX2qFV/59uuQiMATGdGaTJhd
nrciM8uEVEtxolTsmNvf5XYfTihuVe0Hkx8a578hCK/sKd7Sn1OvczXYc7FHLa1E518TbLYJKRfu
lRUl5mlabtSaYaBZ3ZmxQv7jwv1np+/vR789FuWGZ5S/duaz/rKGl4iF7Dloi9USueREEpDXKE7M
WvSwqdI5JLOxRLdXSs1p/GUGbCl4MQLWB1jp5VK1TVP1aPstTp3d7C39qAE6aIbMmw4LctKC0ghd
6BEvtpIbiuO/siv/fuaS2zYjGnGwZE715I+HvuJ7v30Z2q0Brk7j2fiUY2bT0jCbTooBz4F4P228
G9ecBRoP/pk9eRDORqH5uDxHOXsmR55S+6anOvB/W5w6q1YAgJSqUZDD0ZXjNLV20c22hsPqt4fJ
5IFTWQhz/ls8+deKnFlRD5FvZ+ixStHNaXxykjbsTbhpqu8a8YuTj7e33epR8j3Ua5A8AYZVOsfz
edM53CyYhU9IQtsBsUEwSMpcj0yWFgdokoM8vi23lBPWphEEmNLhgjoBL9dLo2mdGNhmeXkyrF89
9MGRO0c3RXx7ZKtGwP2HtB3anq96CRMMt2q9ujzNlvE02vpT2ttPM2gNbptZm0Bo9UGGDsBpPESV
xRqrahRm2ZUnV+xL9s21TnUagTwyKrd6vtYH9K8lxetNIxpCNBOS0th3d6DKw2vy9lBWDQDKJ3WF
EOGrV1E6kXloexjo9GrnzQddoOsm3djca+4G5ah/jChHyKGgaNGHpjy16JQpd01679aHZSspuDoU
XKnIPsrHqq6sCgFgeSn1CYvPdnqH6LAOM9zmt+drbSgI0mXjFV5/QLNebuNyaRIwTNvliWU7C62W
SejjGW7ubltRX71v7uDcjHJEdQRY3CU5PekMDeZIMk0hW4wvhmhQ81wSJ4HYeUUjZKiy3ZwM6DHr
XbTcW9oQ6D3UGBvRhsQV9QFvVG3XMwfEG/mcRiNZxtCeR2jNCbJ8uP3Vawtw9tHqK5UZbQukJuZm
Gk9GdyDLznA27uW12EZC0m3sVTyHrwrAY1GkI+tRxHUehuFjZ+XPJh8DPE4hl/lrImxjIVaHBJyi
j6cLcpRqx0enp00zGFNxqvy+iMbe1h8IA/GMzwr7cHv21u5KKTP3tyllyRmzirkohuLEd+5ui/9u
fRyAxQFB44HRS7nwFzoNBpPzRtErj3pAmLVL6E8b7nf1cKBE87cV5bpnRKQLtWCFm6illu29LWjo
D99AzvL+9mStjgfbAJ0XuFRwj10eQw6wfitAq3Hq82+2Gy9pPNE/GQzAW7I2gwYFFZbi0KETtEcI
iO5fMVmBu6C92Y83w+e1p4hUFfzbjuK2LJ+XmrkgFqsGsrNb9Bhq6FrTRMjBsgMhttA3QI2ZbUzg
augJlDgwzS5wIlcNRgIlGkgNIngSdhtm9Bk55QMou+Zxgv5FHmbJDzN1Q4+j8/X20q3uc7xLgF8E
aAAJ3MulaxuzmMmEQIAWRdglv/1mq3tidXOcWZB/P4tvkMWyWMbxuJuTj9N8j+RwMA2fbo9i1RHJ
Ai6aMW2HqHySWe44k1PgCefVBz0PEzT6Gjuf7wsIqG2hhtbCjbdi8f9sKTPGp7EE0AK2yhZ44QZ8
g9YzIFmuxfamvQUcWl0emdYEHhMVDzUflTlLjsYThFBequtgLq1fmoZuZPNUJc+36w0/LbvoEK2h
lHG5Qu4s+wRZUZ5QJ/Q9HiCXx/P7/ex908xd33yy3oPoTqev6C8vIP3HSQCGrXmO2qkMSrPe317L
tfmVrKCAnslmGPXBPGj9ImZaladRr3d1FZuAdQjw5XkV0FP+RgCxtjnRQg81KNndjmTR5dCbBCne
XEfsSO8avQo6/7GCSsntAa25FHmwpZI2uHvV16sw/DaZoeFxGnrtvigq0MPQXcv0oBwNhmGBsL/q
g8bWtjrF1zYPQBxAcQDyiq4aJdDrnbI3Oh3pG32q39dYs2ku726PbXWxzkwo7rIcLGfQwCx6QnLP
ca33hv1YELavuyGcXbKxWFvGlJNXyfZazbZlOmpfTlBsBNMOy/epNZ9Gy9swtuZSzidPcVvaMBtQ
3YaxshXPNl0iJ7cCOlU7N3nitN5RczPMXN2MBH0QCKUkS5QSc1Syy9RseXmqOPIcQY3s3hBy8LhC
8D0zgYV0agaSca+qQXc6GOgCLwwO9VfRmN+tqne7IM86QFARhg4/Kubyl0qUebGzJ5HvZeoVEkds
+pX6DJAQlyf6h2x28yRwhjJ5GajhJTjcSDo+aiWdN0LF9bH5eNWgbAQ6RSXkMby5LAcovwHvh/yQ
EaT9EewsGydt1Qh6rYDoxD/okrw8zUmK2q9AOu+kJWVgLgf0MAa69e32ll89VSgAvYmEw3equ1Cj
NV4cJR6BE7SGctCz7poZYPzbVuR8qCkv+HvMloe+GKgNXg6l8JaBedBWOqFhYpjQpAIQ3f0mjGd1
LMAVuy7AtzougEsr2cxr7rpwf2Ar9MPhw+0xrC6H7LVBiQa8oCospPDAX889/LrtfyyLJzdjQZ99
um1jdQRnNhQHrlvQoa5zvJg5BDzvkqbWgi73eHTbisq39dcVibesBDuhyK+mBpdeSwBilG/mZS9o
8Nl7FMGYArh6RI6elu/so14VoT4c7I+3La/5PMDSUGbEgwesdcoKzQJMBg51cEHlldjxdADPhFtD
m31cmgdt0k+mXW9J0K+t27lN+feziM0Y9LrgvYW9V097iB08ggpkx9m8ManrQ4PQm420OCoNqkvI
OWfT5JanzCIRdJSjrrAiU69f/EEPKrZRy1CRCm9LCKSajesQm/0KCgUd+9Fq0xF7HZKy41MGIaJ7
VoPN5H5wDv3no//h9sqtzSIyyagUy64zCClfzqI716h190gadM0LdUykREFNUTS721bWJhEqocDG
AVaOeEmx0uaktqtRw1rZIkLvteDgnvMfRr06tU39B/5VdoyBSBjIAxRLLoeEihyekguB1n0Brr/u
0ENufNhqQFgd0ZkRJWrRHCdBtsVEuNTMYTEC+JnvFzKHSeJFZIhvT9/qIlmAhwGgLQ+2sgcbURdj
l2EPjjoLmimWJb1xC52wZUSO+Ow8FY1fTnoNIyXKd8WSHNC/DrBYvnGetswor3CfUJQxNRzbfgjm
7FBqj1tSnlsWlEtprBbBUyZTSgAUtSMY7SHpm7sbcELp0tSrDxJNf6+JmrgSqT2npMN0eTYPR1Dq
seUPamQywELSClUEeJ/LBbGnxG4SVx6awglc/3tRlFEN4rQ/2FsOFA5kV6JkW720YtRd7xMN47D1
3zV7TPMBNAV/dCTPjChL0uZ0SDzqlaecg5XEBjodrONb5ZC1YARtK3+PxFKqBWWbT10mPbVn3Hff
aPJg0N0W9GLVhguuI0mkL2WkLmerAAzB41WC4Dd7JcPvmhym7NRZGyu/ZUXxYIbw8gy9p3DKxmMd
oVMd4fTLOG54lXUr6I2TzOuy0/ZyLGzEC9YsCnridn00s/uy9yGgevCbb7d3mFzcq5MCie2/7Sj7
OPVySFe06LkDxsE3/VBvOZ4oIvAgpZeT73TUw82Aa2tsSozdDKh092WFXPjXwv84PLngIQH7ye2B
qRC3t8saCX0EBYC5SWDt5QwCgoPrEnNxqpeXxTOPMwE5ML+jfUh6vFf0gFu/2uVDtwB6Rqzdbetr
bg6Ny7i3gdCWlHeXxq2lxivdnwFHgDAy6GPZo5t/um1iNeEne4ZNpFxA+qF2UTqlbnC/QNWvtZIs
NHV6sHLx5I7gkKHviHgewDNaA9Np8//YDSWn1kRpCfkA+X8Q0F6ODtIuBF0ycH5L80UDXrULbHrf
6yHK279vD3Jlq0Dy0kBeDqbQdqVszwXEF2KeO7SEAnmN1J81dHtaHuutjNy6HYzEgxSt5aoKsN2i
tUVnMHryLO3jbPFv4+Te1SK9b/Ac3diZK3sDY/rXlvyWs7s81ZsOorc9Pbn9vZ3vMKps3PBRKwHQ
hQllgcyutEXjYjhjhwuwysG+Z5LihdEyBp3O0YdYze11WrlwAWAH3bkl647AqlyOqSKk442Fvahn
rwsgs95WWXPFT10YUEZEPcrJ3CNuXDQEjLvOFIe0uvNe0ibbO4wf/ivf9l97XFI9QP8G9QKVrLhl
vW1QyFmdptT5pZn2C2TDN8L71U0nVQfQcAc6LTVKmf3F1WaBMfVDWP9s+4fUP6btRki3ujKA6YH5
CYJcwA9drszM9QSCGnDwNRpeRs/eZ/N/D7ZwRf1rQX7B2X5e9NRPupzi7GROgNoNOjj+5MScWZAn
6swCcvOkEgssOGbcAb5D2U8UU//ACKpCIJyxUILCNr40Yheu0aQU90XlPrTfB/8u2bgT1lbi3IAy
CmdqhVXWMECaAB2sU7lxBteOCOpa6NJB5UkHj+HlAHSmjxbKxBiAPraBZadopPSP1HQDF3Su1hQb
Qn9vm9nx9tFf28XnZpWTOYueTnVb01OWPOr8l2Yh/422zHSrzLR23+Hd+O/4lDt1RgqqcEyMr6Be
fkpqUwv7fqIRmLxeqP1MhfEscv9rPVkOiunJFn25/HklUrowr4TJqTEOltnCPEueF/oBTRuQoRhA
FyTsJuTJRq5hfVZRUEDGBmWbNw6usy2fjzyjLYE1iOBkANma0Hmn97W9Rdu5asck0sKbvrSy6/FS
NjLLx+oBY7EM93ZzX9N7SIHc3iNya1/NHci4AOF5S9QoS6e5VsHSBdc4TCRTjJFslqq3TCjLQzOX
g3kMJixrwP1Tuq9AeD979Vbb6fqE/TMUlaSydH10SHu4WstaQl+gp7J0e/+PnBGa/BDx4B2LdLRy
lluACDs20lPvffRSL4I7mtpuw2GsOiSZEQRuFi3Yb/I9Z3vMEBpLtB5TRjStjqoOxRCtsP8j/9Xb
RYrbDVGwixOKVN3lUERfm43Rwgo3nAiLD7r7zgCv9hiZxsY2WxsQriLUcMCrK9XYL00BbF27VW/Q
k9820L9xqR4i/y02pm1tp0lqC9iBBsoVLElbTHsElBt+KAcKmyRfJAsD9fWtqvfaTsPrBccStQ4A
uJWbux17r7EpwY4G3udQToFHwtzdeGeuDgap4bdqhAyzL6eMGg3rU9PEyUQYMn4CGZnHN1zZWjAK
7rq/TajcCYJQJ+tNrEoFMV1WHMX46KQHQ3chObSVy1zbAUQiL9BPh/4SXR0OyctuscfqxLt0j4eX
TDvfdmWrFpAnxdqbwIV5yrOSmhrezBliEaKVgQZ6wfoPwHXoB/3XgvL0r9pxtsnb85h/42V1Xw+/
dfoxdenGxb16oZ4bUh5XWerm4EjAUAB2TNJ7dJyS2P6IPLMY9xa4zaY/iLDO7SkbuhiIPzEZxsmp
kzgOBpqCjZfP2qEBJyX6DUCJhhOqLI9XDmIoHTyuzIQcNOYEJYfISP81abYIdVYtgZYDaH+cTzRR
Xp6crmqYOxhw0UT/1HQvPrIKOUENrNoSilk7ohagFXhdEWDJVMha5vcJ2FPmt/ciz8kdNkO5ea2t
betzI8rBgRco26KHU0sdG1mDexAa/MHqg2PZkHVVvHhcOcyz26awhmQcRliYKo7eIABE7F+6vfEW
WZ2rMyPKvUlSQ3PMCnNl5VXkD7/lAQXTSHTbB2xZUULeyRrTkuew0tboEqSj54az10EvDbQmG5eN
nHc1cgIVHbynj65EJF0uZ60TVg0GTvjn8bPzm76vlzI4atDnYK9bxaY1Nw3qbVCUAP6EN6myPlSH
JEO9FNXJZ6BYXmo2/eQp+HSyTNdiUdffRmfYopFePUPY09DkAW4dTVCXozPSCdrltKxwlSYofc4h
K3lA6jFypl+3l2zNku0gU28AZYp4SlmyXMu0rqlpdTLsE2/rqM1ikAMHGttojlvbGoB2SdoASGtA
E/1yRPPE2tFP6+o07JIu/M62GF62fl+ZsbYeNY9VGIfuPgzNCbDrdHy5PVVrW+58CMoZQp/WXLeQ
pZW5nHl6KL810wMwuuFAfqE0gO7J+9v21lwPiAIAmIQ6EfTjlfvOQEmoBqtjhTMrQNBjBcMfYPsQ
DcpUKZAxiESUS8HkjM8phPlOZZegy6/b1c7n/AsDbbHbhFW5JVS3erEC+CMhOED6w+NdboJqQeTZ
Vg3sJfyFV1ncoESQ6uhsLRwtmOn3tP495XsjWTaWbm2XnxtWppKNiWlUHIZ5xtDxBxnsfNwnVUy3
gMFr2xB8hDK5LRlfVXqfPrftWvjY5tpwcJv7ZDj8SclTUh7+Y0LZ6ZXeLjNHP9XpbbLyUAz3Y/r7
9tbbGoay1cHZU6QziL9PkF6Zih3NH9358P8zoTgeh2aJz0CPK2cKfRKYKavZOEDro5DoGGTKJafW
5XYjdgHCLtZXJ5Okyx7PMMjlEfe3LYx0d3swa64B70SkC3BToPSpRAlFWrdGPcKSN/fghOiMEQ85
G4hin806ZFXS/nFInO64dL3xdRnNrcL+6kj/ta/CgVoKxRQbUusnR/+K9UrKj3+2Xh7IBHF84TTU
s9unGpV1TBwhrw29BmrLS2httQasntMzI8o51bwJV7DrVac8nQ5pOkfTGOee+dJOfxAPAZv1z2iU
EJ8mvu6IyoYnAmEoOtCQeXH5Rsi9FjiA5xX4b9CJIBhWbZQgKurspDqRTAev9SP3WFDrWrDbiLrW
EnC4I2Q5VMez+ColVkOihWvkbSyaGUD9M3vvfRizx80baW1E55aUS9zuHV57o4UbEKoPWf0x6X5b
dNz3PAnacesVJtdajfBcKQ1oA3gOnlfl9E5AfEOlCcbK3w0I6tBq8UCiF28IRRLQr86myufaGTq3
pwxurPIxNwpsCbIMJ3d0ZghwNaFXO4HTZzuB9gEgiufD5P8Cr9k+m8z7frA/++YcdqWz4blWJxoZ
DskACblcVfdKT0awtUGZ6TTo91NG9gNPQrd+6O33yWTd3fZdK7bwMJD9SpLi/gp0CUEK4aFzNT9p
re88d0J3ApJC80Gb0JDl8qqB5lpDNxymKoYhs19EQuJlGABaGZXbx67cPod6RX5Cc0uYfAKZCLjC
Zz/ozGfRdjuf5C9G8Ui1EeSDX+cJGWXj1WiGXZ/9JvUW1c6K28HHyESv7oImXAVfOZOvDfbY5ifT
7/f13uag/gD5UtdsPPXW7chsEq4IXOFK/FPbdqbX5pCjX6Po9ui64YFl5fMO/VjTEW1u3YZnkFtW
OUIQTdPl/xDgo1vp8gLUQMIq5ZswyQM61ZcyqaNhtv+jMMFfS3lmRXHaUBbNXVLACkHnc832Wb6v
HbqxS1dOJ/J9yCwCvYSuR7WIA2oznllsyk9gdD+45kvVandJ/ifrc2ZEHpWzp3hb1XjeeyOKKOgN
LT4k5Bf4IMnGtbC6CeSk4bWPdIyaXS5Bz9gaLkYymuS+1He/FgFKq3Ijufj2Orha+zMzivvMhS3M
JZnzU1pmYWncl85zbmmH1hbh1FvvQWgXmGls1B+FfudzJ/T5HCUdjyzzqcdjmu38+eQW38A44npH
Ro44yyet5HfNBGpZ49m+A3p2N7TaLuGP3lbktuaTACRFCx8BUMRTux9Hc+qazCD5CWRsTHvo7sov
46/2D1BkOPX/WFFTlhXkosfeghWEoIjtwhJUa8P/kfadvZHjwLa/SIBy+EqljnYHh7G/CLZnrJyz
fv098r67283WbWL3YYEZYBboEslikaw6dU4jMzIVi2NBngLoTrTC8HSad0gFVJlnK5lkeijwTJPp
H7wG7EFP/z6Q47gAiho5YsAvZse78F5h0Li2aVECVACnPiS6/7tqQtGavJRzFX9EBrvAMXLf5tK2
vLRJ7Zgp4PqkbjE4HBmmmn4MwiZsGWfF0oZBNz1aqJC3VNDqcz0upRnAFZOE0Q7FH9B/7WvtM9dc
37k/EnkpWKJfCScA8nBIlFJDEaKkEP0UZkpbdrsdtwLXQmZ5a9AFmWBbBwcc0YhAcjMhqRM4sf32
/FqZ0ua5s5WVf6jMWiT9WnNBdkMqM17H1ktGMjNyk3X3h/GtGDG9ty8/lUqxdmMbeKEWRLsww12o
/gwk976BJZCYdGmBetBwQ1cnoofJkNTYRT3OUQfwafJPiVjaA7jJ9GhTKTM5taaBk4/V4E5T2P4c
KRfmf7rGL1zZ62M/k1sMUAS/M+jQ2onU74BfQnnisfvwfjUfwwNk5YMjUn73R77sBSAkBnRsgQ0S
ekUdHyU5OF5KqPwmSVZYgSYojG1DEy7+NUCg83UcZWhEMagzU/WyEgd2BXIxzlGid68PbU2NVkVL
YnAbhQR6KwQFwWy0miE5yf0KNUgV0l/o8PRB8DQyix5LUQpZhb8/iNpkRgqZTd9HR7MGdfsKfQ+Q
qBpEzZQ95J4GxmG+PPyZugI7DbSzKhWqlCBIeRA/w73q0Sy82JrEgMTerwA05e1e2mefg5gTqXPE
LnKGvXDiR8cXDjkyNlBbvL/iiyO/+BZq35cR1NRy8EftoECuTV89B+6nfJWrpIhZ1eulXhd0PSqA
7CCrO18Dr0NZAvEHQ+nRZe/xxwxMkk3QkFjYc+XGGzXH80PiNZZmQHvaHmZaP6hM9B0jE7t49b78
CNr3ihDVAAEt5XjB99sOUcuc6r1Pwpz4T823MVjCe0RGNDw81U+s3r+lA+PSOOVnAfAvciqh+X/0
U2tQ31GyMpkaVnN0uomPyJ7P1LmYZPqyaITVWA4TRlitE1x8RXFTZ5s+/eSlXdd9ANrxH04o9KEA
awr+ZLB/zEHlIlwpU5EZkMvE5mk2ZYjKJFCfYY68DwuZsJRBhQijBFUjJG3xLJCuLflR4XGA4EW7
LO7MLDiVgmbO1TwPVG9GhyYORGk8Ek/3t8hSgw+o6EE2MzO1I7FJ+W0qxZGWBmh3HQrDKafEnBLH
q373FRF2cWTsjekZzHabiHFVpjkD/wqTuMkA+Ix7Gqoh18MV+KCQkl6Mdob4FYkDCom5rSgh6fNt
FvhWFcjAco2kgRxtMk1EDesV3liMTMTS/QNe9PdHUMFq8LIwqhUQCPDaKxB3Zg+aArR8rqN/yXb6
M1q4EGBqQIoKWOPr0UpDqujQ04wxWktvnOmjSYjfmeGXjr3IeB8snXMoKaAVBLg4Q6XrPsKgphwE
BPDUCZU/EJbroYwVaYzQOn8wvQ819JqjyQ5JDPShXQ+ojvspxZkCt1FsyGsGpS195MGuBaUgqxi8
FMUvTVFxBQA41GkLmOrN/EXYJecCqFHyH7bBpRFq98l5MMVxDyOaaL23PSSOSWdGExHBAQw42vG+
ucXZg8YVD+olEerRlDUtyvVI92HN0/j1KM/lZwJV1EEAQwcYf2uGmy9FZs0ASARFe2x1+jWkgdh+
xgghaPZSaGaltzeS5NurPNbhv7RU0DaBljGqqojPlFdAydg3Yh58I41UrRQBAifpdmpcaJELwRai
BH6ZkVB9EI0X6AtVvZPw6qruzGB68gUWZmlpG+jgJAXYGH9BrObaQ4e85yuwX4HzTCrita41kR36
tcDYbEvnETYZELRgckbXBRVBsnySxmKQo93UeW6QcHYWAq4f1BYE5kmTbeqyO0ZawTjolxYUzT4i
GB9wr8Af12MDFQ6aP1AE2QWdboLtQYPMLPOoXZrASyPU0ScIuSz0wNDvpupYTC9yMDE2nbjkLpcW
qCXyJiRslByTFxiPudpaHhr1lTTf8CCVyLSJpP78rE5bbhOkj1G853BjjRUSlfGsnd6jxU0meOXb
fRICxqk9RL3tJ5MjS24tkEyoVo3oaCGrX5711dSSx2PFoXl6XvJ4N+bQfNchuPEeJiYorRkztLzO
EGgHnyig7OLsfRe3D5BEKHFu4JAEEwDwSiHhkFJMBOd+NFpcaIDlUTXBLQANDddWoBEhdrEHK0Gl
A2gemuDfvm9hcRwXFqiF5mphGoYGU5YLAKr2qqmDhDtjwZOWrWjAwCEPO6tCXo+j9eUkbWvsCm3Q
rA6lnzmHNYzu/bEsxW4IBPxthRpLGnplAPIBcB1Ne9FTLKP/g6JfVyW4jIK81/93Gt0/NwcoxEPt
C4gYZPEpb8v7cZBTA1whYfaAfF46xPsWLJtA6vn/xdkAq0L6WkRHoUINLKy8OKu94S8qyhE3BqN/
FgUWs+v8vfTFAc0Gf1uhxoOhTpDCm+BsbWEnLfQSIR7D+ZupZr33l0LznGKEvgT6lIH5vXYHTY2r
RvOwUIkaIpzkZqmYSvILrRqFHNtCZyNDet81FiPDhcXZdS62a5hpPheE2Eh13lmeKDqjUfpE7/xV
3gSvlccqtSy6ogJk2Symge4nesXyOC3jCSOMs8pA93KlrAa1XmcZdBvKxA+tHv4EgamI9ViZf/hm
ES8MU4sYgAlzCDOc8+rcYt7uRfkPGq3+iz9C41YGhG7mKRSp2QRozps8sOV6huQCERoji1KrjJvY
4pKBOQw1XEQ/lW6B8T2QRocNYgYKoKSVovXwanQg8pZz14hbxqWZ1qCYNzNEOFCumQkx5v7m6yHJ
mdfVDYc4qBchCYRpBb5KAy+tDhVxiL3mZrDnNymx2yRxNdXWytN9B13YfLN6OXR8URCD3jT12At8
iROUJImRm0L6HYz4v8oANNt5r5menzMuKYvGkGxFBxaS1rxOHV5aWw1JzIHypefHDLpmSWfmTSpB
bT6MbVxIWcRNi/Z0wJNn0g9Uy+ndEOtKr/QNKBAGCQ2unbBJx9rkoXEthsHX/Ylc2ABAWkNGABo+
ODfpjHJa6mLBY/OhXI7uAT8ZkFZCc7wlF17EcBqWKSqo1GMeBRyoc3aChwxA2BJhiEgFcY77I1pK
zMIzEUtmSl0wz1J7uvfDYkR5Ab216gkqFWZuxU/xmifeY74rzM5RNpyZr7n1fbML++/KKhWkcS2I
uJSfb1JmYGrkj+bG1n0L856iYhWUo1A0mWnuUGGkLHAJ1F5aDX2aVd+BfoaHolLQv923sXDU4EhD
d7Bs4J1l0K/hANoyWqGgc1IugwEyvNqW92N7yiHoIdh5mL7NamLc932jS44BZIgMygd0zKPufB1M
xj6J8lzScQ9FX1ZcvSfI43Os9Vk4YlDcQgcasjRomKDBuKlaaVGDB9Su8WszNkSH90/KJtBMnntm
st8uOQMQvwgWYD6CmAT1fEzHVoW8Aozl2UtqKE74LkUe6aPUBKDvP0weuoCAmJ95WG9Y3oqi4kEv
gnFFuUR8j+NdgLBSs6hGlqL34qguTFGPNW6CLIJcYAOHAAXwzXvfn0b9sUKepCxYB/OSs6PxBMEW
WS0UL6gA33ZFm6Q9hmX4pw46vmkuM07lpTwljq6Z7VNH+gcN8dduF8V9oPUSzhB0ERPfKHHnHYGn
Gc0YKjZhPblh+ltB8tvg/0NP7My1iKe8rKO5l3Z4iVPj3o/QPFxAYP6tK0086e97xdIRAmUaBHQ4
H+Q+5i13cYFD7T6IkFEDL9aYPCXtAHmufBNGhh2yyuBLm/fSEhVtuyAcW6hRgdmtqSAHE6rQQPYG
0dSVhGcEQJYpKgBCvCsa8hw8JGXwXaTfXfWuywxQ0/K8IZBj6yI5r1Ibt1JTI8k1jIaXIzPnUhMA
2Sz3nbBlHBfLYwFobH4Ro+OX9u+ySKaqwFj6we7y1awRwkhMLw/lHwvUUHSp8GsZnrbTR/MTmCFv
+1+6W4BI+scEdbH1phaywjN9kie+BQWpuo+Jdeix5omKOaBSyQJwGYI7oFjLjgLJu9X9nbIU1EBQ
N5OUQ8j4pmygFmNgjCHYPqAqUbUFFJ32sbfu9ePv+3aWAtqlHWo5KimG6nAGOx2EBMCvykWp++8t
gBQbCRYD2VGEtes9r3uKkWsDmLMqwQIeZpRe7v/+D0iTvoBcGqAucEbRc6IXz7QK0D2Xalu089xE
gc5fadO5D7+nbB2h/J5Odt8VZvEKJTJ1gjDf+5gaJNpE/rqwwC/MsQhAlnwExNNoG8V9D2AyauDj
yDVVreO7NB2MtNyfwT8ywbhLy4dqFgpoIBnBWUuFub6UBq3TDJx9kNwt0HYgK4z9ulRwxs3rHxPU
MDxfTI2cg+hTk0YrX9yPUW+qgwWk/qMXAX0ueTwRAHocyqem0kl5jnMLMmRuLsSWFJyUcFsVLFzL
0q1pxrTArYACwGPr2qdGqejirsU3+Vq+F9VzMP4WonIrZtJDJclrCLawYOrzKG+cDPCW+d0z95pR
E53wk9iB0BF8EflBEEqn0H63c0Y63arp832HXsKfQUpt7gMEbg/eQ90ACohD5YUI9ix9r26yHb/S
95LVOMq2W4mWcozN1FbP4b55nD5BU2jJBKJgFgdYT2PKVupoLk/Y0siLnvbPR9H194FLIase46M8
EZtIjla4dpudIa9CXnfjsbYakFDK7X4YZVMPw2NWDwe90V+B9HXuz88SFOByfugqCCojjVfLOEK4
x3TFreKHdOM5wqu3Au/kLnLbNUsqeV5cevGx6mjIRFc72JKpICl7cSEO85nVops16Ik4vHYFaMMZ
2YMlr740Q51bKTxd5AJM8dCdxdIMcxuHcLxCfGoYlpaq0jKKG6CWRt4O96Q5dl1exCq5kyINNcy2
lM+GUv02/GYrJ0pDpvBJh1RqbGeANXiVZgmVyjjblgIjnvZ4iOBFJ+BUuDZet1wqluD43cWS602a
WTaBM+QsVPrSjgU0G1AGACGRoqRm05dGSSkjYPoQKogalRzQmFAhNdAiUXTyV1BzjFLVokHUa0Hc
/aOESgUlZKaaZlAxp8FaXyuhk5rVMWOlERbn7sIINXeC2PsgapaBGkStpgMNYWm8izpjhy3tdbQa
/j0SyjumoAMAW1XCnUMYS/9DzUBvpcufpuJoW9RaXMw/PdqJlZJ4K7lRAYSabDU7/k99zA7TVvgl
OdFaNvFaPIANwRWG5ybc6CzoiTQvyL1voU42g6/w2DHwLUZg+dvgd2AqvxQHqClUwhPb20g7wcHB
ljn9Lmi2gwtMUXyQt+nbYOeP3lf62DzETkyGZwNgA+t+kFu81VxO1BwsLnZoF0y8F/jwJoQ3G6yw
iAe2D1Y7ewzNFEnvTfFmNESHQ5vjOlwP3EP/u7FDyMmuNMajgOXY1HmkiaMYTrNjp0hRJS+hFa0D
RlPRUoT9Z7Q4Z69Hy/FFE0CFCm5ttXvVqfaM6bzv0ajBXf9+qCQ5r3BYat62ffP+Ut2fHvQLXP92
Jnt9rswrhVvlV25NJm+x+lnv73oodl+bMLjYwwUPn6+qWz7d9OpK0A/3R8Gaofn/X/gbp05tn8xw
ZK7bYI+SWmCpRrDm6SaqeAEqOPM8JaSTwAsK9YTfMdh7kN+4P5alwjcI1/83gCFWXQ9GwLHndzpM
WV7+IJrfANq+RVb8INpP/rZ/DkvyBxyNohMfxO2I17Qb/+qekxWra5c1p1SAiXhPlmNAQnaTvs8H
3NIC1uV89tv/O4Th8nA90Eng/apscRzIwFtLJLaEl8ZFBfMRksvaY+ben1eWG1KBoIeamlQlOLiz
nTO8tox6xmL15mLV6OSDBIHRyp8H0/weHzhzOMdugkzUSESzOONxF66q4qHP9yPrqrCYm7+0TIUH
MajyUSgxsJwUloE/dlFH/JX4Vq/Lde8aD2hl6yEYx/DTeb7urN4PlPxiz8ldgNZQD246gRtZJ3no
1ArprGz8lvRz0DKchWWNCiKlNnAcCJ/DXWWha/NXt4rXvimYgf3/5SQ02mEIOHkIxTmQcFYZFE4s
JXapMs6LxbFAPQQ9QCj0oY3i2u8TrTUKJN4wFhzdwQZoMskOBjN9Hbcs2rRlt7ywRTlHFWSB6keY
N54DEmUQiTGJZBg0tzMAl6lGiKT8EnISJOkxbDUAoRNX1RVXV9OONDELAL4YUy6+hjpt9EEMmlHH
UaCFXWROg3aSC4mJtp5/5cYzL6xQvqLJY+/xs2d6+8SaHG3FO9JO3+G6ETqdw2poXzwZLqxRZ48+
SoOKbDFO/5Ck6PlYa71VaP/lUnthhDp+8j4WjIGf93gm2GP5PKYcw/NZS0OdOq2sNGVqwIKRvaf9
NudZiIvlZ9vFGKgDBV1IgdK3sMBJL1Er2160HqPWSWMbWJKw3whBZ+WQfNCRMby/q1kbjjpo8kSN
+Hp2iPQ73KRuYQtb7llG5md9387/sdt+MI4zvJaOiVU4VIPht0CjijH4f7NWUUUzbOM2NIshzQRL
5/NRwYMuHnsC8ef+GAk6BIXLSZsgNZNLxaoVhSx0vSxV0Q3bhDgOjUxiUanNA77dIf98J7VDgg5V
XmQpEIE8Rx5wH68KYvviYegZM7J4NQaPyaxYgnYhuuSkCpOoSnM/URV7JjpsIO7teH1pddwfxtQv
bvoLS1Sg47tQ0v3RB1q7TsxIRduMAWH5p+HUoJPxWYZAhYqIBrEtSTjfN704RohsKzKe6iBLpfxa
qY2Ey6QUko1iSsJIEkinG7bqSRusM+u+vrhyF8YoV5YmPu/aAV0rQTi9j70vrbVsmMtrAW+WHVql
RuibOfpYsRLCi3sIernQtkUZGx3414cW1E8rJUgBE268TwPZ0bB/HMWd3zuV/xgBTQRQyv1pXRzp
hcH5gy7uF4kicF7QweBY9y7YjoFXehjAhhMIqCIpihVMm/sG5xh6syl0tFkA7IM+K3odpxLKH4D2
YPN+R1K2GYX6RRXQD3TfyuJxAV1VSQbH8UzKdz2sPISwnj7U0c7RoKk3uNC8imTis3gMFyuxAGvM
C4ZOe4h8X9vpgRcctRyjycBoMKFzUfzKQ3fkEiJUBzSmkrwElJaFSf1heaMnEdIz8A80vqIERw0v
bIO8g2DK3ME37MaVugncfu+/9yetJ+0xPaprnMKfIkembbHKjqOTI/3bnsuWVM9Ivbus19RiSL78
IGoemj7SY3/+oNHUHMOObc3M3WobOfGz7MSP0lt0nJhH3Rw/780CdZgGySj1ngejPMYfHT49q7I5
dzKF3Vd6YD1sljzqcoRU/NHAdKNV3M+UZ84fNJeRzL7vsz8CgffGQ23+qZaVMOxhAsWmBwMqzQ9G
be6Qad2Kh+pUrgqzXSEIOcLGe/PX1aZd86/3P2HZny8ciw4HKZRj1RafkKwVS3bjTUMq4uHVy3oC
LIXzi+mkH3JeJXppbMAQaHyq5lgUG/BgQzDs5f6AlqLNpRnqvAKwcILaGcIbEuU8kUwW3FRiuAV9
F+n8qdLVDOOQHstVaw8ownhm8SZviPaQP8hr3542gyudFbN3Rit0k4zIdvYZOdPDaA0Pwa5/xd8b
kcSfwSozFcbNYKnHCyDDvyMF3eYSTVGAHCa+b8xeKgD/9rJZBCRMILlkhg+ZxWufnrFV8Uy5P/GL
99BLw1SIGmpfTcGjhRBl9iZPIlPbykS30rVIdMbGWTrDLk1RwWfKujJNi9mXbGVdHZAWsOeMJ2NA
LFeioo0vNxK0lmBlP/w+xOuB1KSzO/jUH8hsrI3HlJHrYI2KCjid0IxlGMBeY6m24bTWPC6WKgRr
G1IhR+YLPTQ6GJkEwj1Mmxg27s/bD6D1TlSjwUoKeH8wDHQjo30TWekCdOlmvhFt1VJeikd+3XZm
t88ehpcc4bv9/QEJmPtfsDhGNHXOZVnAliTKPYwp5CNtwhltVEf0xBrDey09ay0j3bAYCECfgvZC
tMWCSeX6JjCi0cn30gbAc4WUWWtCni0yrMk3mYrSy4ctGgTQQo8bByCV16ZyMElmqYQuAemsgf1e
d3p0vujhyyAITqeLJkqwpEXvhdbK4BlC89xeST9SMJDcn9fFIisa9tC9iQY6SLXOj4WLu2PEp+oQ
eRiy0Jh98dtXnbKwO6hK/Ar59wpUSuo0ECNK7VTZTdKGhYtcolGQQe09SzSg1w1Znmv7CO6Jrgwz
Or2QzTb+kseByOCKzPpV/51GTg8p0n4tDJvB+M0Y+uJqg3tsbhwE1pRmfOb1QJGLAChyUe8I4uqQ
v4WgTEAvEiev8pZ3mtRFEXpu7se10WzkI9+UZBoLMqujsLS05lP5ZosBcQBdMDBEg2LjeiIyKKgp
RTL3osWZTpKKO7e5cQ4b6OkZaKm0oyQKSA/0Nyi24jfGVMxH6D3j1BEbN0VVcQU6LiBEZgWV8CRL
b52/Q/fJeorkh7oFY1rq2/l38B9UBGRgfVHBBd5cAcnm9bCR5fDzpkVfDqRfGn0f6ru+eBxYbI1L
kzs3sOgzFy52HOXlWR5WaqMaOF2qbuuH2UYsWoysfCoDEa+l5mOqhF8giPu6P69LHnZplkoeePWE
/qIJZkW3QWOCX6Q252XE08p9M7aMrbx0tgG0D082QFcLNP31TI6qxBXNhJmMi2+ICebot2UqRy2d
Z+A9AtXqvGdF+mlby0kQcEh4wTN8M5fecOuT88yKI3tswQ6UC4ywv5ixByE7au3I/6JTgAqTvFjm
f7XmFAoqo/WHX4L8v6xJVh2NVZtwThGgyoSuad5ABSFclSISt81k64X+UQQ8o3i2OMXopAHxClQP
gBS5nuKW4xOZC7CeklwRTniOJXTkaqz+u8VrF9h8FCSCQIyI9/W1mX6MCjHWOewJ8LpI67aJCR9r
6IvsrC6yQboiF2aYmaj93HfXxeGBb2Vm0wVO/adWfXEWeNOkpEETQQWv02e9BWVQrd5juOni6MA4
oUBSCH4ExP316EShEROpaIFOD8N8q2e8ZMZSHdiGx0frZhIbB/lPaTsW+Kdcf5P6Ut22yLYzclFL
JB9AXwFpO0P3gJOn7oJN1UUGh4zjrhsPfmxVYU+gmkgkZaVpdj7ZCiftIRRVTrXlZ8GbKK88ec8h
CZHPWtaNv/r3k3/5OZSnQxtbqdBwA6ipFq1akL5Mw3PGsXxrKRCCBxMt7GBrQM88FeghJZz1fYlT
Jq01WzPex6Ha5hqag1WQONb+gyaWpMxZLMqUYwFljiTH3MKEnWyAooqKg+j3rgMxjcKT4KsHYHVs
P/7gtIFxoM+77+IQm60gW4Tfn+lXZ+bEa8cCV2lpxL4RnSDT/sp5zQM6pFg5Keoe+pcNHb1fIO4H
EwDdp+5JQufLAxed8Igwu2Cb9hsddDBV93TfGxbtgPvHQG4ZsiS0fCcneU0GGGJ8aqLEGvzA0cOt
7JVrLWSgmRYn7cIQtRuHwc8ED9LoJ7759LLnqXq+PxDG79PqnQBTquo05vHJ0OJPA9yuhsoqeNJ3
2L8W5Z8xyNTCg7AvB8IyjU9AGuwr8CDgP2ELdTc8WtcDlMXMUsa7/P7A6DTLjVXqTuGVSsJJHEam
vg/O+Mc7yGsgB3fe6/R239LC7oEP/O0LNEmzr3KdipM3Pg167fCJjrbKsHUGg2d1/lHB4f+NCEC6
mY0XfQHUPCI7CsRlV8WnKDHRQhGBWolUKZF3mctO/C2P6h9j1PR1gZIhsQFjhf6YfvQPnE/qEmI4
VkagNW8O+wwZTqv9d1H2ZohUJPJDeRR7roxPrVzsxgn5OGAUwajFovCgLko/dgTVwGUMrBkzkPg6
FnlloQaFp+nHxBMPE95xXqHgLFc3Y3Ns0reQ2Q++tM9EUFigjRJ3JRxr1wbDCER3UNY0jlJ/FvTN
CGXN+164aGB+n8gGiEluyE9EvqtVsEEax9rYyfrj5LOe+EtThssHagoIrmAdoCJRCxbDpNI875g3
oukJjzMJfVinDsBKwN7JJc947NMXgJ81wtNbBDT2r76F6ykTCqiJi2XAHSGMnY5ETWSrDV+q/qXo
xnUKqEZpte3ZyFEjeuFDkssp8QxHKQszyhlR8nYzANaPwhCYCXCGgZ3y+lPyvIvzshi4I/q4Taka
7BS6e0bE4ECgE4kYMSRK0bqJagcatfEWujaTcKVWelnkn7af4yn6paibyVWAclyHX7Jn1gWzpnAb
UVQot2FAeNFiVHTmEviCTA6UJDypDVLgiCXl5GaH5DsIBcfPnJCVClsIymDfxtVmRnBDsZK+A2gc
Pwx4w4anXFLMOkhd2Xg1vpTAUgSzFZLNpAX7CQ129/fGklmQmgEyjjwGWkjptoFIk3IQr3ThqcZz
0FJ1VJFSo9NsT6r6U5SW2VozeuRRij5Yx2EpPBt45Dv3P+LWh/Am02V02+H9N4tHXC8u16WQHqun
8FSEo25C+xvbp8m5daF4LNZk6l0LP4LkxnzNEoHJMW6Y7rVu7DuBj7KTdvZr4gyb6FTv7o/m1nOu
TVCjkVrFS7JuNiEQnbOblmhIymX6cZqSbeKv0Jxv/3uLCJ3gmkTyZSbkup6/zg9TPeST7FSBW8wn
k0EyaecbVt6anSwTlVUAXBrhpT0q3klKJkixAnsyMur8RILCFhV7ijczYDJ5Ek/3h0dnHH8W7cIe
TVrgJcUUxiHscYKpNx9qRZR2G6CtvylWaW52QB2E66bMEX9kMzg2wB+zBP3oPPL8DVAkF3FG4YKO
jpfZhy9emGmd8F2sedlJLRui7KrxoeM+PH8vtE9pvm2Lr7r4NFKifw/Cscl1O8sFsw4TIg3hNs5z
kvjpZqp4xs5ZOAnmz8LSIz6iGY9uk2hBuhGirw2flVqcv1P1XfomfEhmoBH+0z/XKalcZd+va0eE
ijAjeCz4AYyjfwGsQUjd0GpgUZMAkqhG+UloDaQurBbB3x0KXBnQaprsNcbGun1ZYKx4usxvb2BN
fp7nF0uQtSgOVhKXnQI5e4pPoo5rUPrsF7HL8LeFIDF38YPgB08/DG2+UFwYquuqGSMxyU998yHL
PTG8bW9hX6X22zcAO98hMGf6U60gy5EDbrItGS+bH7aAq/cg2qvBhgydRawqEg3UB4ytxIdqzcun
0i52+UOylo/qUdxEa3+jr6ej8R6c+ifFBa7HqkxjzVIcoRMdOk6CK/uUsys65MdTJD5PGThRuvoc
liHICi1Qm+OvAxT0gG56NEa0KXYsweCfd+i9sc9ecDH5VeFnAyK4fBLNbA1wJrBczTZbNSu0PWyH
Vej6a9VBnx9YysWjdIid3BFXopu4LBHp26NxngXkI8G7BXY3nu7i6kseFNg+ZkEV9nLxIYsbPJqI
xK8VzpXyU6M4PSjeGL4nYnj08NG6jyb3mcMKnTLXwy/VohjKsFROChG/wW8KjdK9v4Mg0MEj+SML
f3O70rho4B6JCw5uOTI0JK/N8aOu1q3IqadfyaP/LmdmGxH1sdjjqTZFFs+4xt1sLGDEcE8EaSsA
K3PT07W1GLXi2E9i4yQadtutE7C/y+ZIOElhTeOiJdATzIqlGB29g+qurKs2T4xTt+q23Wt2Lvfi
m4c+GX0VP0ZubQe77I9cM8yyrFL7Jh4TlKs8WB2Db+/I9d9Q4CKNqwUVK+7Pv3TlJvNMXoyP2iVp
W/n1UGMmiwodBK8+B57yUiXtqeKBAjeN8UUM3lElgruuWnQxZaz89s2bB09tCIv8lPbRuka/uL0C
VU2gYr1TqwD2Lm1j0/fdB/X5/nZYGOaVlXm3XAQDIfGKtJ9675QS5/Vfp0GoIVAPT73NOZ4HjPjU
PgCvqT0+9QevJQVBGt69P4zb58tsSkMoV8DUheOaGkeZgOCW6yXvxB955N+/DCc7e2/8Go4fhab3
ahxYqmh0/QGkrHhHgNgXvEvg3QOXyvXUeSPvy60i+Gdu5W/Dzhq2Boi/N6lzblf8Z7XXH/JXxVIs
xkjnLUw5pgp/gGAWOGl45KevzSpI0U6BHATnVHbwWqlNSEpI4M+XoDpROiyZ3QUvBOE08v4ImLPW
LrXhyko3yj4LgzPUdFwtJT26MR69lPCMzoSbqwdWDtcsvDsBGkTgom68ah5n4QQmKzwa0E73O+/O
6J0nY8PC7N46CniQdZjQ5irGzGJ1PX1VDiUxvw6SM4puuqv+qXgSvAavHE6DXegEf5Tfw78DegAD
fG2RWrBB9HygnP3kLHxlBeleoVhSo5hKOlaN5iY4UoYoh5T7ofR5H0MLfTIQ5aRB4F1a3Xe/m3hB
2aAvTmKnJQKOmHN3MGxcRO//OnN1KHcDgaVeRhJ+PnjKH2ozsrSHWF21v6zUUjjcBAmgCAyT8xdf
7SdqRFSg78Be4NcTTPb2Z/+ciCaAK0dbbzae+fsIud/75m5u9JS1eQ0v4q3Bd5NWzQMs4X4J8Q7A
7uO2N+2Ng8xqd1iyZSBSgJNLRHGFBq8KYmuUQi1irXIC8B2HFMvX2Jr6au4MY2EUbqcRcBUYAUsE
sL8GLcwTDFI89X7cn3UuiB7bqK9RjNVYRDu3Lo7QgNIKypCwBWDK9fQFfMOVfZDJ5zi1OsVW8Cjc
Nvlhko/3l+nWzWEHzz2cJri13QiuysqYJBHXymfwuwgNSq2cGepv923cXg0Bdb80Qjl7mk5yWfaD
fP4Vf8AdwlPgJK/Zi/rVfcSv923dPnh+bIEvGq0jWCE6jmeA+IBrb5LPjTPE7/J71hE8rA3pK/UO
cbxWioEk8baHDA1y3sJxpj6tXupqbaDPoiX1LmERay6uJBh3//eDqG3XK5MQjYkgn8uXdLRzyBNF
MuhbwH4mrRljn53ieodjnoEgQlV5TjnSqU2pmNqah57gedubvww09b3L9gQpmsAKzcF8q58+Pr5H
cm4Jq4fq5vCcJ/3C8LxBLza7X6pZ3AQS9KKeYxXgyOjDX7P49WmUFI6XSyPger42wsvZpGmTCCP7
4lysP7117BoAYxku2Lid+1N5myiijFGnJyoASM/i1nvuqhWPxNCjdpJ84pJmg55e4h+6B9WzONY8
Lu+UvyfyZtsn+WRMfISJjF+kJ9GU0QgvHLU9t0dC1b4/xJuLCDVC6hA1ijIRIkSFs1Ue190Lx0ix
3N4aqd+nDlBNGNq48eD34jEtzUi0gsOYWi24iohm19iVqYWWl69ptGXm03deHWoj4DAwQEGJ9hPk
sih/LCSuR003UM7VDlQYW2/X2N4j/MSttywK56Ulu7RFly0iI09LVfHkM+8Ou8giXwfFrOx8Nxzu
rxdNTjT7/5UhyiVrtPDIXKghVJ+rJ0dqSLPl3+RDtq2t1tKB362egRYpCHeo/X9/Xbm2TR1HXTlI
EGQx5HMV2P7WOxzI5HLvijt9S6YfEKbBhYByNVbKOcGK7cdxhUlVyOTwdrcy3Aod34wZvT3Kr0dF
uWha5GNaDpx87s1onR3KvV8S9F5gQiWz+x/Srqs3bqTZ/iICzOG1m+RkxZEs+4WQLYs5Z/76eyhc
rDk9/Kaxa2CxLzJY09WVusKpl2Dffqs5UeWKM7g4F+MJ0dpbZcD81p7NTU6Og8PR6asDAe0BT0Ks
pVKRHZHYjgk1bga006oAiQKqgVR8A2oUh2VXLmamYEjoWJo7VfHfpREOrSSdX4jGc/EmfhpuFEGZ
hZqMboJQ3IntgBcpX0kCVttj2QneZchTYPfm/PeFa6nCXEtDRfLPQEGSzphdx94pKDe22hiRa1bo
dNCAA/7UWQHPGF8ZyJkyYj10BiNRbLCjV4ES+t2UDv7ZyHcmXrolQte+/eAw9OqV+0UFqWHAjuGZ
y4aTnucH2EeC82ll4CqhU2HuuKnReLBR62mnG7GdbKTG39wmu8ZVjHqhIolcArAWmWtU0FjTYBO6
f0bDEJ30E6pmtMDyujzYSNEvJZnIbXpXcj/jzWPEC/lPmGOsJrq8xUZRgkoZ5eA87kXH3/s7yek5
qe7rJOtMA9I/Y8MBwpyt/aXCEFphpwbnYKfuh+Nw0Hf1UXXRlslR4mvXxlBiuOcp5WjEqhacK1cA
KBcguPflqdrGtHAwYvQY7qQ9Ft/xegOuAyCGLMPEGNt3234C2X4fPIRblWYP0uP36K7cmS63J31F
Li+4ydjGLGgnQcj14BzfnX1sm3vGHm83OpXbnMfNmVsXzpo5FmMTS1n0vdjDsYStuTFcwOx94MGz
lxxxG5wETmC3KogLIZmVfmFO+tRUgiTDscK7e+lb9p67vPPMscX1cYCFCM1CHx7buJopVqLFohKc
Rdo7+t7fDltAf90jD3Jbpa7jAfANlTK018wv3yt5R9I/12O9Cs+5M7kynezEBmzeQbfj3UQVCmW2
QxdjlNtXDuFr0Zg3/6CAhuEQFPzZ5zZa8nXDQ6P8l/gDwhmVlOTT2KgHHlz5ikpfUmJuSx2kyk86
UGrsbjcRzy2cb4pTH3KO37zunsM8zfJIs9gsxCLo89Cb5iMpeDbd/egefrmmrZ1GN3jyv6MwxnOj
PBYyXq0YowmN6qA3wlIJ1HBazEUho8qFGFglBIwptFDrmOhhm9XDJFVLgPhHZ6Q1UV63pTvzXnIw
kvmsPt0WCxbuzES7EppC/5Bigu48nIwELTfRuXSqY+KWNLF/dG5K0i3WFG77gowP8r15X+60L9yu
8Wn49YEJEt6uWd7v0GeWLO4ySuHVywa/o98nOwma0RzNR9S/RDo6mes7/ibc9W77Fu+S1+jO2ii0
wSyqseMK1Sydl5bggiEsknFgliYiTPyQwm7smkw1FZ6ab7++A3L/VG1C13M8J/rXDV3zZBi2qM1d
wDK2UDAqE6dy3mnYhXfuXHQ3KMeATofJo6Yt3pfH5n1Po8fiVH6TeKAZ14b1ki6jQWmSzcks0PXf
1b10kCXUk0WOiF2b1ksajNYMRRCiz+pLazARTn7qtvecujwXMfsb9towhgMsfA1N2YhmL+VHkMNm
rLFg6Jxpxzp6GLUPb+QZbxby7ktZlkQY91p4UlG1I4iIG3XvbcR9/1WTr90QDRbtxtvUm2or7SfH
2Ohubuduv+Wli64fC9gzNsMtz7CYmqwykjJaja8ARj4568DTHZSOxDG9bRLm+2A5uaTAyETSRlEZ
yVVy7jDINxZ3qZnRbnSEGDtbn5Qm//ceEQuggVQ/Sz6g3dmKUSQbEXY2qfG5Vh6HljYCWu0cv38S
FGCGSY6GFgQvFXd5K28qgB8CbQvrg+0c05TFUQ8AhZW7txmwJkp4QWBJMH4XinWMKFVy2kIVZbDY
K1ob+dXJTrEyxYm76v02pes0BPR+BhTBwwzLYaEnl1LbT6aZ632RntvP+k46pPTo78pf0kt0kh44
pNYEB92vmJ1AaRDg4/IlqSKOmqIJy/Q8JdMo0zH3i99q34YCbTEY9dtomtzAOuRmOmKCqn4b5WHU
aeJ7/UmXmhxj04IV4aFTC8mvWtPbcsP5ffNRWbFb/j6GFaEejb5fNuk5zg9DNh4tIGcEE0bYxdCW
k48cPkHVMqyuLW3lJRjQiNE/3v4JqxzSAdqMFmEAz7JLEjUxFPp0StJzYWp7CxC3Qg1AzX9NA3jJ
88I+bDTC45Fxc0Watj7ywOnZFAs0rUayT628szgSvBYZAY/HmFuIYLQ0jbESmMvAQMuUZufK7uzJ
lhDOmjvdVtGibu1R8N7qnM6O69IYTC/WH2JVE4rOWKrBvAcyKVUFoBplZwC+zkCgmIF/cN6LzdZ4
4AWYK/cEUgbmzNAgBYc5/30RKmhGVxaNl6MHjD7w8qvrnFt8nDmH5Q1GNlZFdvbqtr+3hEp+08ao
ehSKtqXBfLNEEjvdBMSyUUAmi1rCImc0xip00JET2DRmKiW0LpK5Fzyw6oBzt9e1Eg1PcnQIK6ib
wUSxnYiNZ4x+YRrdWSyoif6SAPNfAJd6LP3fDaaO0Q5lPfXdLpLDZ0z8kbLFSvH67LcBHbFlyrMV
wbEU9DmUx4oHk/YlvpdKjN+GLBaq5ehFxDje5dWIk1gmulD1Z6Hclr7kFt7PVoSJjp78AKPg03bM
aifWSpIabiiEO69D3xY2NaYlEbCr5G2w3hrhiLaVPHF1zQnSbRJ8ttgJbN6bQBPDv26rE6B0wg5N
5lNBgKinjw3JC0dARktEUa94E1SAFJ7KorZF71cm5k5wF/5Ou00V/9SjN6snNdrhb2v1tcvUABL9
1S+OVaAya1thRJuok7T+nKIbgWR6pztim4iuGoWftVoCJFs2P7pW4GEtf3l7ht9IhioYPEA6CHk9
xldLIQDPGtFEM+DwzdOG3SC6ub/Ls6cxfxLDB8UAQvarNbyGAuLlgBSW5BT3yk99Jwv79Cg+R4Yd
mSaN7gAvVfhUk+6DGp2cO/Wgmq6m29JpDAGwPTwao1M44YNsudgGRIqKDKdc33QhLZUX67ds2bcZ
et1ui3AAPeHQcSAmIP3EBI2ZVveGVwn9WYwDNPgCOUi9B5R7rVND3QTTqS0LbIS2jUeN6gfNf9aN
U1kNxIg25l0akCDm9boqs8lkWb38RYxoD5U6xGPg9ecuzIjk9qUblw+xRWu/oYWVbkYda89tVEXy
o77Tg/fu1QtIJTxoIk2bN6GzsX/QM7cQxtMYOJNhy+kpAyaJYEtoXPa2cVJCcujYHHy7CXje/6q2
gvZ67GjGug5s2kbfFuN34j4uhkke4rNGbG90xgEvV+d5JNoDDyj5KnpiKDEFj1g2QrXI+vgceYK2
G7BznFbTYNq9BFyv21Jy9bKYSaGvCuMnSNxABy6tTemZXVJOE7aUEdsY3Y6iTQZol7w38pW/mclo
sGcK3KkOMPpLMrXZRgk6sEHGQkc9IqSWymbD82pfOeMLAQMZmA5c07yRCvBvl2QkSy5SQ67zc10N
wjbz1RyosmLoxRup1HON5qOBWZ6kUavNlLRtRRM1CU3ax2Ncka4U0fskTKFZ0Az7oUaaeSPWxHlY
1YTeryKso03Utp1/FwpCEJABIzsSURRPfi4LxYJoYu1QR1N9rBNStNgeQ8Ug7mFlK89CQirQ+/fE
EiLPbacsUOiUCd2PMAdoPRWr0eABVV67YTBDQVcq8lToX8NU9yUzRLXK+tSSkvPgNrvyTrHrTeCG
KNFFd+/qNhlIy5Gl6wCGocjcst613dT5iPobtzieQmWf9jTcwcBN2Foh2N4Tt7/4KuKdXSWmfWco
OqBxsN0i7VjFhYKGKLwz7hq3r110F2ORW+vWndNkr+qh/ggwyoA4+LbaXCfoQBijzJhmUOE2AFB3
yVypML1RCtP0XDsGUfengOq7xhnPHCM+Ox9GoC/IMBxNjGBMG2wjO7c0ffn+/MlrKOOeg/F+tQUI
Bb8AAW9jHBpyvFOciNB/39LIsIvxRaLRTUVRz+dwShLBzJjkLkBDBuVcy5o8LK+F8TBaOHm1leJa
0ATj4kiu6xN1ZxKfGvuI/FuILCxFhxTgrYPCH/pOsBj+Ugq6SjSrUJnJ2b3T7OTftU2614ro3z5u
H+wqOmIIMeIWDFM09kWYnt+AQXPwSeSkLkfUrqssMw082mCkkViHVF8eBjESijtjDhruPdi2O8bH
50duXnb1hhZU5EsqkVmWmCkDFaQdJOJKW8x3orXk5aWgn5zH6BrT0DswQ0cD5gc1iUtSg2TGiRT6
2VkIyFs+AAE+8sl2e/tmVhwosnsYcRFRMLUQtl8SyStLKVWlxUuKeD+U+2zXEbHZ0JoDurmqqEs6
M18XL7YWoa8gZKDzNnnEOhH/3CRk/2zyxsDXmLakw4h0niiDYoWg4z3KtKb6PQoqDkfUruJASNqS
BiPN2O/ZtoXeZOeDpxHMdX0MPKzH66wQQ4Kxa0JtICXQ1mBXspM3IhUc4YdCn3ml15kbrH1enmTm
5uJWxKlRtFDCSaKdvner4zykuDOqJzUjz8ELL3m65g2W1BiBlqROssYah8I0wnscEvrJuZiZ8TeO
w+5/SpAs1CsdL/dmp9rRnvP1tfhgee/sNFCRYSUldgNmZ32PBeKao5O7im4/RqqQ8tttteQJAJsS
NSrd76qgzM4jRcBJ5q0mpZ0eJczKcPOCc+R/i22MbgJxvOvyrprvBYGAK0ckdkNXsDnSxlFNNmkT
9fogVBOErbGHZyx831Q0tHk7aa4bAC81h82N5Mkw9mMMxpWfkavufluHHYYyNSd+HrfyQcbT6vX2
VfGOxcQ4fSRofjGCoB0+/U6P+y3vSBy1YQGLcy8RPUUEgTeVSlv1V0J5FQUeBcYM9EUptJMIxTRP
h8kdCB7bPN3n+BnWmQWqPyWxhsvvgc5Rbipnjyc64XjM1Rjgj4XBBN2lPRsBqiUbdTdL8ki7I2Cy
P3p3vzWpsPu4fescY3AF2FP5k5pWCpTGDmhkPR6dF1EkPVG/1QHJKG/KheM/r18KSu1LojCbNtfW
sIaDFu+pnewLymPhWoCzZCFjDHzZlzy/+DIG854Pk1buZGvb6gBs9YbShHL4OIdl/9v4YIrn8sr8
2lTzSpnVJyY/lENk6/bxJb7nKdFtn42x3ksyjVdGfTOCf0gbqrsaO823nIPctqIqu88Hm6QHOawg
e3ioNs/mQ3CgDjV5g/dcQZh1eeGys6JuegHwH2fxk5DanSgF6iPhubrbFsFQGYvQZYqUjTrCqJ6i
zGlSdADfBzSkKuneM7xPjc/2KGwyh/egW6c79yoiU4UhAMaYxn41+MhOwHo7lX2qCXamc8z1uiH6
Q4HhX6qFvSjmSXaWnvMngTZ7BYVaHoo+7xgM+6RS6ysRGBCIqn8gFe9ulYfb0sYjwIRSoj6EyJqA
QDqRhGTE/BW93KbwPwTtH0ax7RhWi3GZcQSJU2/aOp3uHCVz9nTk9SjPvLg2AH/ozAZiIdAA/0dc
lcUZcgTia2Sb9y+Jw9FNzp3rzCNn3qqkYoHjLM0WETDhNjj74sQh8j9Ctj8HYSxnVHTaWBkRTIxr
blL0Pwsk3tR2dJdseeo5/+BbPGOMZtJXqZI2eBpGxwMwp11TIR39Pp0yuuVlxdYN559TMYZTKpuu
j7QQVb39W0j0Z85Rrrt+vuK1P99nND6z6lCqWtyNVO8NIsm2pBHpTrhD7YakbkWcBN1PT0/x75Aa
A5ERXXEMwrqgK0gezxh86ORlLIKsdVoRtHMxEUu8hp1EjC2ajYAeRnm+bpaAq2tbUGLMAqY926TQ
UJOVf5c+rZDSCYhlH4ZTQbecYHstfTqXY/85FWMhjDRL0rDDqUaMvQAE+vhOnWS7/3xVEKXIHNlf
fXj9IcZCFiA31iMdDGLBLnimpXvbFK0au8XXGQthllbuwUBk59cfU0Ce0l/Pt7+/ah6QCp0hF+bk
O3MtJbqCgQCB8NcebDvdji9RShBZ3SYyf+Tq7hdEmPsoirIqpAFxjrmBI928YObj7ygoTPBbCRhB
CnyE2MHbRLBABTPs4pYTHq5e9J9TsFuGAX36/1Hv0+aRI7Grt7z4NGOk5TFEH2cNBsmv/UbDQgJ1
y7lnHgXl0tMUTWHFGG6FKUNvXeM8e09/eQTGLHvockOPDAgkDx3tbYf7hF63VQsmMdYYCGn9GBgQ
VQDtPP3M6UNvi8eKcs7BkVW23JVYFaCmVFAZH99+Wu+IMD/+ShlYkxtYQiO1MggE52kbb465W21u
U1h1WwtGMTo9jk2aayghnZOd/yJiIxzHb617+wUBRp/NvBDKZH4nqZvXylYOZjDbDOyd5Wg15yCs
aTXUforiEmpR3mGz7jmjvJf5ymWj3UjDiiI0PYnoKLzUirT08KBolBxhC17m2NPjksznSdQauy6o
zMdcRHkFRsot/A+lTUdxf0pkhwUWKNWMvPB+Rccv6Mx/X9CR8jIbxPk0eP/vZoaNPNlduRANzU1o
oQdwji6xXfSxqmDXoq7leIm7coJ21qHkXPlaDuuCBMMsoPQDbUUACe9H6/Sv94VbvxSOaEuvNP4I
CEfbV9zfBTWGZVaRS1NT6Pn5zTu5YklVIGhgpwCtft9WSR4dRiUr2eybpJ7poMccO7PvqHfHe3jx
aDBaCR8iaHoHzo1U33iPyDTa6J2vSHm+fZYVP7jkGZtpjhujN+KZDtCTSd5xkwkrWRFNQpfv3BiK
djp2Z67V9JIkTOBV+No7NTGxPZsoiBf56r+WyLogxbDME3rgt8kgpWEK1sCjxQ2w1RwSEDgjEb/x
Ej6rN/TnZF8ebqGgdaS0cTSfTCOWK9COYj/5J8e9rFubBREmYpRVf2jbAURiEu0OozPdIU/ywomF
uFSYiGXUGssIRFApHXVzig8l9V+kz5fxG4cQj2VM3DIUU4w2iS+Wte/SVn92sh+ft+X5utsKIDDo
vBYxqAm0cywsuLSbeS/1VW+o8xPZO8V3xW7cp3fe5uzZ4Sk8oRXi+H14HY+5jT4I5zbtr28zofEF
bcYD+WhXFrHyD8mMgCYflR3aNda42FWwSR1f3bZAeS8xyV/1+85GKzj2yHQKFZ2RAjNk+J6nM1ZI
eMCYhvqZ7g2n3CtukhOzIunJPMn7GHv3fpcxqSKS/qwUbGgh0Vt/zHzb97atn1LllKRYHLkV3z1z
g8156jczpsHwjq7DsDo306bLsMFk1+ik8zl10RXnC1QLDbOVGFtAzw8Ts3dZBgDwSsLrV7KLw6SR
l9DmRCo8EowudAaetorVzzlxmbr68f2ZN3ixFpVenIJRBEWQ9VFuxOycV+StdGSq+CTTwMdH3mzv
mrW6IMXoQovNjaZe4TS1E+2KhL4BDbGiZULnuouxSzm+ccXOX5Bj1MIKZGDmpyB3EH+jFUr6flv0
10zIxfcZ0VdNNWkmdIyep3tU+Q10dAU0I9vXfCs/3Sa1EhhdUGJiihKdC4ovgdK4kemp3pi/tn9H
gAkj1FirIkWf5iKSSH/qDxXnACtW8OIATPgwSHWeZRFUBanhnepUCXnffnKum6cr829YOKeyD+W+
jSHIIWbu3LF1RmXLyzfdvgh0DV7SwIbcSs8N0Gg/T/lGtYtXj9OJf5tTAOe+pBArU2N6Im7Ce8lJ
d+4tQnObcnws7xiMznulju3CJY5x6JCof+n/LSbZjJrxj2G8msBJpHpQShHVlJycQhLZT9jpyZvE
4B2BUW6g6Gf+UI/I+4goSiY29hVzpvpW3goXp2DU2xMyvZeS2XyEe/QJuzKv7ZxjQHS26jTEYS17
HigIB3F/mqsmgNIa3Bff5s2+3tYNXWT0W0SOfqoN3EhZEpNQH50I5ZZr32fpZ2KBC44xWl7khqbE
De7kDW8rGV7eoOXReN1zQqrbdl1ngWYwgpYrmYrDnHcN4T1COJxiQ1xItWpFCT4udrY7kfR3eGpK
bjKZw6kvyVjYqjxN1boPYA97qrg/5rlKnYQPEe+5yzEmXyX3BRlPNQLNyyFgGnFd8Zl+5A7H6K5S
wOIvwH2oWNFw9dbRTeAjdAqUxEA3VT4R7ZH0H5woaK23GnMZf6gwpr3OlCn0LRmKsjWIXSfbEtkH
F0t0bQBm58RDcbvbiGgqzhFYxHf6ZttgFL/99um8i/d7Xh511fT8+TWsiCAWDxVBxJljkv8o7e/o
r+ZwdVUIFxQYJ5DLee6XHig0DbGo8HDooa63Pf6qdVuQYFwAhiGLTM5A4hXXpoNK7pHbFHiHYKK9
CMUhQW0g40lluyExj4FOCsoRDY78fVVSFhKetEEp9z2IaCToSI2Xh3XvYiwmP98+DI8O4wzU1qzD
sgG7RvqjmlwLQxHU0V5uE+FxjAnzqsEMax23cj5URxe9iXb1WnHSUzzZZRxB2PVDnPcgYdy73SHa
8iwbT6zmIy7uo9aN3Cpr3AcGjbHOGODCz7d5xCPAmAIrm1DXhv0/T89v2lPrcvuqV03zH8X4emwv
TqBGQxCnM0Q9sPd3FnmL7waCsmay993bJ+Fcxdeg4IJQOygY6BVAKPuVk3toevjB0fGv7bhXDnlx
FkbJa6Ft9VbCbZdOY0uuSDXUlbC/D4XmEDOlXUWNR6cizx+8ZniOJLML/TQ1aOcZyJmJkl1H5Nu+
J9rHbf5xVJLFCMcOpWIsStCIdr1jvv6SNsZm+v139uWrAr64pMFsrSIzQKSnWg7YLVui36u7vyTC
6L3ilWMC2BXoffkKA3aX7jB0RXntOWtV5aUXZacN4WCbsZsFzh6sDcZhO7przuVb7Ko/D+qWR+4a
bWF+BSyEjzEFUe11fVdD+N66o6Q74fF0xhTiQzxgunjYK6+UDoONc0qx84np0f+Y2Vj8AMZURK2f
aAACmIXw5G/9vfpskmfDNv/Li+0PGbZ0q3ZDnwWzs34TN4fxq0kFk4T5z9vSvp6nWZBhYoIpMLKi
9HB7A1wD+uA+3j2abTg6tVa9WF7aVyS2kHcRxmI0AvAMvaS9g/VFHhZyAskUoDzyKSIFrAcPO4Z7
MiZQCL3QwHAcGGg3Gckj8o48WuhusfzkL1moXjqnoI/KUQ3BQrxK05dw8+09o8YDL6PGsX1sTS4R
Bc9IJe2r5Xcg/q5zxKe/PAhjMDBOOaTaABKndOu60UdWuzR5u01k9RgYZJw7a7AVmh3hxWb3cqhy
E5ECQJ2/5wCP07fhfzF8CxqMhhZxqAtSAhrYfITl8VTaq2/jgZdEXXUUf6hcefRS01Cw1ufYLfqu
PKIPf272NThnWX/NL8gwCqqbQJ8wEL+d7ZEGDxbB4m4i7Zu77e17+epouXLqCzqMU8fmBtNvctCJ
iw1Wqf7wyIw6RqgDDM3d/q4+H6Kd4Jr7mhh4ERUA6sVENecJvp7KXfwIRmdzYIXqRTgfVs4P/iMW
COnP8CHfAiJsUpvnS9ZNxIIco7lT4GHgdYSgHE4ypmVtqZubZOQN71irwd+CDhPmh2nep3ltzE87
VCbIW2f7++nz8/YNcjSLXeVapV0S+iKIYAytfD3IPcHLCMMot6nMNuCWmLCR/mAFHsCb0ZIDoCHS
YxXNf4r1F8yaz7nwFWOWBmPZzYKoE9XGcPPH352AsQ6h3GC8qcf3B8yC3GXctoZZUW5wiHXcGAIf
x1gDh77KtO5P3wl39D1yeGgIa5MNgHn4x5SyjVdBLyMrJuAgc1+DTO8ngq5frHvj9v9zJIv13t2g
e7nn40QpAfAzbUnw+NpiSFi4Dx6KXSVuOlSFMbZjnG/fFMfCsrPvgtlncxl6foVbz8J9dwZegKsH
NkekV48HsLG51w9N5iwfMX9Wwb5aMDrta3OIdy+xzbXiqxZgQYOxrmMfxkLfg8ZB32RHcS/ZAxkV
+v7f3pkm5neBVwnoKBb9ALBZcehjETnu6jU5A3D51SchMFPgmm5fzuo7c0GIsWl6l7Z1KUYzIQP7
XDAdyGszXhfwBQkmHsEm50lKpnhuQ5IQnY5OTX8PFL7cDggvy7wqawtajF0bmmHEji3wrYvpHVD9
8IIIbYsXM6x7nAUZxrhZkzkVRgQyb5M9HR/0+/b4mHPSfOt8w9ZOTPFDmrGu4NKC1t00YhFENrc6
dG7+3r8jLqW1PeZEdWWbK3JzBHJl8P6QM2bZXxjsOsK6MEEscjxmJ3d8BUoheZio9yY5HA+3zr0F
JSYWKq3M6iINlERsxL4PbBV7mVIciCcMq7K9oMNoK1autoKC1ZFnG6sXBPg5gVPjXz2JgQ4NLASZ
R9TZIn/bq13cpxXEDWiSOp3jjjndzO9kX/PXS0IMyzLPG/TUa2Y1je9CbMzqKrs5/hxIacu/IBH1
sTw39L9c1JIqw0BRaDx1GsFAhUxvKd6VDUDmO+SEeITmD7GytyTEBIyD1AnDmLb52UBeMPmu0po8
ZWRyqrtiz0kRrqrVkhYTLSaR6GdNiTtrXERwoyPNWuXWdgFrwVtasWaOlrQY66qNLYRQx7V1M1ru
FpMcuQ24fvu2DZd40jH/faG6Rq1YWOwNMgXqnTPqMHBN77GpAiLf0cbBFjIfZpALC8cjyxhb9MhK
RmPVs4Ga3GoHkENbfVcd9C43TnI3/JBedf5++zWlXrKUMb1xgvblGHiG0IQpJ+3r6Biu4Vpv/XtA
fRTKDJOKmpM+cEeNuILD2OOwUwZTq3DcClzGABstDoCQAXZsseGCUcxC+L8V4mqzipImupyos+C4
8oycfnSlo05TzSHjM0961oKaPxwF2NKl9OCZHQkNxmQgpMmH7PjkV2+3O+/wyJHS+Tu3zsRYk74v
+kZPQAcoRD9TJ3B/N052J2OJBDem5h2JsSfWFBd+n4PU5Koo/2PBEArbGboeucHN/KVbh2KsiSao
shiUuCjDjIjWd66i/B7VRwvFx0y0K8TVla13277ZWO17WXT/GrYaeVQsTFW/cNQAbswIZWKEYRXU
49x0aaAmpMCZOgVe/Bm9fXvravcPnS9PuDAxiLg1wW+/6NQ/eldyss1/6B8FbCYQsgCgbmLAiTmK
YKpCkxjDLIeYfZzvTDhp7/wthmtyiJ2vBmr1ooyxMMaC+L0l1D6wboFWIFI3g3Q8aJuX2P24zbFV
e7Gkw5xHk+ox6AzQAY7+L6zaJeFudK2NhOKzb/N6/b8ugBXEBTX2goZQVVNPBjUsFSY/h8Ov6XXP
Q0v6qprcIsKYisnrqzKYzVKPFXUpUX7hOWfrIwGWkX3/NNkuXq8P/k5VneEz2u6tHW9by2qZYnlM
xogkoSinnYhfMHV7LT+8HB79u5aI5K7fIewyOVK/5uGW1Bg74k1tbAgTqGlAHUAio31r3m9LyZpe
LSkw9mNQxwFCCqfiv6O3rguosbtN4HrnMizEkgITgxjyKDZajTNUtjyD2kx2hj5wg2i7lLyd/MeQ
JqR3H1TfHl4c+32f0U+elVx7mi9/AhOftIJhTb42h1zAG4iRyJXJJw/bnUeDCUaMMMUulznUal93
hdM4777NO8ZqXnN5DsZylHXWjKb2JQ4Gtp+e0UXseHaHbpMX8WA93L443oEY8xEkopSns/lQ7t2Z
zEBHFD5u05i/cUOf2eR34+dePTbwk0gEye8qSbG6DbsVOBEGR8bZWrY8TnI4hKDSQ+wA7jwF9O7z
7w7CmIVMHWpTEMAsO0SwS2I60RgdU7y+wlV7ALxIUwd0oaqxT3IrKqQ878T8/ENxp138oG5vH0Na
ZdUfAuwjvBCwzDksJ5wjCxxX3+t0AAhEROScVPDqd1lFuevSZhNzJQQLmoxRj5TEj4wSfheI8DQn
Ooa15+hWtzsqurS8/9szMncll3lRxSmYiPhdpQKWIsoviRtT/dzR98ARduI84NptOFK47iEBri/L
0GFFYYW96wsFYJsS0g6bzo6+1zQQSX7eRwO3/rEWfgLa9h9KDEcFFcZoVEBJkyHxjauR05Db06aV
ueNEPFIMM3tDzwcpkGcP5UZ2fDruAaHPr8LOn7mWkT8nYhwh4HxDM1VwZ3W8RboYu59Vov6SHNpP
Lk8+eLQYl4iANiuiBEea3A6I41EASDmF1vePIUZUeDmi1Zr28q4Y91j3WpYCSROjPkBgUpz0aFVI
BDSb+VWClsFDvkW5jAab24q+angXEsJ4RKCyDrnYgapibur6tWgfzGajvYjJi9i6qUhuU1utPiJd
iX1fwFxGcpxhaVwYoiDGCl4p9zsX7Xb96Tige+y/VGyXZBheYgVeAWhDdX6bW6RViXQofug/eXo8
a8+1LP45DMO7uAF0vOTjMOjpK0nwNg+DHj1ivALd8Dbf1m/pDyUmpmix8neqLTx6RCd1fifkOD8h
eTEm93LmQGDxtKqsovXL+XLs5HjKbCDsw9MrDk+t1n3Xn8Ow8YRnqIIegEz2YLuD3Tr1S7kTn4f3
nkS0sltO+nr+1Tduia2fCQlWTuQetPhtykhxV6C7M+NiTH3Z7CsqKnaYA+10XjM9m8cF7yQB4KNB
CYmbofQk9y206Wsb0nirbANXPqMzf9c9JY7HE8JVyVjQZSw82h9UvUhAt0JF40f58lA+PN6WvVX+
LSgwhr1AF2Ok1aBw8E4YPqSw65wb4p2Bsekjlt6jXAYK2LqSbv27wQM83H1fb/3+v0zvIkX+554Y
A6RllT+WImhhgM+WnkSSbR5504azdbmUBYB4q5gRl7DzyriauFNVv0lyS23P9o7nZuefd+vTl9d9
+2KvQ7zLn8lcrDa1Y+BPSgtEldpNT71LeQVXHiOYi+0BAd37Khjx8+mB15fK+zZzkfrQpHpr4Nsp
5e4JW3lfXbKG9R++JbQA027Piv1U24DrcY4+nO/zx/Pr7TtYmRm4pMT4kAKWUOhmFsVkB9Tinhxg
MJ51m7j0+SnbHH7Y0DfHdjB66HA6Ar8K0beEifEqHiYq46qDAJzcH/1L+GI6Kf0N8OmT3d0/BTbW
ve/oNnx2aGs/b+9S26O+a+0+bnOAd4+M08HW2EjsKvwI9wm5UY7fvHY1l9xlXE3bmaM4mvj4QH7z
tHwlrbb8+NWUndlqWu37Wnt+jR3hLt0UPxMCDPfoxRZ4G9Ruqz07bvc3DMe+y0tPJUveVGnyzPAH
zlXyfiWj7qVQe15YQpb/+ssz5YV37aZWsbzZVAE7mtfYeVsAdRa2cRTENOxH/GqNEMLJiq/kKS9l
hFHvLE6b0JplBOj3T7XlyPnLY/LUuEgp28ePYwvc0PFwVF4bjRqn4GcwkOgY8aD45flK/7eiX83V
9ZI3GuasY1hmTRUSY+uie5zz2jXJtqX79jKSzdb5/EtxYDR7NIysE0QwdiCU82mFJ2qMYg8FGj9j
Hd/GoywuSfyYb/bO/XEkT9R+bMlx+04/ntsD3dgzttteieySF8dyfgKT576tk9frlswLOfkKzRcC
HgYSxjkmnOfwoyWocEe2e/J2FZGJ8xtbAG5Tw5692wLxZdoW5HrZmow+gViWZGdbZDfYws+YfMQo
mdZbgewqF2OFKclLoqp2fHdCg4y2E5xd4B52I9Lbsk+Un/fa3VuT0VY+nAeA+mNbbuqcNCL6pHT8
wvk/0r6rOXKjyfYPLSLgzWvBtmfTky8IzpCE9x6//h5Qu3e6a7Bd8Wk1ISkUM2Iiq7LS50lv9jr3
tXFPOm9Lv9WzgO1urowVvq6xl7BPj4Q6ibB8ctxWQLYg+kG4ByoICUK0paabLiXtnfotoItyA/gF
/IHZinYjNnVi9Zeb7l++pRglev1YW8JDk1vxXe9jhcd9vi9bu3jWnMJs8bncb/1DiX86IuKcDK7k
YLdoYxZ7H8mlzBWw7+NwVyx4aV8HftM6bul8GUTBhOsGFTOT31b2YQDRKPFGK+5Q00ZKQ/nF2/Nu
PFWkfzjpdmgikY1NZKoZWqUT6+R1UxEsmIY1K8zxhB5eh2vJxlFcSKqRmQhHTcAGS+Rj73rAgrjX
3Mi2NRsZ6YNxDnZljjLGWd9mNqA9B6dE6Tz9pWCD3kwmaxRM40vbiRu5JUqGiu/xLrSKkWzUaOmb
UndI0J1brNccfOtTwXSGTqrB3H/wvzJ3+1LtjpWlPJ/E3u7JA9an5VYGvCdpw1lnf1s+aY9KSYC4
CkhjLA2yObjGLgCHBdQ11GM/WJPH25tu+1T8yhpTcUPL1DvgxkSOdoTts1tTK4Hkhbk2tGhARrBM
IJmRvfM3duk9DEQCJm7+/TlY4sn7fBpeFImQcGup22mj32PgYotuWY/UX+pA3K0K4Z850h5MksPz
MGWort9Y0fSoScSpsboi/tJMYxMf0epyIvZDTVK7shILSF89dhy/9GaPPU7bxPruBMBAeTXZbKWD
OZ+PkcMT4b5+CqEBH+H44j7643GD/9kZSDni0JC56vEtVmDi9D3186igM8jU8UNxEpz5Glr5r9l1
gM6e4z8Fe5cRB7uWXjgU+z99u/g1AOI6RXOuTAYrKm0jtY/ei5l+ye6p2B07E5wCUEJDSdiNsB/l
sXSNO0HYpaSzkqcvWLkJkr/39wCPLQ+fGBQlckk+eU8kjTdrztZNtwW5Nz6DnITfkTW9+s6TdoeV
1eVTh5rrtsDIsYWHxpPRRr7eI5K73XC55QeQytDuzPyAgrdrKp8fiQn0WOl+gf3ZdlbTmMRLCY72
NzKh3OaYtmQ6NbvUrhNCvI1dASTesDAzHdjiHQd/JzmVxJtMH2fzDV0FPFLS7p4+X7PTc+aM5/AQ
f1j56Mwej8fQpYetCv5vK7Q1M6sAyEjWZEnGkC+tPtUw1jgu8nv04EoOnv5I3qPj0pCRWm1G9JPq
LDDwxgZXtY3Q980wR0z6lE8lzI1Up7LRAz5SyExhFz0+OhHw9DsHvUN3xaaE5yzdGVCj+YERQfzw
Rhn3K94pr0vNwpjPddCuJvL+aADFIDJ9giyld/uQV5p7MIFwcciLQbwwGjwfaBgH5/rHVyuyD0C9
kY7VKx6LgnW+GrvG9Xd27ZocFYMFepvOao07LUvy8iY8x2QnOHgALLZW/D+wJWGliiRKKiDqrtkS
yz4Uez8YHg2Can/OO9CQGKUv7tDrHgMPq7pjIsitVAAW3v7QpI4yqeIuC3TQBLJ7HsIMYrdL5HwP
DN5YLso1a7evn/WzqE8epUKM+xIeinXP+Mq/0z/Xvg910WHQCDXWuS0OuEESWzkqAO4fSMEgI7Lo
UL44IMgKrklB59UBoBohhxNnvh8eAxumjnhYtvS8s3ny8Oyx8BVXJOwiH6T+1NouHk6QNJWQLdEL
ilms6IXlCdMDUJo+lgO3hC/Pu95xQusxRh9JTl4e4YA498SzN4q7fQ6JCaj4z8ncBharXeanB5zS
QFf8Uc64L4tp1Y7g79WyDvefp5NXkTe4ls6uIJmNJkrHgZwX5q7f+RZWTQH/LSDWjOKo+e2eR9N+
sLfy7gGmgdxF1v03jPVm++V9HXlYqBeJHA4hXDBPt29L9M8k6Y3vputwnNE3AGyAFyw4J986bA7W
gE99dxSvQdiAYbXMkcgeGwyLE6uCz3hNP/HAhUjEs4Bl1EvaJzNtlrjJf5firh7UTzh48cPVIczH
agkmrMeAHDbLSbum/esRLTEhgZuWW51lfUaIBSfkdBZvTbFMuFYqQejEyO3+wPjfOuRrHfRfUqmm
XCLiY7B3wdq83r8EZ3nz6h6sTWXqdy2xPdckD/g3JmfQVqDaNj7QdL0HLNkETIbHklbGY6QrUFyo
6Wq/XDoQFVmmeOGF5tVA+l/CslSMTPxlSsIpyNoMS3MRsNQC3KDhVfcwJspZzY51y2va7JIWpY+V
EH1lgLTroTUju/d+++RhucvbT2TNucCq6j8cUbp58qMsGVUFCE/mIbn/lZnpB6YZmAjwKxAAsIYX
dCjdbKR6UxgK6GgI+Ab7XfpVYyUI0G5zAJdzaMnHllNiP33Xzm0GWadIpUC7JkaFN/05Rd4O3jXY
ngdtIKymOBYZ/drHCGNjmqMS7FmpT6SM+L8zCEWKF3ibndVMDwZ1sENUNH62/F0TUkItKfxRh492
EDC8BXtQexwizhDNQTWiiMwKnMHTNunXgrBQMR77WkXhkjr11oVSKqeoWqh39/fNJrc/b7O3mnK9
JEAJ/ZQ2tdBIICBkTjZZhWaLvvkWbPjGNp4n38LVsRYX/S80gQ+piZqAXefU3fGzn3CTgUd9MABP
pG5jJMZbe7bN/OlfcfeHEmVHOWxr7aQY3Fn+czxbjYXgNbE6j8eFcYzM5GoKaJn1+2+2aOMHCPG8
7iOwVVoKGbBzUiD+hsekEiD8NaASEQZza0bpkt515eq/Enmcg0wAc+nb7ClH1xRRiA23wcNtOmuh
GDTJH77oUMwPG1+OEA4hkVJ4siX1DmeXO7RSiLsMC7rSgw+/AnH9NkYNXT1WGmEplTX3/uobqHcQ
YvtLEy4XOSFhlNitp+8F+6H69X8+VOo9+DHHYTodlzhhhw7mR7BKx3nSj/9ikn9Rz38OlTIDsShW
Rj/9MLSg2GUAWhgcbNdymRwtr+lvE/qHEmUIIlWXp3QER8u+UAPQWT3G0zE9d1ym53z4SjHyFBEG
KpmUWQJKmYKc52rDEJZ37gC68k61ODcAReHutoCum4I/DFLqJJbDnAsDhH4ZZkYSNwXm8kfE7CYS
FxG7dY6ULukk3cDKJdyYfB6QUcXOXxMAwigwlnBsDdN3IkCNuj205zY9cJvg1Hisfj7GVdKNFynX
ZKIvw7ZOZvPUdcCMUYPSUkO797//4zMFvq0qiyIcL4DcUleXDVNZFxyY7Z3XBiBhNSYPHli2dT3/
cUGFujm1M+Y5wDbwx2eDhGYykhGIrQFpLBFNMqkdOcHD9ItJdeUir3ijLlLOUknOZIhl7/z4lIhV
BRu5SGfL3LyxcmEXpP6a9Wl8MQqq5e1lhMdsrGKL1gOrBVdiEaHsgKCqVRAA5BHDFcYuf8uRJ2s9
2a7Oxv18TvVlhBn9bmYJR6Xwvuuz6O2hvXOyfUKO1LIwgmoBvcbiPYPZZL/mhV4dAG07imzK8+WG
cda8blamgV6eX/7+7qvcvZToACSqNxFuM/moot0W4TWboQhoBjVkDM9g/TtFO1f4IIlj6IXJxCyg
v99/lEz38GfCndIKV0Qow5QN8YB+UBCp7OxoHOVT9xRs1U3lKnZ0TjDTu9jEY257uxGp8O8ODVnf
+ZlDCp1MGLRgJS/Wwour76Hsl5EoY9Vo+J7aOYg2LxN3tPtjiwYt1ng583wpE5ZxWtmpDUhZ/lKH
SYCB/PRgvLEiphX1fsURZb949NumSggyh1/B9k6HyAxEtW/LyuoTuhAVSt2JXcVX8gQa5Z2/r23Z
OSOGZ7jyLD4oZZeoQhzwLbKvh/gusn9zbo0Q7N/Y3KvTopQbxnjEuObBSWU3dmF3NpqwYd4z9kLl
NTf+khTd0J4GwqjA8A6PmFEm2k7aBSi5HQunfSoPLL7Wkh5XxCglZ8zohZY5nJ5wEl55KJLDRkP1
U7AcDBu+y9vpEGxTS4U+sd66jZl/KF5hcubelmQC1eYTs9psw4OEOhSKYLbvHLde/3ZbitbSX1cf
SWucsBfLdDkRfcSwwkskofiFWWdtcIreC1W3k0ghWVHtAjM+Fk7RRGbFDGez5s00s/0YxSM0zk+l
HYdWPG/r8txULl8+MD5z+YwbOkujdFaMk1TbFmUH3vS3ykuwG38qn67N7wAQ7MXExAH9+qwAiBI5
zwzi609N1SQMWcjYXkNd5Kiqk1KEuMjJHD5eUascSIuCeW5F2+GQ6qjvzWY5Ezt6lE+wXB1+NyHD
zrBKi/ElC6W/jgE7YFW4Obr417pMXuSkgMNmSTjGcY9EuYAyOKq3X9XmbvQijDK9ofb2EBN5hyk4
izXUtK6p/xR/eEpT51LtG2GPsErqzOQLi0ezDR7pA4PLVa1zQYVS0kFSqkIe4Lh5s/7kzOQNWXkW
Lu66JbggQqnoFJBQoh6DCDyJZxVDOhGiweGRJ+fbV7aSDbmsl9Fo1h1f8bVcgg4wh+/FBwkRoHeb
wrpSu2CF0tJznelZu4gnjFp/+npLvcJi+NbM46J0tKRgtLfOQWPC5gzBK3f9tvk0Y5e1B2H1qf3h
5ec7LrLWQdijZvYjYZDuccPdq06PHNXtE1tXeoomySoSZDJytHhmF1QimY/yrkwGpE2BLeI/G4kp
7dArArdad1LPfFviMRHdWTKyBMpz7X4yRHzdybz4AkrG5TAN2lkKh8fXMSeAEgy2/c5A58IyVhcT
fpcf9CNwKLF5OXeZ0cSqMr0gTsn+ZEgyNyYgPnYY0t7kxN/bpLdthtJea2tF/7OmKjIWnxqGTDEZ
xWEnhUo94I3J6FToI9wpwDTMMccutkPkyduKKLPVvnQxaR6xRXBXVlBbfAywSPUlecA/vZLVNbaq
XS4+imIepR5tVtMefhN2NqWJKT8+AfC/ebktYusPRhckDLgIsiT87KK5EDHsmsmjFAtEHqftjErS
m/nELDQsx/eXMdBhBnhexbQBvercx1KEMfTHhZP8VX3fyef0pG7G+zEjOXb1vp9ZjbRr+QQFI/ES
rhN5IFmjLrTA/LrC+enwGH0nz8ve2SWzHJl75+X3EVWcgGgH4Tyj7+YhdMuYMI50sfE0vwAVRR1C
F1VFkiiPdyr4Yoz5bIAqnTBfUT8mNjAr9zyWt47uA2tSWViUwC1ylFqNCqGM9KQaADeD3RDV0RkB
4e+j+8rkXIUFh/ZT6/uLmoi9Coqm4bnQ2D1BXg9VrkNeamt04sc2MwPNVEEt9Wxz//Y2wxks3nhM
RH8yjnVNjMQLypR30/qzX0R9M/wDi4+Oqv2S2cAK3E/REUmFDB/DJK69wEuClMsZTJJfcB1YDX1y
kPYpUVLCOy1Lya9pOYiqIWnaIjUqJS59Ms9pDQBxdLPpRMI6wCo3G/mcldhhzH+MuqNyholRO9MA
1lNx9NO3jPMm7SMORdKX20JAe2Pe90QtPCHEMD/P+MCVWT8FLdZ/PpASsEYsIqlcXhOekuYk24AE
hy8fkBlvgcl7acWG/VxzRi4pUlZcjfNe0gOcvATku2qbNtDKjbR0IXL+q6pujvPBQEEoNHv4+MCj
YKLarvmvInQib6iqoaga9QFhxEnaFOMDFOBV7u8NDBWM5pFj5nHXNdUfQvqS571Qv/pQT3O7yNgz
kN0xFPWaENk2nPxBAHb5VoYkWMcPcVeaXU7irXHXHlg5rrUqHK73//NKRw1SL/YJX+ETdgueeb8Z
vqpD+ZLvZjfbfGCKFOvtPTu2vdj1j6xE0pobJcqqiulKQRP/AsSdU19M03JCSF0tWTP0+jH7WVaG
wyG+FzSou5T1FD14BWgc2rs8MZdcyhaOi/uEvCRBCw1nsVIe6y/mD0m6XOULVTlMwzygEK3sMkRh
S7OsfQfA9vDAWcKm+sUs/K0anQuSlHb0/aSc/BhG1lrWmjVnbOwG5hhGjSE1bDCYVWqKhCWpiiob
sk6dKT+nPbaUyDDpGyfizdwC/JF6Gvbte7ydGMmd1WgOufL/IUabHL/LgJ/SgNizhlwLasMC1jeJ
ACZKWZ7gatb8khR1imqUJsCqFYdH320/ASAVHkVt0xQOflV2iHLc+KS4M9KOQ8eotKyVOLE99w+X
lLUxunRShwykW0cjp1i025agTyI9t+jJQFc4y0la9fwuCS53fKF6srzKEuwrWXJMsYAUIxQcYNYI
h9bFf2O5FXVZ6CfpmqhSrmyCmGzKDGVxAAFlgnaqJYYYzd+i5YU2u69gNdCEoyCLiMHwt0JJp5So
HAcEGmiVUUIjsN5x/Uz4OplPaoYdyKTvCqO1ykwDCGnvV1FF2rQWaixC1DvV9jux/ZY4Tfh9+xik
hexfrhNGbvVlS7Ih/rT8XRw4PydcIQzJ+JgiZJNNoXudxG0qkbEbiBEWjg5MmfSdBwCrgMka/T6e
f3cJqaRzihJR+qp8GCl62pXqVyqcxZyI0wtSd3ZTHwrpOxMrM0VbpvgrKUnCozGcJLmp1u7UbADV
oKmMivyq4gZADrxsYEIZNC+FEvPaIMXjI1YOxupX/5AXgCX9SB6kp9untn6ZfyjRhblKE4JaFEEp
3hiA/8YkRvBrGrcJdmHh9t6j0I2R1Ro2DLIrBVYF1bn/YfBnHPHishZvLQA42YhRRwE9dqjTSea2
ZWb61zydZW0yWjUM7GfVKN8qHqWZ51BDfoywyHQ+NnesXNhPtEFL3SUF6jHoElckGJ8ZH7UC/aqc
T9TJnuw6xzhItJ33o0H6TX4qZVN5FcNNGrp+ibkWLGeJSDd6gGdrTFGyeAmrRYcDj3xaDGmdzanc
6IHLbbEEslePqW51pWcwQ6k13xg6UeIlWUBHlUIrRWngk6yEIa2t7PvQc6a6KbFvxTbLr/7AdvvW
pPqSHKUS51weak4eFh28RG6HxxyQYJr9stRFdPv7AUlTZpJjTQIuaVI5nslXxgad6gP2piOPeAIa
WIH9LuomA3jHPrEKC76fp7AgeVYdz0uyVIicl10WzTPIFsCyBh7ECRAKUEVEHuDdy9biGfHegIbG
alfsais+FDaqnIz00ppGXJIu6AFTNawPp2SzUDo/0xt+aS/4lVqaPZsfqcuat1jNYV1QoXN1eYwg
LqikAU+5Ir9OHEEJxcSqvpa0D8k+3mkVa8Ri1QG8JEn5EUUrpoCIAmOTLX/Nj5bzbvV72Qruelf2
kt+hzdBWa/7YJT3qnYxczqOTE/QOJfYrRaX5NR8TLPpGQWaJzz5Z6c+1WFwBkpMg4GHyWMx97Tu0
XFJmUw+XTO791Ao1RKhj1KYmNwO+8TZv6zLyhxQVHg+Tz4tCpyPl7UqvjUIqzdIwpMUBzFd0ZplB
bdXcKIA4lDWAR+toobnmLGjVyA9lcGbBtW3ui61vwbzcq7uY2R+4foh/SFG6v+snThhiuEUTtm2O
m6kivoXuApTQcttqHrgNmgZYgrIW2F6yR704vprHCA3OS2DLm90xsH931ozWiZxZvpcXGaANzwUp
Ogiqq6GROAmk0gxy0ZqCHFqpagrow5q3SWeVeWqnn2N2KIrI7DqrtYf5NdZnMgCDLN9K8sEYrMFH
hnAbNRslCCDKZt05fmca753xmBY7X7X79HcbvjblwQg/ZwCY5N6UOCEwxgK7QORV+8p+kE98c4xH
z08Z60xXY0t0WmqCZiiyBJSga2lB4ljXU6AwP77u3nnVLNDRaZtnw/ouMT5nMZuUfrwO+kwv6VHX
5/NS0fSSPwKbe0IXpAHskWeU9qzN/eZeM+/slzdtIqZipt62dYFPgtXJwQmzCJ+33+SP0/XXd6D3
A212oqRoMvUdRYJ1t7k+TI+vr8hZzABQBa7f7KFVYcTYCNkT+yNGN0HvPpRm6X5jszhqkbvz7a+g
rDUQ3kUZQKQAL+FVVRE1SumhEzqdkkGJ96UG/7c3cRPm/KyNEsmy2RRnw7xNjxLo/6YHOBYByxIk
UL2+7KkZ9TbAjoG9kTwBWNaJ462OHFSnM/ii9MI/dCScro7Nr7oi0yooavxAn4x4z8nfIQfPCh2u
rcgxVMEqFcCvG6qOwhKvyNfcBHIytH2bJ/uiSQ9K9wU0OyeYv24fGeXc/MPKBZHlIy686KnKqqqb
y2QvY9x3qr55jGzLd3Nm5UPN0NzL916I5F+kKJPEcVk1NiP4AbQwVph2fMEgQBmivwhQ15I3SdRh
5UOyVwfpRQAKHiBd7LGWNxoCr5CXN7o/2lGs1eT2Ga6K3cUZUjrGHwtjDHIwFjT+Z6slRInGz1nl
djMvVQwRpxMg/zCpQOh4TUOoTst4DYQgLcBm433f2nJ45keTV+/yzNH7Ux586ALyEPNB00JSqoeA
fw0yDKdxgzmmrJ3Bq+J58SGUB6WUhjjIAz6kjGJTEJ9ENSHl7N4+2lWZQU1KUzXE5NDi1+JpJGUx
BD3EUwiwwAUrncJUZUjN6u1dkKBub5r7SeV6SE3QhMdaVSytbpxQkz+zRmVc3uqRXZCilLJfFfLQ
L9xEzTdfAjos/Co1+/aJrdNQZOBNo7lUoKNxpZSFgR/aZF/zualzX7WO6XlW3ZtFhLr71GizssN7
2+vzmfMTwveHftIYp7WqmlDy/R9OKOsxZBP21hkgImZY1Fu6JfcIlFJz7guzCN7+zamhEqmjBiqi
pnQtZyLfT0FbQwiWLFNVP5WaTOqEIWmrp6aLCmqbCJWxbueaSB9lQx+WXbLXGn8gOVDVPX0sfKct
E1bNgEVq+f0LtT4UqSD4Bc7Oz5/zDrvJqjO2PjH03urj1AH5oyN1iIZ+ishUo/fBl4Zk39Ta0zDr
X0DsYcgAHaf9o+6QveJ5RdB4g16ylGmhKmfNlOwzLehIEvZHQc52eZZaQds5UdbetXimYh8fMLpg
Vr2t5kFkN1FoJVKwH1Sf4VCuHuzF91B3KApJ74fquPA8kWI4N8pXmTzfFsYVjaTwGB/ndbSIAfWN
Unp13oPPDnKSd5038nrsqmKJzG8K13HgWZEinddejviKHKUAS9Eo+mDENWbl4OQ11MXwS5j5J50f
XvIaYMPpJsHEEMp7UpbZeYluNYFxzSuOooJ1M7zOg2F00kjX4sqNaOzPpx6uTlwTvsmIwnVoDJzt
UESoAdSH8T+3K1cEqWtM1JCfjHpO9q0oAbu50pAG8HOdQWVFg11RoR5Ig3UXco5VOvup+NZjoLkI
ijuoASkT+7bE0EHxP3d4cYCU/oKf0cVtgTucuvtQPZcRVl1IB/j7yl2CtyJjXXx9aLEToOsZSuB/
IS2hP0cCaJmhU3cn86nOJ40Eo6Y+JLDOQeloEeETNxEiW1cmrBD2DzpwclTxCA+QQX7lPeKIUQIW
JUlCPwfl8ufo45jyREz2c59ZSYuwFeuQ0vvbx7viWCq8pCmogmoqpJOy23qZ6pKgd/E++s6wtPDs
yzt0ZZN03ovw9jL16zY5eujsn9v8Q+9nIvtCe1dNEdR838f7MHOGfBPuEy88d6nVDScUSUgKTJzx
vREfJ3TnCIUdyF918ykoJz81c8UKFtQZWzhxLiBg/o9fRhl+0VCENlFwEmpKZpFIb74LUxZ54d54
KB8DZKRd/SwA7Nog/FLvIEpo8/xd7memh960N2Nz+4NWTBB6/CD4MqBEEOJT3zNqcWv0aATYl/L3
qL4XOuMqVl+wjL+wAxg9fnTjGRd3EL6Qj/fYVL0Lh+eoJyJwfJRv7Po43WblZ/KTio+WfkVdU/GK
ZFjUayVYioHQihGiZQHFPu5lyCxBfhZbwDTVDVTvI5apWams7fUiABaRk4+nUHGqurM4uP+q+j6y
Cp6rWhnRLSZIZFWQFeqDInxoOBr4oI7fGr2rlsDuAsa5E4jvXX6fprtKQ21Ct/LSjeQn0Sq791n2
wjQGLFXKeOerF63ogo6bMAxDWS7q4klofJjMQHaN96NamIryZkQMo7v6xi8IUFZwriUhN0ZIkt88
d/rkDtW4kfStUv2uZf1tlJ5TAGjfvvFV3XVBklIrQgw5KHuQzNMnOdoGaMSOUsm6TYSuIv+jTFC8
EjUDGDHij4d1cXLQmYUQZzqolHFhp+2s2gm2MzrY7wNba7St40f5TAJ+TKwIUwZuL0Q9wxCuHu5S
Q5CQMkHPOfVMM3WohjDkoEDLD+kFUmQjbs35BD1Ds6lr59ssr8ot3pGBgt1SWBOvZaXnJT/IfHA8
ycoJ2soap4k0g6f0+Ta5G/mWOaCBH/jXy70gSD0Uny/CWhqRD+rbQzAjgBBY4r96gKh1SoouqTry
mNcsJVEpKIkeJXuJS0icfmSdKTRm/ktNbD8HpIHC8u3XCaKxakmmocmVsqvAMUCgJOHta0oIPS7v
43G25Ti1g4wzY8WSeTuUA/P2xdGNJP/IKsIjZGrBKLCvr9msWuRr4yBM9mE7pFaVCZGpjaVqdajW
uFmHUih6nWeLSzW3VozYE7Wpvp+MIGLI69rLROVEUAyAo8K8UO6hlBttlHT4DkDiwWyZ4sttRunl
NT+MXhJYPuDiUQYSNwhjgftUXcnKPgJ7cIXXzNOc8HcLmJrHwozRxLIHJt69YkoSIBCTY7xB50Bz
Sv/DZY9/fQvlO2p82qRxiG+BS6O6QsHbgvTdK4OT1ee6exf8fZgylO2q03jJP3XR49xzuQ+Qyv1h
Skn5ephra0JVBWBqiOegFtBHzSqorlkQAXV8hN7IJaFz4PrIB99o5ZFPkbNINBJW36L6dvtS6T7f
/z7IPxSoR1rUnKQmy0F2ZogeXxRMsBNoL0WYSY08w5a8xifRFDGsCIOsxFNPtZ34rtabBIm4nsRy
/iEONkaJu/4tL/rN2J7ElATjc5A/BWlDZh6zuCpD4a5fp6gaSLobUBn0NJxcNTAxSGPs1bb8Svq8
JNokOGmMKbR2PKVa6mJUWwkjkwu8JhC3Yi56jMNfTAitgwX4abok4QZEukl3itOxxCAwcvJC+JzH
GVFj6MaZMzNV9EQMmfHiSIDXbnYx54zyv9GXl+Qp6Up7HgegwwQoBnqB/dKslAqNz0IoL10wfG1J
Wsyw7KtK6oJjStyEOFaqsVyMaveRR5jZRCIu4Fn7c9cMAbDJAS4n6pos0O5DlLcFPwl+vA9mYKjy
6FgM7Xp4lYJ3vthnSuVIcs3Isay6LBKPd4r85bLxmlK/SYJJ3rDhoZG0Bi7CazsaVhK/RhlKvTl2
99YHf5jPWT8w7M+aipDg6MsqxAgLIym6GkYYK+AMIxWcqEQf4dWywtVFl9JSKmvA8ecB2YAaFfVW
+0GYmoSDEiqNg4RGvix67kbU5ILv289h0Z+36NAOVyi2IRcgOY8NUlba+pEppRIcZ7GDWYGFRTyR
sGai19yuS94ot6udy5rXS+RQ58TRq+fxUy/eO0usB5L2zb+4KbgHkobhRR1pI+ocgxpLe4a4hqot
vjkf+LjK++0DXHtciHvwS0fAAVSba2thjGPNaTPS6PND3By4MbCitmFo7p8C+1+3ZKAorUNp8uDk
mgiANoPASJG8aKNW9CJfn6wpKloLe6Q5s+EkwZuGgLPHPEJzW592ACRqBbNWKoWIel2+p31yTgzd
KgLfN0NtWLylqbbHotZNv+Ey00gDiXHyawcDpwg+Ib4aLV/UwSQYxIojnoNr1I5m0mx0nai9yjiZ
VSLoNkfhB29E+WkYunCPONTy+yip0v0ckTJDqPsut3e3L3jtrcNg4Q2KPHwCun0w6nwUz8Mo3afI
+Av9d16wULrW3gOieGgSNB9ARGkfp2lKOeTBBHJFJofYI2sCs1EPUNediFrZwFCbq4d2QY+SJjlH
/KojJbQPxHOdyU5fDCYzN73GFDx/+Dooy8hI/l+LbKj0Si5qTbqPRcwUJVApwmwr/GgbfO10RezJ
DQtpc+2mLklSukzpuaaI+zrdl8EH8tQWrxcMmV71Xy5JUEJt8KnS1v6Q7ruq11wM24lmxIcYvK6q
wM0R2Zl10c5uyWvFlotKJF8kiEsWos+3ag2MGf7nsnn5OdL1IadzynWaAo5DRHuJjhFwVgfDmlXH
el1hQfVbDPsiSxcPTNEHudKKNt23xRnmx7eE+KDuiz2nmD5jL8iaWMIlxBJ5A7M6GIC4JtWqup9m
fZnulX4nimehC4nIPd0+sDWzqqHNGbUDjNULBmW4E8yG1r6w3F9hmH2OzU/SphMwNs96Y6vnBqOD
dhYNxQpa+3U1IOn6XE73eCLmPM6uzL/HynuYK1s/LKx60uwwYQX/q+IJM8EvdZplxx/FHpp8AMwl
aOlexIppflDORT6YUYpRWOlx6Gdbml4yLTG1GHXScLB8o2IFT2v+BNZQod8F4ZOBGdzrS4QZ6n1h
9he+w5ks5SKiznlstqO+nbTc5oCZf/tKVxSNikVywtK8KKqiTmmzWR6KQhwzVGQ5TCymO620evk0
zdinmL5HLHO/wp8KxvAksANTVX/mvC/eg593VTikuNdQ3IvJSz7+rj/K4jizSntrdLSlIQooExjl
/UH6uKCT5ImGMrCa7od8J/v7RFVOU9M8KQDjV0Xh4/YRrqVT4FjIQA+VUTrFROj1rSVGpGv9Qq3R
MgB/9EJplQ0QNpI6NlDeRoeekfXbIdVaEwumVJMP5cFN0ppzb3/IyvNE97CsSkAkWtwc6i6rUqh5
ocuyPVdXZl/+njtLhzfasaYCV14nsDVQCZCwbBsFKUpKW6FI8nEss30tI8k5tKTRN9VGMkxhJrL8
lQNk6zZjq9f5hyAd9w5Fk1ehsBCsrKiwUWGfX/h2K6T2bTprtQEVUrNs99aWEillA/HW/b72cYJN
7OVYhvANrB7ZakNTR//wfYBUw8vsjt/Y2qCYXgrMZoa3tHqDF/QpA1nGUTZGCujHKmIH/oErI0sw
etLGM+NI1949di3i1cvgGGW1a5mVAmHAohcl3Re+zfHx/yPtynbj1pXtFwnQPLxq6tmxHTux/SJk
sDVTEjXr6++i797H3bROE8kBAuTBQJeKLBaLVatWhXmGThrDTMKxcrYka0Am5qiig8IuVC4QN3EJ
2sj1AW4H9ulLoSrj0LOjrjxawPveTK38rEQmwBNOlDjuWFS1Z9d5GUaFbdz08VJvVHsij1NOEt/J
xiXABFY8vq/v+cq9aaKKBLYDGUBD7f1wn7kKfYyIakd5eSTxUIZLWfRemsAhWYMqgvOsmTGC1Hfn
BygHj7KieU0zkMoWR2t5Nem8H+T96OMxtxkkETBlDb+GO0TH0Dz0p2O+IWfJtaKlypCS8qhQOt4M
iRUFkSwrwB4mcQDOgHRbkcoOUiACvFkZgfnALRFMY18HxUjbQBnJACiEPB6mBXMg5LapBAu/uhom
PLSD4Q8a6iaXxtBppJTnmZaovlbVJq9qbWOQxAnzyiyCxdDTWz2KyO76bq8dMAA9GZ7Ogr/mUw9t
l2pLBzTmcbEA+ra023l+oqZcuXIk0o8ZM2/suMvBpqHpqo6S7aV+SpGm8Uhg7DXdG+ZdUYmO8Iou
loxSBRtYiKIp33tANAxbWGJscW3cD+k9OppGBTNqREOlV/YJvMQIKWVkHi1YwaUeXRojkaLM2KcE
96mNFqfFNSbJndVu10y/ru/PyqJZANPJCDF14KllzmwVUjqxmSg4jeRL1p1KIppluyYAFN94WMO7
w9OyRT077lNL8kLJoE1b1XaQawpm1bSdtbmuxtrWgKwGnSjszYsqy6WUHI37xhBByguQdA7ayDK3
EHVorO3LuQxOE5PUjPeRaQK0EFJceVCiSx44ABG4f8VDMuad/yjDHdQZZjwXPQT1KBlo0+Ip0yMS
mH/uDi6kcBeS3A5zGVWQIvWbqd7T2NXt3VJ5aSUoxIjWjYteItVspFGHoHHeLLKnvdUv4+ybotO5
amiAshjIq5hIS7C/nxnaMDeaZhAbA6F1VOopHokBqmiqYNXWDM2AB9BMVOs1lAUupbTl1Fco11dH
uY1+ONFtlFjhmNvbuKgFJr1iBYDlIJuKZ4JmYeT1paROo6mG8QTYn7qxDlRvwceX6OU21WMt+OPT
AwQCRDDUP/JS3Lu8ofYEul2nPNoSGn2bx7p801o0UVBB8nHtwYdiLyMIdzBEBsCqS52MktRWXqvl
keUd7yX9W2+Cwf4IVk93lA62t2je2N1KnX9dv7XEO9pFNDhvzFOGjpyXS6aIRRdaeZSrbjsneaAP
9w4ZDyMoTMwpPlUGRQbrYJmSQPKKuQAYi5eRAfeHvnD1UuG4dyKUsGCU7IXb6ZobV88TxrOpj9c1
XJUDWhx0qiLRr/Lvr1qi5tQo2MG4Qcvo5FbtvqcnIsLjrdmkiiXE/B+0vXy6muIW0Oy6T8mxUN+a
8eRML0oi8BbrIoBxcHRwGKER4HLF+gXxqmyV5DhJL8R6SYALG4u766u14ips1cEDEt0GDGXFmWFS
TnaSmdW7GgbKiG35N9txJoDz4FUtT9TMGnKkzgkI72VBAyg9Casha7vOKlg4UwChYIz65VrVsVKT
TKvJsVFOwOxqlo8XWiRyRGtSkEPQUbQCbgBgtEspRJ4HCp5TclSGAwZKunr+c4if0urp+qasikGa
Fzl4ZJWBFbsUI82qTJu+J0eghzdl0ILhtFE7z2kEHpxvnWPlbNv4EPTuLM4uitnKcypVAyysd1zN
7gIIDIs8vUPQ2A4H9u5Jx8YtjIesAFfmEptHu3X2Cwg1h1fZefhjtQHneQ+PgWNCIHaptrEo9dwl
qJwR8qIPz5F5L5m3qfHnl8mFFO6yj+t+rBSCQnbhjHsnMHKwlNaihtk1N+vguYmOeWBW0ZvL3SPo
LFNTS0f1CoiLarYwSBJr2chgJC32BuhLUgwr1IiAEGLFYUCobTPPB1QUTwiRlbXSZGASOqbyJgE9
XibdKp3g4lqxTUYfhyyFYmAuLD8NB+VaTGntZ7R46bM/jCBUraowR8NVhF7n6/bAzJx7xVyI4k6b
QwFPb2yImuWTmQ2HFJMFqbxDzsuTyGvSkm2sBNdFMhO7JpJpf3YgIo3I7dQB+29Pj41PqoNlmW4L
3kFlFk1oFmnHWXtCFzC0WhBVG0H0bW6q28w8kP6FmrdN/hw5tWA111KFDhLMqHTCMsCMx13AOBQR
nRUA4pf2LpNVl0oJuHibYNE1f04SV0/dsfJUCw+GsrH/vERwIZw7D3ijlopaYy9V8jaqiqtod2b/
+/rmrcVUF0L0y92zusRIbJtpiPxZ5ps/JMWzwMwmu3biOrI7SyA73DSGJfCj7Hd5qzlfWc5Q8UiO
55FAOWWo/KHu/dhsBOvHvNI1EZxhzt0SxXIEvESbeOMGAEQTrGTtTlTgF2nCGaWlmMCJxUp+HPfh
JAhn1n+bzUvE4ESkOLlbDR2UbRU5WCXkaNWj6PJYu8uw+f/5eZ6hqmrNQYlYpb3YzY/6pnwt945X
fAWC5QsN9pXkzYGzY0Tx141OoJXDBR5Z2bf1qCOTKHW0vWnjqA0iRRISTLJMx+f9/9COO7yl0xa0
KKEdcOKgjGazYitPxwBb0bSzNbfE8LuGgloU0hScBYDEolPi3EBm9ISCj3RIQKrc+ij/I/siWDqR
KO4mRplGI7SHqBEjiDVn9OLE9hWKtLP61Ha7vL8nsygzJpLJGaEkz5S2DWRWqGXTMQSozaVZ2M79
ljiHXn51pN1fGMjHgvI5rFhNJDhlHVoqm7zboFH3+u+vpVsBg0aggYcII5DlljGpqzYiEbpzLM1z
jvf1Id9LgfWz2rTuLw20WvfyVsc02+tS10KNc6HcOtpklPrBglDqx8G9iI9z7RrGVF6kLnWgDdEH
fenI1RQvZ0l3ADZUn5XqJMvy1iwf8fgpsj+veuB99SGJW7zIShQlyYB1sRq/Sif3ZwPfqpfh9dVa
tbozKdxq4YE14GqI2MWEYdFj7U3GYWkPcf6oEkzRogxnIUpqfXZMyGWy+B7vO7xFDU4zosapDfp3
VAYBeAgVZbwbqSwyg5WggklBblZW33E2nPsz5wL8bkVRoDw2mW4hhdngNZqxUQfFbeNfM2jVyJQe
hm+RIThXnwNRSEYa/T2ZCgg7t6aIr83eJsDeDArGrKmomGiZnwgANwIhPH+K2dYp4mkgG3T1NBYF
e7q22mOkC8Ss9MBeKMMX/4oplYtFBbCnaORtFT9lfY3HZR7kgJXS7rvaPCrImjjTcX7Iys1ALOAf
lHo7S7Wg/WvVapDRQ01eRq/Vpz44iWomLaGwWd5oKD4ay+P1oyAQwDe+aaVD66aogOMA5VNEXjJR
3+fK0wtrychBGMSTlcUvnUdua31JLaylmoDnqTXCur0l8mkgt9mMafBkX0yyG88injR2ni5vaIhl
uHOk3XFz8m54NhwWgUwQWwR4gtHfqnRbpmXQybYvxC6urqKJhAcgI+z4ccduyhSSDxMTlliuJd3i
MS2IaT87eKjDii9oVMOT8p277OwllEWGmiwJJOSJiQgakyrQB1lVohSESAxT9EwMEmiAeTIxJSBW
jDChJafZ6P9KGYZctUF0hhTkpZSMoj+6jxbUkMqWtXSjnVKKBeHtSpM1KPJgcgbLbgL6wT1xsgJl
T13OocqNXrpoenBaPBtvsn6jqy9Gq3lx1HnJnIOfBJzNorTnqgs5F8+tZA7gcRqVOFg2pqdZ1k1p
flXT1LPlk1Rg0N/gSzXoUvoXOzOCTm22FsgiS3CIuaaQ0uPz9Y2VUJCxRwbLZARFl8uNyax2VOo4
gfqmob/ilKKd/DVDZ7l40T/HxZeiuFtuigtDyhponVGyiUBAHt/MaR5W4+yVqV/ZpauMHvn15z7s
XD/Ow9SR2Q3zXBYsMWvpj9UgurvZD/C+BLgIdDkg+sEdzmnVULmS5QXoQFnGDlpBk97H8WOsb83N
9ChJgtOx5rk0VYW/B6MmeFg4dYpFrok+Q1oaD0mo1GDfiGZphuA235m9VYCsFQ36llX419dRIJjH
1lhUIwYoxnFiWL1jG49+ofyajI2Rf02AAr0ujNn/pzX90JJ3mTZV68zMIWxMf9vlKZoFv78WKpyt
Ig8nzwoASduSxSOV7Rr6Y2zELobDuQoRBJPrjkYFUI+l+kwAoS6PlwX2GkuehuI4I4s4dm9l3N3U
yan9VUl7VfslaRtViwIZDISDtgcj/fV1XN00jUV7SB3ryBpdSmeovbLv4bE19LLGOyRTlPvW77xm
fL0uaNWLnAni1BwySa9zA4hPOr0OumceMxK0GEKCFvT/TRDT+OwOysp56pcOGmXPSZjMmKOQoglF
8Exbu+gAxkDaFIVMULYx8zwTojZWVms1tJnKF7Sxp+2JJG/X9Vi1QBQtGaQeFxBP02BXyVQ7pYqI
H1PRSk/xRCHO6o6cCeB0GACWyScVAuqdAgrw2Es9WRB/vrfHfDqmZzK4q1qSrWKqNMio9qb7qLv5
HkDt/a0T1NtX6hZehJFZbUC93wSvW8+zvSctbII3fSsJvmR1w84+hLNzecmKTJvxIZqxy7obeQzl
5uv1DeNZUWEMuL3OZHAmDuormrUVZNCjiv7lQ3PIfyS/tLcWo0IDEE6Hg2dQt76Xvtrbxu8FdAT8
cMdP4jnD73M7KZUF4vvACmH33uKWe5ASlLW3HHRXci2vCoGYi93sWx1QTNFNfepjsFuobMiP5Zv6
s/ypBMpOxV+ur8yqkwEEh9EAAMLAcwH0Za5lvaTBWf/QfAOQx6OyNXdWuv3fxHALYGZyrIKVFkFu
sS8xPW98o6CKIVut+Q1U7d94gDOduGt2mai9RAxYbkyx20UYcYRUriYoz6xaLYaBgsNeN8CnxFmt
HjmFZPcQYiWPaNtzTelbS4fw+rKtJNpht2dSOLtVSrRtZyrQ6hb2Ju39Ptpq+nE0ngfrBaXXprM9
0OLlgK0moqLQqpNzZBsNiwBYg2rg0o9qVURSKcKWpUo/beJF093ZpoqvlLQhbmNrIgDwSvMtlEUJ
Hq/h9/uW83q6HXdjSmy8zfXF7zH2fMAgLHCnGtpprDHwtKk8imDfuMtjFG9yoCh0geWsnoazL+B8
ogKStFjq8QWyNxrfaY7zSDbFHuANKxMFg+vr+6EtZ0COmYx4SURwSQs4SpLXKf8qReAAyb5dt6G1
EBdEHxgQhW5evJj402AZwPZ1WXk0nhJMK7L81vpO0vnWiL+oXReojRReF7jSkI+ZjLgVAR0Hrged
bZeWM6kGeJKKBAAUh+r7dtRKt9O6LEiHYQSdWF6CH8pcQjzx010/V0mA5j1p63Rt/2XMa81TKkz6
GbtIeqic6Aexyh7lcmSsjWYGTwP6Sl0CYodgKHv0F5He3ucJ1YFRmpyTraTOATDWeHddp7XNYtTd
KDGD//8TU2QRV1ILCGlxlOw2RDbWrbvU6+Q8oPafM5lg9XQD+Qa8SfDKVS9Xb8AgydwE2+vRwOWk
0iAmjSvJgj1azd0wZCTr8tHACMlZBWsKjNoEjmX61b+gt77aoEA5IcIEp2wrcJWri/chi+eVqrpM
Bw0zThUS86TZG9XeUHayIUrtrb1QAZFFTIb3HJrWOZVkfTGtmOHql1iNvGWcY7+2h2edLKnnVOOP
LO+LUKGFp+slCCmHObhuI6sp2rMP+KRnPXToCwHKvPaRxkH/y4PqOd+Hn/HgSqM//E1GB9RGNoaO
os78ae6bajd6FcvQt8RsycqbQ8MRabS6pMBQg48FbbUo+l3aYqqbdduMEnwU9cHothy6Miz0U6Ld
2d9zDFV4vr6Ca2Evg2z/K4677bKpSIHnhktEkf43LR6VaNjEah2YZeZ3nSAoY+bAx7/ockNPDxhZ
zE8kB1PX1dSxsFua5C0klH4V7XST2TvDzr4Apfp9qgzBoVtVD22yqLcB24Ro9HI158hqhjYZymNe
dn7cHMwe7WVoAUH1L8kFN9laeKIDcIRWI9BzyO9JrLNXEO1zdVZyYOCrhoaNVAdy5ewrDEr5ix07
E8MZCIY26naZ9UwMOoSqZDOA5wTIIl+Nln262J1A3uoZY4gl1jQIJm5+gqOcROD6tNAlpFbfpm6b
gcCSErrVY+DVMVGCVBsUr5LmqWt1gei12OBcMhcbqEWCEqpZlcch9lujwBw234inTddKe5id54x3
15d2bQfBYaaiOoyASH1PTpztoFJImdroaJ1Q2jtiph5JT2klokBeM8lzIVzIZU4yZlVEMJPC2iaV
4mZZ5Y+gnM83fSnC9K0qhOtTR68eOg34bhXFpJXeJwYQv2ape4MyE2+RQH9pGbJIrVVRpvnODQEN
ePo3a2kVqx9GmKU2YJiBssx+Jds7FYB9wZlmBs57EbQxsA5EvARQqL0805U2m8tcR0D52rUr9ZPf
J99kUJDldfDn5gCjhy6wBXgt7VIQ5geAfl9D08Sc7ysQ6sq79G9UOZPA2ULXk86eNQClk/ZU5cFA
vTLaEVH2fu0YnevBtu7MrLNcxjA1BXqkRigtuT8O97LuNo92RAK7Hx6ur9rq9pzpxP5+Ji0BI3xv
MUA7noJTsKQaGiV7y5tqKwl1Cw+q6+JWlIMdKCre02ijAYj+UpyZjQbJdNwpbTK587IfzZ8guVS7
PWluylzgIFZ0Q9If+E1g95C65kmYnKqv6rFnDqnZzu0R/eCJGXmDaIrGyllCJQe3P/CV797oUqcc
7Q8xAarsKKMb2rC9pt8bkujArvihCyHcwqG4MBka6wbISdBTbx5OoNomDShXBF58TRDqbBjCyOj7
wElyqY02G8vs5DivqBwmsR5I04spFW5vvgBtLLCGtQ0CyBaAbxT3AJjmTF1V51LKMLuFxb1RHmTV
HgSPyyCIe0VSuKWzaiNX2gVSSmVvYGy17KrNXSYKNlfAL6xOgqZODAnD4vGVkl5qwJVCc3IsVRR1
tQfbRsaq13HrW9XRafWj1r5JAJzJqGXHuv2Wy/oG47VQ0kiUg0ZERYC1zAi4ZIC3ALkQI11QLzey
I3NHdDQwoh4VJFPi2jZgpBI9KVWMoWm3euFpjt8PT7GDSdqF8nr9oL/TyXB+H+KBywUOGP3YBucs
dambp7gFoJvk6aaO9uO4a6QDTSSU/IY73Dph3M7Iz7QenXrZM8jjKDeYHnCaTJAqHAzpNbLCPt+M
/Q0BpndU9oP2SpDUkNRDqm7KbmeLeH5WKHJA58DABuiMlIEp5paMlrLUJ0sL6L7lFylqJ2a8LTBm
Dg0+iYexSYZbx3MgKYtnSYOLrxpkt0pv8vGkTJiMtlgbPFe/jK3oxcvW6tNaYgIuOAN0A1RRzKue
OWl5Mge8eQHSltQqDiYEyZtabzpB2Xjl5Nsy8vVoZddYowf7+5mUeNJp4tQpAGnFXgaxsfYD7yXH
uhWVwFf6y9FQgMQZe8cw/m1OUK9ErW5QsC04X5NxPyS/LPJMQIxTaZlXyD4dl8PUxl+cHxl97crX
JB2+9ip1cfdZcr5Fa7rgKbDiIFghBC3JAA+hrYv7nhGmYAFKzvj4c68r+rd+UTdLZt2PtciNr4kC
wyP6YVEyw4QzzrsOUbpEDZtlUKa5byc7FaM8MR7cc4gINbEuCQ8bNOxgSz+RVulLaus1YP9PnbMZ
m5vafJpFwKe1qgEYOz+EcMEdSrgSGfsGMH/V9ovI8aTip2QTz4iNG2v63W4yA9mEeQhtrfuaRK2f
RNtOG8IY+WBsJ5Bg0rH7cyAdJq2zrlaUtljbCredmWSbtF4ACFzokxKF6bg36+dJ1L62ciYvpHBn
ksi10aFHEC0Bm3orMEj2hdx5t9EOjhiWzZsGTcDlSTSUoV26CBDbrt2jEbTcG86B2oe36y56JW6B
m0P3Nx6J6M7l89cz6JVQ2wcBHeqA9lK7wHK50f1fyMB16KC2ZANpzQXlJgXSH/NqkCNXH4zlWMbo
Aha1E6xZOusu/VcGd9PMclFGDYUMJHcBmNS9LA9x1sF+6fjXtVnbczZZCmR9uBwwvuNyX+AohtpM
AAZNqxs9Bf94LGLfWYmPMQ/2QwJnVZED/H5ZQsK8bOUJgConBAsU2gbQGGEYAnVWFw5t2aBrQVMr
+mgu1dEmioUbABNK7400mHUkUzFz+/qSrZkyWAbw+yzbDYLfSxlA9VB1jiBDebLsn8291T82MTo+
BVHr6rqdieFSmxbB09PqGdLuRQLa0zUjsMHLD7J134qihJW0GGIEDD5iuBtgPjlzq1QS2wsBbpsU
7RdLb786sXxTmKi/2Jn5oEjyBr37aGApJ8F5XdmuC8FctCyBGaRIa3gcNZ78VleR329dcNC6ukwF
DmhNRzbrls0gAJSbzxTH+mLF0gB+0wUx46LsnPF3/QVDJZRHTW69wlTD61ayFhKgavAfgfyrA7mU
Pi86hARR1Si3htXFYaaR/CaeujIoaZ+FtFA7t88VdE9EmAGlAXXiOROdvRREYO44pEM4I2H/UI5F
aqJB0SBVqIIkMsTQsUlQkF9Lsl18Ln9yQL6q2TEIWO1SOybOY9Kkt1kE1t3okDpui9pNVsZ+P82u
bfz5o9ZhrgcGDVDWp/EQOToTczXBShl4CXbK7A7KT1tGedWUBL5bZc6Zu4bY9CCERDbYWNH9e3l2
I0Iaq1YRrGgtKIabwM46dzJsH2SpW609aOUhxiw61AS91iabLHEVKyTNL5Juu8jx5XrjYAbihPQx
SMrnzs2c+knrRSd/7Z1z9pWf2Dm7uY2LqOrRj1IGQ/uMjJk7z18GrQ8lkOQCCP49wSRJQnftcKP1
+e11y11xPMC0Y/Ig4Efg8OaBY+pSS02SI8wqGHPYnRkRT6o9ZZjdOMKcZEv5H+VxllfUYy4tI/ak
S4/oMXK1Ud/Fzq7uMAAVxT/pr8QBjQeGdNTw3x+9Z2+CVErsKbewuKAodSX7UdJa17RGV8LQD0l9
6ONWcCe948s/Gd078Qlrz8e9fml0NZwZMWYMlzFGVH2HHC2JWeomWrenkokpoZipiaGe5JFmdFuM
cphGlmc3y2M5R7tIuS+XY61pIEXOvnRVWDlhrNnfrm/5mh/GnFt2TaNIgdlal19om01s0RRtNOow
AJ8hobFftbqwVufAXLRZ0G635oqx9Gz5EWoDg3IpLamtXq0wLuGYV1WgYz48AQ7HRE+ZFt82GIDb
turrQsztdR1XYkO25wAoI3HGagmXUruOgI0JCGEQJz1IFnGXaWstT9dlrK4j2nZZfxew8XzCpJIb
9OM3iD+t7EfXmayjgVGVpqIJDWty8BAAJRzDiQAseKlLVMb0/0lk1WxfO7OL4eUe6UMzFqWz2A/x
pnsuiPOXktpqJDYRiLZJH5ZN/DDZd5hgMujdZqJRoLXx5voKrgRX4LQCeAq96gyAz9kGwC3V0L2j
f6PHKdZPRD/Jg1fb1r5URXR3q7LAwoqKOIiWQF52uYqVPA5xp6Adw051cLyPfVCBrrR2bro83WJy
l4ivePWORRLiPwI5E6RRV8ylCTx1Wv5epLBI9EdF/omJDX7Ve1N8t2S6H+GYg434L1bVRAmS0VFg
iAn3ZiGFM7RTjxYpnfiFq2venPil6CmxBp118PpCMgc9d+Ar5fYOVMxGm+mAelLLibeDxGDxbbP4
1tLrKC/Z0oaYUXEgeRMfTLOZgswe7hIldr6mjWqcFHAjCFzv2pnH7FyWjgWkCo0jlzvcWkPiNMUI
rHyLHgvnzaZ3UyyKLFe3FeU6lszCf2h4u5TSdJY59JoCBJE+3owYSFhNlm8M5V6JTfzfbdTU8VtJ
3xv9Xd4t4fW9XV92sOmw/gt4U76plCwasabRwkMhLjD5LVIHv5nTIpDrBI/HsRk8uL7O03MS+Vk/
2eh5mojXmXi4Dn0tHeUFo4Wvf9PqugPDhhyTiRw4/6qUy6kqUoPhyPrCzTPLXeaXvBexXK+dX+ys
rYBwkA37486v7ZC2r0ZGOto2/gLwRyBnteNGaZ9tmr68acu762qtCUSSC3bEaFxxk19utGOCrHgY
0I/XZuapHJ8VGa3PJ32hezPNd9dlsY/nPe+5LM6oFseMpoU1WrUJGwyrRlIQz7oluBRXbRdzIYFl
xPsfr2Z205xFQ5VuF2Ps4MxmTlOHIKzJgiSxoxCccJjkOo/T1pD7OdAmhQRmsTiKS0hEj7Ndmpvr
Cq9dNawlCvMDUHXCfl5+iVbR2RzQh33Ulxo8vAMAhzGIscMhziev0JIOIwychzHtBoGTWLtMEQaC
AAu9sBZeIZeCSdwkehZhpQftjSJh7+ints98+y8wz8h/ORCD3IT5aRJErebtpEdQEJAhBDm2nm9R
J2j8bo5FD/pVlZBpMwE1lMESyfn7ecAl0Na42QwN8F7anXINo3/zNzz/Bd5n7aQjWQooEhtPBa9/
uXh6rUdjyxoWSnqPJn03xZQvtZz/wp9gcJMG5l9YBnLNl1LQUg6i2AE11gpR+gnPhcdOS6zt4sSR
e90K11YOMSJy2eo7JI874mqVOLFho8CaMXfeuFZ1MxW/jETw3F5dtjMx3OmeFzKkhQ2KR1Rw1fQt
Hg3XEVXdV1VhVQAUfzBogO88AtA/797xiw69S6LaB+2ehblySfnj+pKt6vIhh38volhHqE1w/aUt
ZYOsEwz/qHOBd1hzh3iyo4zLIJIGz1IHx1TnuEjgDhUNVEmlH8HYruuxvl4fItjfz1zhOEtE6ghA
mHW0IZHt6+otGgnlvwCR42HwIYazZRvxH1UpNCmAtFAee2dHo9frmogWi3OlE6V9FaOj7Kgktis1
jRfLlsBprm/6hxbcuY+ATJH0hlFjKxa4HGni22g2A2/83zgYB8ENrlwTLY/8jA+gz53YiiCo1/NQ
U39oOfpj7LfrC7a29SgPgt8MjI5Ie7AFPdv6ykxInI+AROE4OtZLa0gu2n38KesEZsyWhb/VGesY
Hr8OkNK8u0zNeo4WBwSBJiLD4i4dfqC/vsKkkUT6Tqc4UKY/DlmAAwfrPYBz+PcJj9DkQHlYIw5n
PqHFY75d7NaVY2D51Xw30uc/XUY0rqHn5p2yEskjzu7yqQHhCAFeoCUYdPk2V8d6fInBlXVdzOdI
AZTOSFUwfmEFu8U5T6lQl0WlSFCpmzSAcQd1oHiF4Ax93ikIQTiPNgjMsNF5ZhG5skrHoUCMjOD3
MGXflsuQDjUuuBm0R6aHGwRTluftddVW4jFGVw0mR9CyWsgec+fK0MZ5LBOk4kFdm6UbQ3vTxihz
AW7zJFDg5HruTmnl5ct8lKM/PtOQjcQjTjWWFl3bl6cgLWRkgQpUanC57moNNNHjhNZR0Rn4fNgu
xXB+Vq/STrdr9hhtWjcrww45f1O5N+3w+loyR3p51i7lcI7WNBqFLGjCPtpjGeQN4LfjadQ6b5of
Rlk0JvSzP2TC2LRDGAxiBy7iUpoly6QxQcRFvhTFF6XtwIIgYKDjX3o2I58zGPuBhq5lTG/ighOj
7e3KyaLx4SB7Tez2N0mIebph7GGk2N20ebu+fu9jMc4W8JM47px18iITs4G40avQeOOeMLS4pB4N
0K7xTT4G6vMNRXqWut7R8oLHNHwb3TLM/b0ofcHXUj59Cbe6VVUBATxL48PJtvwX+zW/c8Ipcu+t
+uA9vnU/5qOXoHXxuv5Cqdyt4BR9N5Q1pPrxfVi67dZAF58aJADBv7kAdqiDSzbJyRJsM1+k+KQt
dw6HwqCNbGPd50eE7Z20MzE0B3NsvGlwTfmpup0aL33uvnVvzRx7mFmQhs7Don/PbkwMsPZo9vP6
QnCu8NP3cAc2yawkb1usQ4lEtbuRQ3tbe7UnCInfn+vXzI07ry2qNu1AIWbw88UjO3lv9W588y1z
fwyB+7V3jS8jahD3qjftFnRPWi/ppjypTzdyuHl2flCXbiLX84Y3ORz9m2c51Lw7UX2Z76H5Zy0w
woWVSJDN5ywRo3jynMjx9JC78I8ecG8BOHl2sfenpGSfJHHWl0ZjWdUzJC2hPz1kyNvlt52Xh4Jl
52+cT3I4a7P0yU5Rj5geeuq+DLsavalt6u5zfyuayCBcPM6QtLnta6OASuYpv+lv+tNy42zq1i02
orPL494+acUZEzXN0skotKp9CfUWS8bQncGd1J1iueTt65Rs0WJV78vSQxWosd3G3GWpRzFEGugE
wUXEF4D++RhUHwywUTNgwuXF6hBkA1QLll0fT/bioZx/ryRufrq1ZrcK3+yttwTtLjvQ07gV3On/
5c74kM3FZObS41HdYCEm6ts/pv5Ab6nuNdTrAvOhujPCDqhopAyvu4x1sZgDhDACdQokXy9VnnJT
G0BIPT7kOSaW3lnd1+x3GWsbDZz2A2aQgLr1lwYglVHvRE0UXHj4/6t9JprT2K5JSvWZXVvOjdR7
duZOs+8Yh7nGlC6BnuuyTEY1juwRIvtLNY0Y5GfTgJ3twn6/YFKk2+xK//f1xRQJ4a593Yk6jCWE
Quo+2jiHwn1WvpUCRdbPJloD/9WEu+zzvqrMhXlfdXzA3TYBNvhFnzdduZ/no1U92rHgemWH/ZO7
PxPIedLFoYlW9dCqCerf2l7xRGzzQpX0y83pFkelmN05Phiu39wj1oQPnYJpkwvON88O9I/Ffawd
50KjWmtRxoQge2OgXT9Al0tPvGfV3Wdo3/4+unZge9dtgm+c/kcmgCAYn4T+GpvbrxK9NkjoQ+bo
Wb0XvaFXPHnOg9viB6kPpV8EX68LZAf283Z9yOO2a07kPBoSyOuM3yiXP9YvmCQ7PDpdIxD0X1zH
hyRu2xI0r+ZkSKaHp58xCtHere4/F9tx225FU5lEOnH75pA0S+zMQYBnfE8rIAUjrxUgkP+LEX5o
w995sl7pHQsY5Lf8Melc4sp+f4h9SeAk1u9xJEn+NQjO45YZVbtlxrKlb09wsuEOg31mX3UPf+Up
AJ3B6ENmeDwLwizLoAmIKna1As20/WJ538uHzN1et7f1S/NMDKfPoMV6l9kQ0xtgGPaMIpTcamM+
fM9/d0H51EqueQTdkDtspP0bWiqbg2jy4mrce/YF3EUyLFSNqYEvyPD88Sa3BTOH7f6IRQvK/Pen
o3Umh3vzZ1lcd3ZTswVNvCyMbpF73D0Xd+NWBLURaMRfV4qdZ1rUQlIVxDeJdx9t8x3IxQW+SSSF
u6+WqsiynkKK9jV5ML3Mb3w5XN7erhvIugf8WDbeA6ItNKuXHGKiV+1L5QJU/OoEth+F0l0R1Ke9
iL553TGdCeRcYFXWbWyWEDiElvulOnXbeKPtb2bX2R2U3XXtRGvIOUE5l0eljyHL2YK1BsZnBEf9
STQ0SSSFc4BGCgosix1l9ST1ruPGrvzVOtluJTBx9ju8haNtDcNfwG7AMiSXN/GodK2mz/n80MmD
Bt7NiPpDmlaboR4dQVix+mpHxf//SPuS5cZxptsnUgTFUdwCnDRbg23ZG0ZV2aY4z5TIp7+H+vpv
UzBbiNvdFR1RtVEygcxEjicxnoN6ODDDep4HudxE6ZpIwOqNo0a8ZfOUbQH2Hhgy0eypmbrEJap1
JssZFj6//6sAZ0CbnfbGUkVZliPQtqLteeuenxqzfhV0Y2a6qflYQEbFf0iL0TJFbf1Sz0CrTpdy
9x65JPKNtp5H5sw1QuFJRVdrOC8NEdon2/+ROON9VC4q00DNhiH5ctdLQwVsuoeQvPev0Blk6jsO
vTFnccgso3qtEESNHINeYSBLfvLNCRXmyi5ZRi7yUW8e/UpdygNjG/Xr+lETzJsArxMx1L0o5bO+
lSDqn6D92vKxA5PuVeI3VDQOhy/eCp9RT2FIjfEUfKyUR9oQ1LAbaZOFtLQ9JDQWXctzSfrD+qGN
A7aYl7VIvSBU1eR6NKTOKEyRiMRxvlxT3fDCcLaT9ealDnliFD8TgA7ql+DplKw0Em7kX1JszEhj
8gSExxOj9aHqn2FlQGhpnWnzqi39efXuGC5FDzt9LIxjRnPAEwuyi53z2FfRgpT34uWkXE0Mg3tu
PBqMcrflOfKjC2i8XOhpGW7eJcM6G/6zYsYZoQckw14eM3XLHT8QCpnR6M6bqVHdwJwstyUNzd+/
czJfW+/S2TzKRtCa9QpwdAfPcOh1TZ0EqbX5B29vN0/hZEbNXTSBS+60v8V1ZoUe9eboN6eO41kf
TsMDDRz1mIcXybyxRV5IRd2B5ZaeNBJtVUMlPa6fZvBa43jXyRgSxY0qIc9BKSSGv5ENbz4jHxLn
5WPnU/+nbJoKDMS+aiWzyC2zSxZFeTGFXsu/qm0kmvVb8xuj6CsEoHuJqKZjHMrtgV6WSD4Bku5C
cK68dOLoUz/4CMa4VNdimgL3HZJrrIvV+WlqWfWvnDTz/SuSbR6vw2/UKVMH9BgLE6ZNUWoB6GXG
ywmdbzT/s6F0x+Or/5kf6oHxRhSidWC/sWcbt20pZbGCs4VjYV7mZ0J5JfVx6R/QYI4uCwO/TTEV
fzTiX7FmNo5uqsZq+ryoyXKdIifD6YQfzbijzfZvppiz0yu9uAo+CArv7xoRF6FneWS/33cEVdVF
bG/nx7ORA1JpkR++nF36e+ecTfpMzetXY3r02aGHHWwfT5B7Ph+dNWPLo3CGxoJcxqMBRN5lO39s
6cbfpG+ub+/wwEGMzqmixRl+HgO4ni0fFgtnt9txPN5RjR8QYQx43GhTrDsEESPOqWwAw45CKh9z
0tsn9pw0ATD9AIIGZAvr6QrFFLMnagfRP++lcGpkoch56sbcLmzMRgc4Jt3guzMuiZeGmRxc4/aY
XAILu72okmORiIrmaN6Lx0KT3oyXhoXuPYQGFsSy9XYgvNWliiLfcf1bUm2faBWJP/dojLB0U36y
bWoehNev4j38Qws7ML+wVBEb2c0Pzr3dRsJ/HOrgO5iLq6tzU+cNasQnY52SnGzDBQpsMsGnTARK
bFqQA1Y74c9XtL6Qa2MuOdc6/XnqKoZXsWoPs/HwPdlX8IId4Y3sVpcjdkihq3fRrICeF5Bs6a8q
U4d7jY5iB3NYnMv+KbL3ZJnn0FWLprsoIKsQFxcwm68wamTynsLbDrP7AwYZaAaMNpL0CjsjMQWW
gOTW7eWo2ljH6S68xNRJcugMlAN0ov8OsKHLkGm2SnRDBZbnL+9P4pGiJHK+bl4C3uKkEXNw/z2M
tZlUXYX1EAFCmVBXGiPVcn0+rZXLVyZkMiDzp9o1JcU0z49628wAVStpPhEutegTV04xSHKR44Rn
AtmFS1CH/qtUtNNDtftVcND9gZGKtUB0gWyAXDxJyUQHUm+BidmNuC2NzVdCn5v1IVinr48Nys9H
7p4o434JEjAsXG2KGoCdP5eWuz3AFXIe0xiTstvabKzU6ZWeqZjo4uwywYhML2WtGZpnQ7Gx5o7w
xGzEuVP/t577LzqMHkdx5Zd5Bjo1rSz/pbOK1+kmnmekorzEkPzT57mnxVzWNGy1QE9B67JIVkes
hd7m6JjQDGCISvMTzMdi6REF+Mo1ds9WhroQY6M10/3c9s5G8KszZaujpr/SzcA1tN1l1RI0XxvY
jLs2uDmKn6/G/ccyl1xfQzlqId+QrGiem+vjzNBMca6SRWa7lGNOxyRqeNuMTSmETonQN9zf9gka
vv6VUC5D/emyBmVIg3Gu3aDu9ImM0+/vGWCjKMlXjkYn68kio///uc3702NexFxr8/Plcju9lGyr
pWuZgIbjONFjD8CQI8YRdHM1RasiiOTrqY3OAl4Xw7gOooEIo0Doo2MbvSLvUl2AU9Q3dGy9T/PX
V7l8+Tda/k2BOaa6vE7a8AoKGrQ8MDJnRmLDM7hmshfWn3f/TYc5qbZWtWLSt8oo1vYU0VNKrNlb
8xJbXOe8txePKDG+sueeleIa3Tja+nZgxDQhCIMvDjcIHlfQb56YB6kUhEDSscr8WJrBMSdwxi9E
PqgELTeB7Rn5koc2MZJ56oX6b4ps2rLN40wJdJziS7nL6WdHN/HWMzjuxehDO6TCWOTgLIeNrqIS
ppDO+n02hDd3NaVoG9OMkPOQcTliLLKvJmfB7W8rJrVpoSL7sZkYtfPvTq5fhgR3rcdtZIypKky8
UhFvbSbv3g7vc0bQcY30K+F1hY1Eh7ikASnGlF6Sq5aH0xspZCuslJ5fMc9lTTbenCZ2XNKc81KP
P6EDioxhLVXgt2cJKorB/Gr8DtfXRYc2O8/a8Zz/UXs0IMRYC80tk1IOkd3NzRMQQkhoAMlr/tgi
9Zbgh/4OaLCWYtIUfqCHV9TLTxG0KVpwjovHBGMglBRN/W6GrOoymndOQ8I5KkM8YL7bZO8jNhjj
MJU6pZ7UOKrkVFgtfT8f1iVFwxy8DXTVLAQ6nWPnopGSDD1y4of8plGVyNbMMt/UGn8pjfYpnC+U
+YXXz9Hz9+DL2LC6nqrnNM8hLWt50SGw7hd98JZa3kLaR0QYG6Jfq7qKZRB5aRKyfndpBJ9Fwd6E
9ezJlY0rFcjZ3Cz2RDd9WzgayWdkc5Wec9M3QzfwzQvNd6NQvxkynQjrNepmmNBz3uL55pmmwOhU
9zzPfIRkv3EAY7U98txP3MfoWmKdQn05njoLCe7KKY30wPE6xixMXzPDf1hx3SNg4YYHfGkANfLd
vo0Fe50spBOsZom3gE7syDyTL5d+PNZIFmqrj3GA/QZiaLTHLrkfs95hIk/aBLK8LFUaI+RcWym6
KuGQegC8sKY0NhJ7to8rIuwfk77hzjJydEeaYXUiJr6SyDCm+ReGlJHuuq6ABdN/wem8zox3NNiS
ySYn+MvZ0OjFEp/kw5X+Cg/XjbykNF0t9HkveZ4V2doTx3saqWHenwzzrIhKUwDUHCeDPm86RegA
jMCNYl4CUluH2cbcuBtlzis5j3Rc9FQBwoKxQQxE3iqOg/tPlBJbHnxYMAkUsbUE9RorwgZStINp
FAXUxQH7JhcTA5iBiNh40jDi9txRZ14bJUagXbjIkQu2aK9Fc+rAizevi4xo74mdvqY8ce/vmJUB
FeNxWJiMLj307t+Le+hmTe3KYFchBVbu1DbiBqIsJov+jePFDWL/hv2gBjiVHpsbD7nCGO4iqq9N
qKG0gZBLW1qWZIkLjQTbYunTYDOxM9N0dmgnJyZ9awn2i5DHIj+q3T2ey18fwLILpzI9V31tpULs
OYXnENvYZrtOL2QDqFqgrhDU//6Fz4eJPbRLI5mFXYrsxPS1U+NzJs2QBhUXmCK2LCT2Nk+oanp/
HrM3UvxQ7ygxGl1ipCbwJRclFueKXpAIT2Bn5djUJHnEp94xQft0R59805y8B9QzRI/EJKCOdpw+
cWvzveiwlz1km9FfpRXaRG6K9qi71+siAcLVuxzmMsny5rwsAs2n7izG8IYQF7acZbLjXtDyzjkR
3kcwDiMm2P3Gy3H20iHQ5xFG/huCVV+NVStGpFjum4YtdKSOaIZuUh3t5RaAkAQYtWb++EtGDf3w
OBjVrkVJi+paQ+UkNyYr+UpTydZSRw6pagjXxTo407bdaN7cr5YRFW2Btr81yeB8xYgHeCchjJdZ
VCIgCKY6HBRIoqEaGCpYudi01VB1CQ9ixyuvjL3ZQ64ZjzOJCzmYAZoBCpfCI3p9a+yW8Jga8bru
mGK8zgT5WkQFYEoSCZB0xGkG4DDTn5caxZLMOA6J3D1N9dda/wgaS/X3fnUUBCOvdrFSc7YrjOTO
73WQsXEhRtGVKOm1vUvJOiZdTd/9TTBfJ/NgXnx4pmZmmuHPNbs2EvKGRcaGOYupwctvjHT/40Ow
4wSgHAB/VX5MCLqV4Cq+1x5frqf32fodtXP9V2RvDAJvuPeIfYOXBBzL2N7RZHQ+cwOtEQLQFHYK
DMv0sPYd2cQenKezUTkXXA+mpVzKSxeMucR3dBk1n1zav8RaA/CqVjoT3dEOWvIOjFQZ0PSFhc7J
Bk2SVhzSPFrOEkuakUJ8lqaLSUCk+BUDROfS0i9E6JZaVpK8WlfhPCuod3isgaMK2MOUYIRN72Fy
7x/cUlBRWcn99ihZMp1QfbHhZWl4FBht6LKymVwv5/YYO4Gh02hD9Y/HPIw94yhO/c0DI+JTgGHo
QtHzQKTf9GrzxGjUaPz9++g6uj8jNxBSsWrBgdHhkLJtRd6o+/sxDzdHjnmeAAvRlw4B+wHMR8Ye
RzlqMwgE2mO5EG3ZVEBpD+hi+qmiPa7ZcV2PkWu5o8dY3k6uFFmcgJ5+6LPxyI6X6ApV5559sXQb
ENOWgHaI42MuRywjYLiwuQktHgg12KGbcArc96JFIa8Wd8kEQ0b6Ri6mpK6cxEN+PeMsPBq5uDty
jOjlpZfqVQByEtRwMtOInOzq2YwG05To8aur1zTzXx6zOJZSuyPKSKM3zdUzWj5aND+kL7Vdr2OE
hn/KlfTso+fwMbHejrBCMzjPm80dRAftpIr1KESB9uwVxzA9G0V7dv4bCSa6l+tWxE5IkIhr7D4p
fgfR/F8QwF5IjO5B9iEb99qla2np1b1MzEI4olqK9TXGYwq96vw4pQEF5hWYTXzN9922PXpoVj8b
F47q8n6+v6TBJUTSrJauEhjwgQorhoaOh9bXeAo7pq/TAROMfSgndeZp/T0oEXBw6oSILsaBEp3q
gEIpOV7DyJgxkJQG1BjrEE0jze/iaXtcLte3kjty3sfozzGlZE7+rBpzFa7IG0Y6aWIuDsU6ocn6
Azlj8t9ujnmd3Il4TQMfnyF0DSmlPxcsnq5yXhw4qkUDZhkzUUYKRqojoT2iWxoVQe9iXVWRIyS3
dXGPhJAxC4HuY8UeYhC00a2ty97HSkWP6JsrCQ77vVQiHlolZEEOfkLi7eFrtv9a6sePZWs/PtGx
LPzgZn/gmGqTKmyuMaRV2J2frvN432ynTvzhIUnOw0wdPVesOuh734AoeTuSgWLIflwLoojbc4uE
zKSPc811tEYflAEJRrWVYOarcQsScKlQlF9vu/kxsY7XJXJ/tm2uLkaGTtoKIfxBn399cGz9qOYP
qDOafwY8iRJouFO9OCn5a5KYccm5r1EGcXpIAKLjB+sU743LtQ2Uq9/43RFbTP6IgW/U+pV61/Kj
zoXKnIbYB+Fi9ftjIRnlC7uuVeQm1B6A656onKPRq/PD7ljkazfcFNXTFOC6/40Gw1idVlM/LaPu
GMx+p3VDdHEx8Xj7m3mMMEon65EbCXoA01U0VJLmTTY1c7j/j1kZ9d2wzgJgLsD6A7KXeH9enZZ1
9bRLu1sVbTmzJ2RKJtS1EjKxUwMohxyCY4mrftXtDR8OkRSLm4rERKvNrlkHj3fdII2DdaWr4ii+
/N6mO4vkxkoryFuxj58K0s4PCXV2jzkey+zcfQDzPsjKtcrjqOyOy9PVJx48uafWXP/OLCume5/m
hlkbWU6TX+ZCNApUqPwtirK8nM6tKP7DqA7OgRHUUu48VQKc5fHlZZ2t3kvyu02pR+wJtTHU5z1t
RIyihcYZbbUBwgKO+o/q5oA6I8KzbjLBTpmiOzbZTvYOF+xJErJnV8lMsYFT605Nzqn3p/qIXUac
r4LutkIFdpdo3WjN961u/S7XVzL/9KltBshBFzQ9HHYTY8d7iaVRVfpmlkUUU+qwjkW9p708zez3
4ONdfu7gT82JbTbmxXhb/DosLs7XQiD0rTHN54DwiiGj78kNIBpLGwH4yJjbSr5457hNcN7iZzrZ
F/Lx8fnyfr8/gsF75fkXeZI1UOMgfg9nzyoPbHDs90UBeNP9EhhApjGudBGI5fRaqd1RU9OTdC5O
enr9F5YbGFY9shya+YDaeM/CJWy6Lj8L3dHNfaK381p5SVvj8TGNZVVw/t9Eej4H59TJehkESget
UyyVChEGMYvD8TUWDe+pMi8WujHrmGhHDtneirLS3wNio6wv68BhYpRd0IJYTGu89ZfgOgnoRUf/
N/U8vUqBqCrnLuni0ndpLMEYL9VW19d+MNUiUl3RuUlqP4usPEqx5Pnxd4kj3wWgSmzL7pdyYcSb
+S5fvRQJWiimsP4TkZ7RwmXl63h97FBJmDyj5BqQhb4AFMrCcWrnxXlMfizeRBMwlt0BSxd/YeHL
pJkfx17QTY/GaS1Tf4FVCubia8exdWONB0My7EqhfBYWM6UDl7kZE/T0xO9YifzG77TpbRhzy3d0
GCVxlejcxhfQmTjw59bb31dACtHONmHcyGHn8N6QsccbrSJo4+gfNGw6YFRG8ry8bXJlekTbaErO
27kNY7oSLHPB0c2fz4UG6cAMJPrCsStNYNRmhn0WuV9j4NKwStK+rWjHc3dGnPt7EowFc2dtcr0U
EZz7Rbck5mqxObQccR8RhHsazNPv5X43AZw65kZRGc7pnKxaw+Qc1YhQ3xNhdEr04V6cgcx9XE6I
/LZBCwE10OLCe9W4B8Y84RMBTYrwQpGUXkuYU0n2vMl83qUzT7bbVmlWF/2ll7v2dFD3HGPM+f0b
gwNbrGNnW9el+P0SoWRCaGUfOPall/97hby7ips8DCj4UoOOgAYUFNJPwvv07DjOB+8meHz0RnZA
xcu6OG8UXET4S/8F1DLe7MdIqfWejZ7NAYFzgDUdHbqCEX8rTmrjqBaQqpbseOg+I83095QYPVeC
FPloGZS67fpU09Pp/UydbUp/b9dWhmGeK6Ytt/DSOD45T2fYDLKQeUWp9Mo/Pb0/NYSsTDMgzxzN
/Gmee+YwBQHA136pHqMwSaBWvlukGAlBMwYMMwIM0r09FrkRsLV7IozSdHouTsppcrOUz/stgLau
zn7vrevK2K92YWfoGfHQuoqsLocyhz2ZSfWfm34OXgTl86reo+dlVebkbPl25cxwpNP9irya6Rzj
uc/oM9XevrwOs1YzKnH1YaRcdncGt26ZgbxmE+A4FQIO+mX2/LLGi2HNyZNGV4X5am4oT2j/wRD+
fa/sqGk5K3XvnIBcnqO6gVLccmf8K1P1TYLRwKusYrKtT4wbOQlT+gpYvIC3VnakrH1/bIzy6RWW
AV+wlPS4NizL+hSf7KeV2Y95BfQl5nSrcO+IeW6v2lnT2gyHhpxeZ22tKS7JLpzEWaFmk6EDlI8x
9DMMu+ePeX0bISouGWoox25ZW1Q/Ppb/f7CS33fEvLtKk2BFbFyCo1O4WWPq+IjSLDk72cbg9qH8
jGbvWWFMSYjeukBMcXrG+go0iMDC0AMl5sFHh5lu8B6AkUL4PTnGqKSBXLqCDMlYLmNirHFd8/lT
Q+3PytnDu1xgwFjHgAfvYfsHf+nvI2WHa1qhxCzSBGzGHlXeFxDFGRrFSocjjOMP6DcZxm9OsXNV
wZg2MqEpEebq1nAuvMYGsf+Nn67ANw3mkW7j1i/0cy/vxskqKbpZkWtRDWKa9JDZmNjkBR08phiT
obTnS9jmeXtUnxVEmdY8pp+yYWMI7g0jr7wj5F4VYzwkdVppqQIRSVIAk3nr8rTAdP1ux7mqkVbC
O1FktxtMz1LmeT0diCFsBuoA6Iy1TWo6+hzLknl5Kt57qjBGI9DyTheiDG9JjAbd21ty/CR/kB9H
TEUdzzA+OHbkZ5/TPYeMHdHPsuyrHiiGZG1c1qWFN2VrcIhwHmt2Q1bgIhVbZ5COk4EetiOZI+eP
kV7MDi9nJk+PR3Ku9ywx9qMMS/EynYGlJci9g97Z2pNP17LNBP2B0Ouv3ceHwFnLNWruRXGGBWUC
dubcgteBF4AhqhL+PSRFq0l6ApTq4yMc1+jB7zMvWHZpExf7WfvWiRdMMLy/b+dI6MkEzUAzHKXj
8DS619gfJmRAkBHFK1ADpkj8Q8VQ/gJKWR/YU2tmNm+POetV9REdRgAjBWt5mhoHpziycXl9/OMj
GTDIwoAL5unK1CLWsCizPzYAeGIUejVdSHTh6E8XwnUFR43ggBgjeLXWlioWN6F8HSFtgCIhLzEx
bo++KbBtBF7tTVItADsZckhbmPXP3hwheQBIEZ7tG7UMA1rMO9VILZogXVyMbgXbzEG180x2Hzzn
gqM3t5zdQG+q6P+uXzoAsN1+fP0j1Y+767/Z28Gve6XQ1FHvLL8s/9fR+h461jG35zYS8auOXgxz
s4mN2HIQ5fFYG8k33lNnXilt1laVqOMEl2ha7ubRFFPoBYbfrYrS8jfgEp0P5/AsLLkjQb3OPNAp
dkQxjgpsLe+Do6CmkftWkQILMEXrLHGMHkfgb5Z4cLx6MklCDzjLR207myvImnJkcNxvH8ggYxyK
aTcJq7Q/QQO1DHi5W8RWFQoZF4MuWodXt+CZi5s8DRgqGqBTA6K6T5lpGGew/mdkDVOhC+NfZQEG
vDHWQtETWUtmPTwEpgQ0OrXf6GK3qzjmdTxe/CbDjicW2JSQhf0R+lciQBQuQCzEDLyocSLyESyZ
O2ln8fUvev6X0C0NwVQcd7HNT8/NO8aYuC/8qHs74Ilxb6/+NJ3GeS8WMXnJSbWylBW8Cg3pYAA8
meFpwQ27+598oFJs8rkFFC7gQ3FbyEoRoyTXZXHQsV2xXy792GiNR8YD7hizUeZiHSsBtArRTx/8
fALNDM6LSZ2v5Y6HKDCeBBtQYxwLYRZ0ouKCMQO1grUVm2gdmu9Lw35bmIuWHByEJ8uPxyyO+7nI
SgGsRJ5hpz3ztojNVa2yKaJXCbiJ2+xwnCM+EefExPU5GAv++rrcMn4csuOPzTdZRm6yszTJZuKN
7Om0xTJibCEw4dRTZdM79fQLfbwZ+swFB2UZXlFxpH7RK8g3dSZG8tHEH4lFhbIYrVbB8X09J1cK
+sfNhofO9Q/u4jctRoYCbK/ylA60li/Lyug7w3xi7e0KpQbYThOO9+Oj/Qeh/SbIiFHuyblQ9MFz
H3HCbAKGVTVs5L926oZDiys9jGsqxXqJBTL9qy7YJ8z0rXtn2LVebXPzy4Q3bBoOh7v+F39q/zd3
zDvUzJoguPbeN15yEkNk0Lph/ypsLsr/P/gM35QYhzWPBayem8C0vVR/NCJBO+Z24nTw9F+xJ6Sj
sgXYKA57//DMfhNlniLtXP6VTC3Nylie0aEyWxEbs641pR/KfOcZHy+8jjCOOqDOjjMfvLVVdZYb
vfdlC8M4CXStOVv0UZfG1a45/P3Ds/5//GnsblXxrMVx3Mcy7/rWNeZERs6d3iJqXqOZ1B/VP0uK
JjAmpvIvgDo498GnYRnb3kXfx7blL9+R5EQGBvytVqYzpfTgGMBZc3xjFz3zUmjj2cG/TY3GTtbD
pGtxofUPJHTfOvoE+RjSLZA/4J7t+Fv8fbaMpWkm2kTSil5ggUyAQcvEQYA923BeDJVHhrEvM8mT
LsUFZGYh0c+YPju1VPoTk8qIfPyrH33FwFpJ5skMnzH/Y9urt8UCcdHBNMn8bLnGnz+vGGA5oR9W
36Ur+uEiaF4sTITP2EHPCdfHE1SDC2BM1ER1y8Dts9sGYPWyOaacJ3AbdhyzNB6ifZ89Y5Z8TGFe
3T7pkGLklk7eBYvuHB6oV29xHkk0Y5G0aZLOvD6E7ua54ZIe6/QxG+MJm8FhMean8cRKLK9gIyRI
Hu5O6FXpsfP2mDIjFVR1Y1L/CdCSh92Si1I7nub4+wjZsmyQKa4u9BHiGlRLqpvCH7rwKo5PxzHr
2NB9b+zCWRkG2MIILUEmET4WvFW7ISskZAt6ACgEr4TDMelYDXtPMG2viHwDpNyW73k/ig0Ha/+k
AsFJJF8L7FY4BPbjW+SJ/C0+GNjzOruinelWC1QX7oVMd7ADygXxhvEfCTEWpzoLWVv1YXVqu294
7rHdwDlwBeOxr6ixRdpAuIYz6QrBeFlmwEDRN8Kbf4jo7uYbPuboFo8/ULEbpt3g6JqJ6PnKpJeO
l/V6iicfi3WIHdLEQW34QB3pTeMJCOeduj2ZA5KhMrtM9QSHuDyjpZeWhnfc8czTY68JS17uZdAD
kn0VxmBrbfgOUh/b+PSVv2K5BkIKLvztbSnOo0NkrMi5ki7JNIHEXy3jfYm5yfX2ON/7689jtN2j
N6mVyOcnIbREizmQxPTV8hAeWsfhnSzHFdbYJF1QIjpNetUrjOXpfWsdn7CzB4/+YafNI8pxhnlq
d4sEBhfZSn4X5T3bE8fKzsR1JJP22LScy+S8AmyeTvED7JPuq9yAwm0MeT3LSBcZAk+3eWSYGCmo
3b8KLpalOCik63RP6K8FavjQPZ4LytGBW2g8OLrO+z9Dslyj0u0+ATDusWLzHE82EddUyPKUKrSs
tQ0klLbzwKqWf2D1+0EHXq83x2Kx2bhrlCnd7ApJ8BefGBX/4PDCuxrG2VCyWPLyvoZuoH27f07Q
Pm6b/c2g8vbCIdb/2ANlZhNx52t0wWsJXoBE8H5E3tRdrW5ljmX8m5dO+ofM1d8+AAsF22a6L2W9
bNexISgkUZ1AcaLrKtIPUg5Zz2U7qfYtBt54q8Y5Z8om55ImnArNFGwuL1/iW7H54mjtyHzzMOfw
Y+llXftRkPRuc/xrje7zkNpzay3bFkRx79koP5ONiUGmC/lCgxVH+rnEGR8km6D3uSjBXWqeUK44
vlvGUl5Pc+NCu8x0691sS9tXY+d8HaJ1kMJsLf+jdWTTdlUdqN0MnRJ9/QegzPCS0e4R4Q+H139I
s/4tQ7c5vYEtKRJpei3l/ib9X2gj06h4QtcahwpPXJggCFFdkGKBLXp/Upo5KkmPLa9nnGMTJSZw
ac/azBdCtK0gKvcXmu3wrBQv7meX200TPVC8EhRO63gj0HeSIScFQHB7MucYEY5BZFvgakmuarUH
ErlQbL5YeSS09/bTptijcs8h1fvvD+zVLS0wuH4vrMPLBc/J0TAuKunQQ05+IZN55jjZHAGQmZxJ
NMnryu/AEYLJFLC2CFZkTk2Hk10DiPK91yZNhGwWtUiSXiiAbYwtNrZ65BPxNMEU6Sa4tSGUWMvG
A4kfD1kkbGTTFQzRzW6CMzhD0Zu6mtebYd15sULzqBqfSNSYqNr32RJ+T/Goezqgx2iTe52cyyDB
nSlkeXX05/D3Y6EYD/oGBBhdqjAaEWHCHJKOKSDr/TeCPlQdI0LeNqiV7Zb/TgoHBJknOpG0cFa7
/QmS+dx2LXRNEdds94/5GlWrAZVeSAf3NMvi5Jr6vVvfGcCJ45ns0aTG4OdZP96LorOe96qk7nw7
IreSAMeQ8mSN9dGxUeKvYOG0BEpX3xz/iXB8RQvqHJAZ4vE0mmX45ol10i+dNDtf+uz4efUbV6Nh
D/RSBZaLbkzfSl4lbtSED4gxz64i6Iko/o+YsY4s4Y9j8PgZNXcDEoybHqmhrvu3LKdMp/tXZPkR
oPLc81vY+8OoDqjI94JWR00Z+xJOLTLesc7n8wr4KwJ4HrTweJn5WKi5xBhrkHuXtpVmIGacTsUq
JssLldEZaslvwmybz52ytjgU+89/xB5rHvJEBIweKIZAyk9tguwwQcHEUeY8aeddF2MXsO8LrnTf
0IsiOgZ10BJlKyg5r1AsQViqzy8YfH15zB1PCBkjMUHzSJJWvRbLBZmEmD3hlpx458cYCsnXs0bv
hTCZ++vrUqdX9A9/9c5dgP85Ij+eo/kWRtZVr7urmus6qL2skdfHEQJD1tgDAAt/UHnqERawVqAm
AkrSj49yvEQ7IM28yKEYToJWh6AUgCntgUo15EkvVD9kW4+0T38uVrPoFtLaC+FCO85j6uPTCgPq
rDkJ87SJ+37V5Xv8WVoKJHQ3M194sBnjiYwBHcamyF3riWmHA5aIC0j7TXzB8p2Fc/B5ydjxBM2A
EmNXfLHSL4Hcy+a6bw8EknwIXVigrubwcF/GO7YGtBizIsdSrAhn+ACFcapNlLnwMFcEqygwJocS
EOeuOFr3w3tPPSyA7U2/gdbH3x4ct/kehRC0DmDjPNc+c15q1pNXVMWdVC2o1XSdE8+c2lhww9G7
8VLW4AAZQ6KBoTrvM+f1Ilph7cGXtFRi4mFh3wY7dL64PhSPKcaqXGtXEHwN9G7T05Ghv0+eHt8S
zy9kvfgulHqmQMLaxiaSXA35gxbfGdkg1btzpONjchyZYP154MgmM8ntGVpHxnSTEHXPzaBwXEJ2
KKX2L61Y9YeGLjuy/+xHEUx0K5u7gvNo8ggxRiJV9VLTMhBaY4Pt3Oeg6fB+nTEMWSCJ0qxPWC9V
4JmW88cXwbOkt00YA8c5EvUsKUX8fE0vC+PaLzz/0y3yOV3yXPReKX66FioiKVnvF1wzNttX0CGV
B4jhZp+1QVMDuxx4GxdHM3TSNwnmJtyJKqazBCSs6VJ8iojINS88JpjbKDvM+8YuvBa0PK/X9Xtg
SABseG1JYmMTG7qhkC/i3NC4o/TNFGOtZ7PwUkgtSIrvEdYIr57MtwXlPKjjsYeMpVBAkwVwLjtn
Mu1m52mT1b3fF5OWruGPoV+mIph/whwgniGO/zBqAAb0GPdhepHiqh91PHZ/IgzuSAvYTc658Ugw
8iYVjZ83etNfFfAE0Ea2xazEHNlG5NvwsIa8asS4N4b9PpIu6QBbZrHIlLKV066HB61pTPySdE4P
J9J7Ze9nY+Yv3T+LA2Y0fCtZS8Fyx2tgGxXNAXlG+FvVTZr6DPJbbwcX5cvjPOTjSZgBAUb2J2d1
1kzdHpmUnFfrM91agVE/z8le+EAn4NU+YPgqeualYMazmAOyjPzjsDWv7dTr8Wp0JH72bfTZlhW8
Wg5/o/IyoKPeR3aJfp0I8Qy7815eNNzazGi3+StHJkcf8gENJujpWwwrLQcvS8MFYhHaX1D2Vt4+
OGT6m/hhagdkelEZGHXsZy3Ocr93MN/7WNayv/UwomR1aHkM9Ur0iFJ/qANKKFddIi0GQ0EDTLKq
pMQKPz3bU+a80OpWKvpnUiLbmyUqs3OudhC/JZpC1c9QBN617NuFh+x5eibY3NKjfJ8tYfNh7LQA
s9lLhSMi447f3wcrsk1biV+VZTvFwRpGlBGCBr+EJPvDgbtuhyP1ItuzlQGLJdRdrBtcZs0SlbMY
tsPR5juOpIx6FwOGGKNxCaLLJAQq2DGILC/xSNlEJACMbzOXBTKdLnxDUpdudXqedE+VZF1mc84H
PBbVn7gWUnXukqC/1bVAs7fS30TAH2k15AhdU8t4cet49XPAMGNNOhQMi6mOc5X/H2nXsdy4kmy/
CBHwZlswBElRFI0kShtEq9WCJRzhiK9/pzgzV+hqDOtFz93cRUcomYWsk1lpTsZLU8yJlNrtQv5Z
v7SKLaokrsiwWMmfw3p0teik8955sxHKRDwDMlZvBHqvglD5/BWnJH5ahTxXPv+SnIhgMCbEnmjj
ksBGMVcMmqd0DVdOsMTGWP1Q3IPDHcriqcSATarloWhk9As6/Q/sGKbp8d4Z3Jr4NgfYZJ4sBm66
EEtzzBiyXhy656FwsfvFKR437+1omwdSLB8eSrf19K1Wg7wgdXiJB458tjMrrnWQbF9gPbnTfDy6
cEP3rwNPQbYnqz1XZW+l1AmdTsFqGbvAb09eonBHUxxO4a/9le75tsNNdVDLuwOvbHPWALLruKAX
w9mUn8uBHNtfIfFKP1BtUGv72vG+pvMPj28zZVuzzDRBh9Fwk1eQ3o2wFyN90L0caTKOpPuOXWZr
OGWsYW8rxTgal11trKB9KP2fGaEdt48/CizAdjjR7XzeaKIcgzJFoRelGuOaF+6L+tWsyoysuLNc
9wM++ZY9nvjezIovrToi4MMEvPBTtYfVucNe6Punx3EQNzydCBk6cywTeru9/df9vzzf4jA5JAY4
yrbPqpKuM6id1nCusZ3uDXVRB25XkfLF2qApqvULHg8e1/AYDDEroci7BscWRQjyyAJwhd4vJPZ4
QzOcG8XWc1qlHoaUfp/0R3IYf/j3j48DRWz5Rsn1WBGv+DCbYOEZ3pkDtRzjYnurTCOtYpWeEvr+
UhT230DKdl8BjmXdnhsTy9KughSWBRQIlpj+uKzu/3XOawwEqL9HplLXdlejp7fjtOlXtBu7echj
75LZIJREq+nuYNvu2+N+UWo8wJl9sX8bNtthhTVEsqU1FHBWJ3OHl1LZO5+8Wdj5J/tECjW/yfmp
ZYfxrzMUBMuy5L1TgoMFSJVRPsG+G5vbQUjP645/uHmuiThQh8R9nNLzzJy6IbZMcI7IFqMwyQ2z
eQfIIIMkhJjDEoAMbU1Op+J8KP3kZQwOEe/NxwNqts0qFfSmbim81d5lEyDZUS/4RBT3X33Y7v37
l5KlIggVui3likVLr9Wm6oi944vhXFl22DEfLrLZyniL9auNbptPqd2hfod5rquDk1srT9z+Vt57
iOWuFVNFzM4qRBo+MsYuwTSDb4feJ69ti+cr2J4pSxMT6UKvVK85BdboPh4+tU8U1Gid8H98E7Ft
U1qviGPVwPpSFLTilw5b+TqnwyqxKzjeamI2K1f07qPVLQa5c7tuBKqT25XGaREGGWQqLchD9hn5
2YCqCdRDHK/BAV22GFO0iqwKCZYqWQ2JA3Lhgfp/eV+hiwSbWkxLZad8qrjrctnC0hSwhTi5J+zT
zZuNvW+rQ+w5XP7F+bIFSD3/I45B+dYozBYb3mkhgU4U7tL10VyqP2OsKrQcf5UQ/+DvOK7xv3ys
b6FMdNeWomSd6VKScbv2lp5gj3sss//iIjx9fP9pFN9yGIS/XM+d0gn0LNcg59wuAwct45SRqsa2
NvDocQXOZ3O+BdKYY2KFDagsyyiAwBrtkHT+DQOalECTRsrwK3ArGKd3OKY/H8h8C2XAXsRMUquY
MMmXNUR6m77Hrs2n4CA7Iuj07V215m0O/S+o/y2SCQErsWqiXsQHBMHMhZhPD5TqDiRfHM3mXeY/
YtjXYgRGvbGmD4+X7GFztUcP+aJic43pmmHuOCjHWG46T76ddREUTU4EuhzM897zo/ojTUng/Sha
l6MX79KxT8UwFZtcpSuqMDcUrjXPw+i5vyQr9Bocnh/bpYLIgNfeMx9Mf58lVX+inlBKgWoWsJKz
4QRYPx3FHK14yMU+E40Aq6eNjkIJdq3K5KQuUNl96c2F7iGd7nC8DM82GAwprDTsUXwDEK8x6he/
3je9m6+/Ax3s27ALlDBPtRtEOSd5hS3aWDL6QSm3BkycxHaD8fKH8xK9PRnot5xsgbnP+z+Be54M
mJSNWsbpAA3Lh/PjR+4AQy4PD68PcAc+r6129olvGCa2XJpYdMoG+xXWrMplmaA/9AL+MmxS8EBp
ggzwfZVmA6yJFOabZUOvnnsZHJlCY2eaWxWuhiVgyTIp1+eGY46zjeqarhh02xG2rLEs/WAiqCL9
SqflHWBU91HYoC8D/luPv3TnCe3JodeuQ09//AxBeGq6nM83d9+m4hnfk2uViToXxGOHaoHOrOjX
/bOcrSZNBTDmIQXxFWTjqACuN96H90tfNj5t6EVpM4cxfr4I3n2Bsxn1qUDGz0jGOdf7M+qB4Cla
q27px0/++uW+kDkLmcpgHMswNKolxpBxOnnOAH6qpOK8mmfTFxMRLJV+2tR9otAPs96Uh+S1+on+
jPBif3KXIs/55akg+kibIG7XSp0ZU7oGjCkEq8B5QoNQRh5oTOrrLufgqDmxeDUVRiOTiTBzaAcl
HiDs4mJc2+V5j9mHiqFoGoj/JdS32WyJFLYSaKdF2uZgYCJbaogJ4rUauuyEkmD0gqPPnCFM5TH6
dDLauPsY8pSYJK8ZiXY5eFHvG9vsFZoKYXxiKNX90MkQUnunNaK11n3P32JXfrtYJF42GpL+PXT7
8gPRThYVlxji5kXYrzb9AdTJTb5aHzaxrgkjQCJFfmXzUS0InoHSgoyu70ucFiXuN2Tg99ILGgob
UBfC3I0Dbnf9SJN3V2jJQb/ZEN9QZdSWJd1QZJN5siuyJIxVT78fFDtJ/wbB5JFcX3mYcXv+/3GK
E1nMRbtiwOAcXCDrZW0Q7718MvxkO6AW59Sga3MOgYsmwIOte+AJhFPj5pHnD3byAxhjTVNM0PUS
foBzeg/Ag4gXho9o2ODFPHOXfHqojL3q4blQziXkrMH9Ur6Gh/v3YfbOTdRgrLFIhSEYavz5DO8k
cdk6rl9zOZ7ncjlTHRgjbKOiAJmGhLNCt9f7ksSLzladh9cc07R2S6RlzwkUZ1MfU4n0VCeXbAyL
ogoKSKTpiJPnCe7FI4cDdwaKpxnjkIdY7WVsiKEUT5j3tiDFXqn7+59o1ntNlWGcsGpcBylD3ppG
NRjZxEJ6lcivHGCcDT2nUhg33JfSGKKBAFJKdCePMIezna8X7vPKDz0eVNDb8cf1RYyGpinTxJgQ
I0wvcsxZaQqENXSJhiuh8OkDEDknRw3rjhg2iWgFVqKKkgoxtJ/pNDjGo0rQXY7a3F8d37dGbCLx
MmRaYI4G1cjb5A5q4bX9ZJMIIfXn8P/oy59H24lABoDCSE5lLZTpeBdGyE4fiqM6GTpPv3iqzbat
GxNJDASdMzGx0hSniKuEbEP0dAGrwYgWkvWTiMo18DU+iGvI/dRd3kXmGAqbVyzM8mIGlQ6KfSd4
GhcPh5X/pS1Nm/f5qL+4ZykMRIGB3krHDnLW/cryMBLwOu4ke6ehZfG+Tc4HIJPTZKApjuX0Ulk4
zZcUeXo02HkD5hkte7FYPOKufe18074vkmsqDEqVelMMVQpTcWpHuzX2DZ7iyMv8RXZWvJOchcSJ
fgxaKZEcmlGDi+B0lMdAeSxOggaU5zZ48y43gyHqqFd5YgLjRSQduqXwmK0vPx+/euQuK+6WHN5n
U5ngphOkMjkPOMPqXXnF3JeqkMYlz+6iRIDfgArDN9XFDol2QE3FzRDPuunvQ2V7v8shUWOphvSX
i4uV4uGjt2kXyplg59S4exNfdy+8zuN5rzMRyeBLAErQXMT6YNo6BtDcvwE1v7AG4oX7ITl3XGXw
JTtjVrS6aDhal9K7lg0RXPXV/7x/C+aeZhMUU9XfQwK0RApF0OPeVcoibhYC5imX4qvVbO6LmY3X
0K+NhWPY5KiJzPVGYGyao2yi83gxPvr80dD5w/r++8xdThtR1jsdf79yHfBH02UZrXd1MId6X4/5
AHeiCHOPY5BQdIEFQWhyt510H67CzSjaekvqzQ6V/0ftOHDa9v8LUH0rx1xpo6uzRFIgUwP5NhFd
LHJGEfqnSVZRRT4/uawCszahKzBjUcK5mcxhqljk3AXU8mpEph/59vysYa6iQSq2eS7tEDTW/JFL
qsMfnka3TBMd/ci93QjSJqGpjLGExgqwXxRkCuD/FojmR5ItL4caC3KuJPX8XWbL4l/5gIlY5jpH
9dhZsZyMiFRxx6TEfn22/XbtK1xg1uh9vachc5+VBrt45ASiHP29IIqXO1g+4u0xJPH6CwXWJ/f1
7epJdkCeV6sVOk5P9GmDEAbVr89PcLnZj294S+0ANBzfO29fk0NgMCBEwj81C/yyjeJrQLRHLFAE
XYa05Nwd+nfunQATTbQiaNZE+o2h2qbYyAoJl3ZpfylPxVp3OcJm/eBEKQZxerXTKzmDUog8T9h6
hGTCo4QDzGxeenqWFBEr2/6xXea+BGPUmfqVigILjrk4KdhJEaZu8OBTZh/ft0Fu2xC9x6A/Rv1p
XIjFUhjvaNd4j3PzU7NQO/k1LEIZUahlIpbmnpz3ca20nmXf3H/0rIaEO7F0CzXvfVQGnBrBaCRZ
gThapR2dyFvul9HWzG1kxeLE8QGKgW3KfglWCpjxYUU3Tu1eeBHxbCjwrTWbyxR7JZLSGLaFT9C7
7xdsCAselAWm61HfpHu8Pv/uGTURSYPnCWSNl8S8ZldoHqTEq1ZiQgTEIAs3xrYOX3trud0EnC9r
MGAVBhHGbQQIXKsLBB/SGTWXlbiOsYEKfBWfvGzSfLpgoiCDWGqCTaFjR+WhTT45XLe+DzJPDvpw
gN9gwCct46HQDAhBAfUMClGUabn5Zw70GgzwIFUvJ20T0jXFa8/yNNF24cjA+8rjxOBBqcGgTivA
dwoXaPOCeBQ7VQYSgoefDr1zju2WZr5z79jd2Ofe6NDdG9DOgd5OHgzMJQF1kLGVHkVQd1+WXzuU
cgJbd7mRKQfHDQZhtKC9iEKN40yxrMOJd8qezl1i/MTOBfK/wbjBwEui6iEuNpVVk/VpI+e2+Fmi
xI4VpkRz/u5N+G3ybLK2zPPGyFPqpN8vi/Q53ICA8QD6pp4ID7xsz3yY9Y/bMBn8iPPoXPYFIGsD
zPI+crx48zU4TuODv/7LCHmiGQMemMm9pgLYdWgTY7Qd8aTGCfIGx3j2bzKQMQyWbBYhhWEn3Q0G
6iJokHSQL+Btn+BKYnCj7WVTbmvYP0asbmlG8B89oFiw5uI8PZk7N81k0MNIw1RJ1GhEQQm9M6Cm
oiTciFt4PTM8vDUZ8JDzMhMSBba+Pl02Hcn9koCPSObOM892XUwCFjbAD9Qiz88dzu66iAqCYCx2
Bdew7OAhb0h5dcqa6OTygGjpcx3Fj1Zn37/Vt2a+e0fKIIhgWEWQXGEmSPZgRFS3lTU2KWdO7IJG
bRlUdgCyY69HY6gcu6Ft+vCoIWIJ+t7hMyVxbYkBmVaSz6le4dZfV55X2dYVq+LBrSwsUSHBVsX7
ys+nlL9vIrvBOB2lsVBE2BMSlBssjFqC4XmzfzUJdpdZy0+ONGo07FGbKtZg6IqJPdy3B+0kSqla
WetGI0M4qDjFRsGg4MKPt7n9mWw+8czhSJu7K1NpjAmPSOIVnQVpmKohuRPbr1dEJ9wX6lxeciqG
ibjHrOjQlXK+BQ0CScEH6V8/eDWmWbOYSmGsNI/yOO+1W/yDBv8YHG4gp0c1i1sgn23AnkpiDPBa
JVLaBdCnRnmwGbHyDXPtNm10xPvhC28WC+tGed9q7oU0EXr7URPLyLQ8uEYa/VYnpxOh30NEeRLx
QPrkGSFPFOPqNHPMQbECUTS5e3IspC96cjmpZ0h7+cxO/5sVshMHhoTsRU0/XLCIDspI9DPqurTa
kPD4O2a7o6aHyDi8GizooXmBZtdFhRGytYfJYhObL9DrGBLNcip00dvimoo3lgZajINb0pfLLzMb
D05/COMP00juoobePGfjNA2BdKwpx39fyBkgAfv5wglAZ5tgTNW08LrTdHTTMbcjOgtaLJQXBNWY
oIa1/odpifMt6e/+E7++xTBXI7SaVjC7HPiF2S4M3IMu75mWc3jRGEcOextUaZQak15BvEPCXYh1
RTHIDgkO7r5Cs853cm63Dzm5dkaEhoBQgULwux5lWhr8ATzwyOZRn4O0wJqX452d45yKpKg9EVlq
2GNlZhCJxmZQ2bxvFO+80jbtUkQlLoZfde7rONsVOxXI3Aql6wSz76mO2bYCjbK/uy44Injfi/77
RKf+qo5Z25bQ6TQ+pBWxdgmiJdo36nzytghJ8070HyNkx3AyVU9FsYOtv5wAWY6OjgDQG/lgXuBo
Ra35jrXfJtcnWmmmGOpyXNH3oyPa28guKlL76tFYfR2MN7oX9v+xGZanHeNNBU3WweMEoeP2Bfsc
aIo5ccp1+pAewavCa32c5YyaGgcDHGFTxHkmUWs8ed0hCRyEeVjZhZrw6+fXF5e4fz4k+f52DICI
lxAVaBXiKB/JyUGs6Rt2f+QCyGxMYioyGNEtxFsiY5DXy3nQa9VEKhnsZf1Oc7WVnchetuC+v2c1
mkhiHiStnKqhCaVwgNprggEqDE8JS/AUcKBqrtiloQNWUrHoRTKxqvL3OyZH57wJGhXXWF0cyw9r
37/VFdqG1uHHfbufqyP+JokJEIZaF4Tc1CBpfdp6H8fmdW+5v34SvPRBYp/ZPdG4kfHMXcPMmyRK
pqXT4grzwQIxKqoitMajjlzNi0AKu+ptE2S6buU8H8pNufj3LOcnD7zm4j3UwEAOIBuKKqKR8PeD
ja/Xs5SqhQhA9oLVka63Jm9X5/EHtoBwuf1uE00MqPwmjYH/sMzr7Dq04i1FW2AlGW74D8u7kI+Q
JN4ePDbZbefg24/60fQw8lfa4F/x13hq3f/Mc08fXYbiMlgoJEO/mcEE3uJOK9u8j0RUz9Yb2a1U
FMIRVYuQ6H9ZS7qIiSORggmj+28SmY/ciNd4GLC645g9oTBsGOBbRToYPU/X1x3i6hd+omUm1v1N
InM7r52QhGOQiLQUuVGc4EiZz5Bu4S43noskfpNEcX1ymnl2HkHym8KKOuRnt+PoyJ+vvt361vET
flCmBIM2ukV5XkqdcRi6LMkWqsOgeIIJ/y64LmQFz7wMBqWRwetgxOMD6HRcrLo3CDxkYtPqKLIy
mBSoFuabia6Aj+zVWtjJYPdrH8tuQIltRy/l3j5vD07HSxvOtbz/9guZj9BF577GSiz8wnaFwgRW
VWxgb2O9aFxwBeJobGKbD2eVaHTXpvkBRsaO1/c+B5+//Qjm+1Spmp4jEccEOmuNYHgXNQnPJAk3
3KLn/YeRT74H48CTJLSK2sqhLV7d3UF+Ox/d56/qg/e8n6t0/aYR47r7cURoF0GjduU4vtWAeBzV
2mC3WWtEIREGG0sv3ViYKkBEu8AK5w32lMAghBcj9W1u1Xju0fPb72F8u5zCE+sd/cyO86G+jR+6
Ax4WsF02pMPII80ZrQOLk8CZe/NNpbJNL8IlkC+ZRKWuN9fHeCdXoAWMnCd1uQgfBqQJsJkrcq8E
iyPQvndZf4bOdd1+8KBtFmi+vzrb/ZIYYTRYJn7GFUVEZEEWtR94A7asWli9xoFRGrDfsTCWca8P
i8zSs0qEf8Z1DxKn2/tITHAH3eYxbaIU83KQ20ithfYmyENaPFOIFCItPtgCxjkw0GFDuTDn7hq7
HdY9BRlIS0HGJBZdCQULcnXTVWGPfkg+tl5UEg2tN49ZRgoHQWq5OKyGhf0Izia7jUGHRRGWPupR
sjft9PVvile/WRsDZeWlGK1Ix50Dnp5QvcKMF3br8f0WB0RuoD/xJkaShmCZwMkHu6tUknMQEjP4
Ojth4kXFjz4g4egICcE6DWt1Vd85BjYT0/6mJQNhRWmpnRjg/JGMEm0h9tRPNUaX6Fh4vHvD8V4q
A2IYOMxyyaCf2qGLQ90Q0/oP9DnX+tGCB5n0d/9hV4qii5YpyZrBNj4JrdBeegOnml09i2T9ox78
ENeG4f7N+U3kMOdnDFKA04OcF88JEoIsiYjeYWqXHEGzSDARxJxerwy9FV1qenrUwaer1nuL4A3u
i5nrrkV4+H1uDLIjY9hoQQAxrd043vVRWQcgd3wgP5fwLDnxm80tc5FtuMmSWUv8lsyO2iaqGXZd
C8kD1qK9/gq88DMh42BnACDuGrbZSzcRxjwEWh1cGJJF4U52L3YMvxUAZrA86cCt5s+8T6cneotW
Jvc7K7sI61Wgl0I2awmN7Jr7Vi94CQze6TH4rRmBpqklpAhbRFdvmIZGvwvaL+z79jGX0vpNGxav
rRoMsNTedcN25F+BAz5ttcSUcrsUHP+TtrrE292OI3XW5U4+F4PFppxXWR/TM+zsbGs+tJ58ah6d
8vlLcD6jBXd99VwJ4jc1mRDybJ6lujQgEKQEknPZtC05fLUfwCru2nFpFhcnyjEQcrnkonnWqCws
pXqviLcMSQautwM3PzhHwPibWgyIiGOCIYQzRJVO49Etp3FlY7DYIrqdusL+HK9Hu959jc/+IV98
GbR1iOMFqIQ7uHyzr8ltwJahyLKo/dB3aGHrP194HWhzj/ypkrd/n4gwwcJxrhqIaO3bBmC8toUR
o+1fPvgz7U8e1c186IS8k4mXtShJJnMlzqkmXHrMqhz1VV2SflP8Sjfn55+Rv2pS59Bu8eZd04Im
5yTnWmJ1eSKXuRSD0SZS2UBu9LA+1UckpJQVEhn2AU2EnAs4k7L5TRRzHcRwqOOLAFEpyY7SI8r9
h0/OFZ9F5Ik2zC1Ig7AuTRMiSmez7V4NF6NyBz9b8PKF80/UiSDmDpiVmGmtekVkUPtITJ5J+oWq
EOb2aA+h7NYmkfa12zrp0XVLzKB7wq7HM58883qa566CIuki1qehgITUDK7KxE5jIxIDTR9pMqpM
baUiDi8Ims37KLKM15iE/6kslf4lTcOL2Jj0tnn7oHMDNPXWC/tr16MJBSPAnG84F3RNxTFHq2hF
cr0WEJcS5/19JNsF2Kcz8vjsczuGZp+gU1lMoCJcBTjxC1UNb+DNaXv0QHe9CHwVDCdInnPjr9mv
9X2U7OMzQ+LX1LJ/HaVuD2cEQ3hpH8PF4IJi9XMX8XIpt7cdC5UTDdl3ZqYEI94GBu53TJSPdFwJ
khtjV/vKXK/cBcb7fpGHgDyuCGUZ0vXVzkEq71PfgxbtRwh2EofzdedAYPp7aAgysVfZrIVKoicu
nt36sl4s9hH4e3++2Ve0Qn7Zjez91RCvPpXJhDXCVUm07IIzWJ9OEZLE5PVxJfvBIyd84qnGQLip
COe6yiAGt7+VsNoqHnaN/CMUbLFeWMbD/ZPk2S7L2G8oehiiww43/xgSugjNtRJ7uVgQtIDjqZfb
yS9geMXl6ZmLNBQZDSmSRJPBOnOaHWqR2BsS4LEigFmZnEA6h2nHYiBDZaM0wzOYuZh0Ko451XMH
73S5QByCqO5hSOzEt3cBxtiW989z/mp+q8U4wsAoiu5CDdPYH9CgiInR+39/1tNOFWHcnxxkMQi3
BCjiDLIdHaSFflqpH9h774db7nDXbIw9Fce4wrCR9cSkUIOluJnjlKp/9ULbvXpv1XLVvPvc8fE5
pkVcs+8TZID7nPQmRiSgIArVuYP1P9hBRCkjF090d4BNq+M9Md2W6C7vbOeeR1PRDI5f5TSUzSyS
ji/XBdwxljemPdF5ps8xEbZNvS7Mi1KUONLm0Dsgp0CDAQdCZl/OE0UMqugEHqtLX15HrHlBAEOp
KkFwbtNhyr35APII7Ob7ccCq5k/ut5ur+U+/HdudrnTxdSjMEAfotK6AL4es3YIXts8Vj3+TwkBH
Pspa3eWwkBfnPUsI9jSHTyJ5Fgl6J0KHbsfihbf0L/7p/v6xSbZMOJhDqdQWzrOtiUSC5XimvRqo
IKDm+sX5eLMlAwV7M1BXUdFZw1L1JGOtV4N2lo7t1XbEZ4nWqx6LJ9v0ePR9c92m+lQUAyZd08id
bmUSdWmOGC5jDE267XZ1lVxuq9ksAk/UYpDElLMG+zNy2MbJSd3aV2wHvGWcx8Fs1DcRwoCH3g+9
fGkhxDErIv7U/cP5lQPA1FP8YQsTEQxIdGo5ZmmNz9PDFvzQPV5IZZtL412yV43OpX6Zt/ZveSxc
VKUo172Jb4R6mrKW/PKpPNtlVbqC5UTn9TC6XU9qz0odEOvLJSY3lcQt2qf7at/C8ztqs5CS59iZ
oSBpelxfXIy6lx1QhU5MtyF5CRaYcSD5x36PYrKTeBropfRjfMIM2XLlVku9IO0SUT63J2cWsCdn
w4SB+jkvW+2aSMfSJGnvj6ONVNOVfOlnjlvn3RSDwRyr0nBVBHyFXHYiC2OlfrTzV8+rqiRc7j1q
QfeOmolVtKw1zvEVR03zIpvNMgHZWUcWDw9vqxWXpXGuh2+KAexgTCyMZ6RyIW0zxAS7LhNbPQWv
PAq52cyEohkKchPgttDZded6GzZKmxS4Nnb4qDjVIlgq+9wf9ipdulvjUYt6GeonymdK9Of7xjvv
DyfCmTsbJ50eqHklIYoBvfFmq9tbRLv7Brmt2h1sWp33HXX/V27jWyxLslFmUtVgG5Z01Eo/9x/t
IbTVNdoq6HKRvyoATw74VrGc+PwhkBolkHDAaGTZdF5BsH7L6hzk/9dc8rNZC9VVJJnAj4emHeY8
NQXkE8G1pn7Dk13dxoN3/5Ngndjq8AWi1Ptfb94hfktjjzGWg7I9Xy8Skku0KBeuhg86opqWDvoI
OLJmHchEFhM5WWerHDUFmm02SejovavKaKKtvOfm/ZBiLcyC57Hm8yITiQyGJXWQa2MN7RTSebls
P6xAb+sOrmyheON8jof7GnI+ncIAWVKXQTEqvXT0+kXuq95B5GzX5n4uBr7iczoKWQ8JteBcnxrw
y6bYoLNc86YG5zF5cnLMWyuPElVpc5ycgzRd7KJIjDFIdMvzydFnQ/aJJCZOai7gLtAug4Rk0smh
L9WjRI7Vc2EvzYfFD9tOt/4hcw+IPnl9NvO4ORHNhk2t1qdy30DJ9fvm3TteK4JNisTO/IiItFd/
5/Ngi3cHmCBqTM9loDbQFueqSbZYkfg5X9Pp/8O1IYdk1X4UH/etcrbwAFaI/yAKu10+koxIKS3I
FBd4oaM9rXfjjVXbwsK+lKvM5ifRZuPRb4lsEq1V+tyINJjpC8h7Ihv98uOiWl4+TN6z8nal/vDn
E0kMpiT1f85TK8BKgQqHR9H5pXtDV9Im96y9tv+1P2KrZPs8+EKEBqFiqfeoXvHet9RM7/0QBmrk
olHrQaK2BFaHept5OSj9TrePSilO0cvB+aqce8PylxhhXRdZghvaoHPfe2+WFrkgbb/uEWl4K/0D
VTqOxNmX2uSsGfDJ6ja2lKGlN1XaYsH19daCph7HmvvKVnjHyeCPfIks0Rwhq3Jrjy6FOOUPV9sE
N3NBMEQnLUDi9ja47utCBaUQZmuwEBelH8tx1ryD5hkzA1CarOp6FOL65A/Uxj4utr6tcWG5L0aq
0z0TYuBIQgv8ObCgM4js1QVoE8G6lryW8JG5a/+v9soAURNIUq4YEJZk9mbtfVSaXZYL89FBV2pi
x3/DsK1PQEhlwpqCcjfqIsx1jegQ77qYWDY8pB8g23TfTm/h7p1zZDdklperqhUx9SgvTrGKtpcE
U1/L5TZ3KlvQSLOwESSuMzvagHEz23xyu2JvGzbu/QIGlcJzkOh6e4Wb9jZrbH3ZbC/2R0zS1ZKS
wruZvyqJ7L09H7hTZ5wQRGNgKDwPZt6FgKGNg37cyyvPgc3RrEy/4+3fJ6Fw0ElY3Sp1+I6dt0Gv
muKVXvHcW67lonMKr7ZD/5HbdrdYoQV08bOzn/ZP50WLjtTnCBw+YOhYjAtx+9i52Hie2f7L0C8G
zoN6NrOKNaw6fQ2hkZ/tCoovjSFUV5EileBjgDlbDs4ldbTYEzLSL62XVY116+sdL780W5OeCmau
8NBFViOFN8HiTiN5TDDwcdqIV5AvrNo3sdpgtJ6XkpyNCqdSmbtchZklVSAbOiIzeNpuzvs0tKUz
uulUztWaDQunkphbfI4bHUxJVJKFPnfVzhu7w1muFFfaGG/37/FsH+hEGNspBF7tVi1SCFtjBCms
vPQ92urHc+S0S7sw4HMq18dKsLPz6D4q9ip3fVxs3SA8v0cLtOxtnv4O5jaLER7eRU2VriNH2GdX
YpcrymJ0X9/Zl/RUDnN3pTCvhrM1Ql+MkW23lb3H1quFYbtkBd9G57MTm1c6nsOLqUzmydI2RRdV
I3QbWvvDS1AMQMP2isuRzjPRWyPOBDYqNf23ia6bg7J4A+XgzrR5npoGIPc+FBM0nJMx1PGxcIDW
drNJMYuNjt3Iom2tn/yaJf0c96QxcUHSFZUeBZAW1ATT9atVt/hRrnYc65sL86YfiEEUK+6avAkl
6SinS2GPevQY2YHAm/ieGxDSp2IYCNFaS+5yk9reC1qTtmhNWu7J06sLaiUwCq35hNS8b8UgyThI
ySXJ6LdaN46jgfjhGf3V28qLNPTfcrMqc7HrRD+2CWPoswwT4BAHFiXLy9cYkcC+GTRH3L/DsyVE
XcfUk66psqSxsYc0apGkgMHwWIy+QdO4iT1+9JHzvEIJP0Hswc3gzEXKU4kMOjVSIUSFpCBqXNdo
IhbQsIDHJDJhu53AKWjP2uJEORagymhs254aCU5RzW0Nh/hy/wBn8WgigsGjWu8EbBuQpaPQkmqj
vYJxp7VjLLz9K082EUTtcwJI+ShmSdxBl952sqfCrmtC52jXXFa2uah++n0YUGrCyOiCGN9n3QUE
UfbqEdud0+3uQNmDuJWgWTufqMWAkqAITTIIKnyV8bN8k7AQ4iw5qeggecLlTeRZHgNNUdQ1qnEz
h7X3vh1JBXNABRn0BtzXA08tBp4qsbBAcIBDLB2wFI1OsTCehRVgglcgpLflD1CfnB8DSyIIoguz
0WjGcNMdpf1Kdp6p571v5bOZp4lR6ExPWFHGtRnnEIOEsro4bd7ft0uMYWDV6YOLiuSzvY4W90Xy
kIllgOxSIe/EFJYBBshNjaes7Ea1lzyuy4TgMfQ/HqTOYEVv1q1iiRD3chKIukR3ATo27qvEgSO2
zSUyqqGREoiIEtL/EtE1YXcyzyLmPSMqxgadqTY0i0Gk8IpFMikYf/GiChbwjUtv+espthdwjCBf
srGQlJ8/m404JzIZcMIGR7WJQh23GONf793D9VEAxT8v9rsFXX8a+7dqDDQNzSBH1YWKwegmaP1G
UnpYro1cVWDzmmsoGNyTxQDTue4784zXwxFk/NI+ICvuo2/eHL61YeAolmtNiiqDQh/eJqdN5W6G
CKS+ykY9nbfl4svnRzHz4P4tk8El7DiqwV8PrZBuPNUyaSJiuNmPsCQH5Ks5vnEeb7+FMdg0yo0e
NRkUpMI28fL+bZpNE+v/GJ0uMpg0tH2SpAp0MbwPtFLv98vcp9lw9P0V2O9mc8TNhs8TcUzcUppq
H4waxAmIJk69Wx6ydf0CLheHI2gO0g0URyk5sormTcYuxD7Ksyu6MTDG6wRvT2cHiX3MLXKkzHmo
qRTGEgZMEaTnFlJQSrCQ1FeJq7jYh8fRZrancCqHMYIkq3rlWkHObY8MyEaOS/TDYt73xw8sUuc1
g842p07EsY4qlUfQ8J8hDtw7jhcinjh6W4O06GHZXHdoVjDIlo4ykP3l7fpUauTJvT7UWJqKkWA/
3+yqV/Ad3T/q2STL9DcxlnPGSugqutAPOjibIybsCdbBomkIiAwy0k/rgXPv1DnsmgpkfJk2GKmC
GruM6ENepFeiviM6OH+hwtC7my2JN/vCzrzjcr8Hnf5gJy/I8Wk2GNrPFhpZXcl1c/Joo3bGY+mb
Q4TpD2N8U6kNglwX+GEvNdpALD7f4By+TQUwjuiat0U7lPSovc3FzkSiLP7FbCi98bzRbPpjKuv/
WPuy5rpxndtfpCpKIkXqVdIeLSd2PLSTF1Uma55n/fpvyX1PZ5vR2azOuQ95cmVDAEEAxLAgeaPB
noqWrPcUTasYHEQGpPBOjwC8JZ+/J39ZTnmqMG7/XAeqFjSVFNe/XzwFaDdObFh13MTOeftDtruu
r5vZyEvGJANk5FnUzm+ndPPyJcLy509850NbE2yaV6Yltrwg57Zt2NhGB/QASYq808k8IWR5bPoz
8JyMfbcemkh9wRVB7GZEeUlKkttA+m4uMBLzeAOMwS9fCg+oNjv7kHuYXFaYVxVXkggBPRxNrAAp
cni+/UYf073Crm626lwyI9nvhXUYO89AoXoYdpgsWAElFHqw7SJ+HY1kuu0VoJ+HIOGtdgMLW09o
0FH3wG4+Li5YkbvapqWiZmIPqz7v9/PtY/Txp/N97XDCzOrrfDwmB9Xx/BeT/A9rcgfbAgygiSw9
vNLL7R6Yi7CFhzuEyOvgnirjsVnfueRPMseBIQZr0sEfgDEey/vQCc9ZhOZ6B7XAA9Ytug9V7bwC
+Fy7W7uZfyh0cTOXeUlfsrrrlE+yGKA/H9CxAKOIZlW8AlS+d1UHOWK+JCPZXs46Hiwd1AVzL60T
3nZrvUShk//F6P46OMlcZAJoE0kNXpAGwdZsJ+0BKpk4+d6rDp17fsUY3f1rjO0AiruwFf1dMifZ
jgqxetOXoAt1gY0Xn4cj+dZ+U5FRyVCyG/P0H9N744n7F9u57b92R9qhKy3BqQF5+LB2zyh423q9
XfImmZJcn6LMiMEblh7cYtlf6URfVYyp5CfZEssK0qpanWXpZHcUFZC3wTWVdmwHPv9ohwzXzJom
7YUJFYSes/3pW3rG1MDiI9yzXVzv6NOHs9vf0BvjBjMSCikqOJThm62CabD4MCk3e/0mPNtuvY/3
N4BaVNDZ9v6/eJSsCUrFRq8vkOQNKplT54za2kThIZcFCM1veYdquHof4+YkxoWOyEDOiz0RYvfg
bkVNQ+/RG1Ahdp9hHOP73cH/vIt2b8MYrfKhorgS8hgrqdiM0vQq12nx9ie0FgJ140G7W/v7gVit
rMarzlGyMOm4zLw0IV+0ZmB/rHnEHvbWRZf/53VXQ7hHZxd2UF8/VJU/kqGeM4NXyG6AScwGAwYS
vvbx5wGQOf4OI/kqkW5SEzoRzKQ6XrQWlQJIO8m1IF1ZvF32SBGh28Cpvb/Y4QwO0XbrKLjbEukl
vd9E2gmarQ8gIOGdkTxsnUe0hnuz6TD3A9mfXQwq2miEUeVwtqIwTD9zg5lrcMn093waWRUNM3Y6
Q2n3/ReOBvVKde23tPOShHQbWVLHutnq0E7P+/ht3D8ojPNmcHRJQHbeix0aLAMB5LzWRwbaMvB+
xvzTDjMn2GekoLdlQS/JSaqhlUPdaTFEJhpnCNFr/lNBYLPH9ZKCpAw9iyaMf4ACqsao3H1z8jUC
AojgdaVT0pE8NuDIhqAfQAcv+xcgZ0bu44HfI/QBfoGC1PrJcuRzyZLktaN4zpDmemPJg2HM9voB
qHm4SqqM2ubT7JKS5Kr7po6wV3ZZjRO6BfUWEO20Wy1/5JyB7Oup0e63goNLipLjFnwoGyRVcFy1
Qx8R0Kk9muKayjmbsquilI0g0a8NeogdEY0jY/0XeiTuX5+vn5VCv+WqQlHVZsLjCQKcd1G8F7p6
IfS2tfvH6siVhFLL2zIPcEas25HmOU0OfHIizW1it9aBJskzz/Cq6fE6YwpDJBcXyma2i3EVItA6
EsBSnY+uapvDZi7vQhdkv5EVmEbGvVozHi8vlksBUwlT5O/ixw/YyqzU9s1SxiU9yVTQPk3FsBoj
70V/Ia+l05w+olM1P9DRXTBedDyXuvNUR879ww/lVVMdo2Q/WLvQZZxX4t6I3U0rYqPKbmyFcpf8
yXZjqufMINAUjE60n1p3XauW3304YpUsupwVmq8yiJZkO4Y5mI0sWjXk5XYCNOP+UXifDs50ePqh
CGc2kxOXjElGo60KbK01ccuA7m4e2+/s84/r2r4Zj15QkHMGy4CVCdgtDWZu4XfNY+xgOPjh0zp5
grYFdO4dHkYsW71RVXYVpl5OHBRsWhY9gRDjw72yGVJl3uWZWd0c0pr0+PVnj32/iU7IV6MaOTxS
5mYZ4O6Q5lFW1f5LNPiPvZLH2aIsEEwL33wK8mJYaQIg2G/h7jMwW77u3Pak8swKEywP0JqAHp94
skY0zV1896DCk1ZZKXmILdV5k6FRZ9XzEvFFusuPrXPrxKFjhg4dgBffpwgCVLdZKUfJYFRpOpmA
hFhVEluul2PkrYu7v2LZ8PEenTv/43WWFz6RYcqtpcINQHxzu9e9xxr7hhk2hZ9gqn6oTJXCR8s7
ngI2sjox3u4b299+iX6E9+ld+lieYKv+P1wEyYBUlhHm9bSS8xAkvtw+k8OLvU90Nyyd4BMKYjG2
Tl43KarLJycPeBMsgIh9s8bIvOw/fjrQx8PufH4b0FMivSnci5wuqEVszgUHhyOaal5ubwOUmcvd
0U5296r9F4rQQEhvlDrvuoWab2cX3JU+0gOqus5mZf7CHMvpgUGUaDlYn0FAi8djGYjqn1HbekC5
QOVbNrOpl6SkF0qa19VMC1wz9HQBmAxvc6RvQyxBvRO+4/ifsScF23qwq2ddDKSCElIZF3n5E7qJ
o9DQwSgAIfaZ1xwPB3eHDim8YNbOCsUj5g05+crLQs4LDCwZWDqDXO8iUY3UODZETw5GLO8Ozl9+
8RVx18P810N2X63I/MqJs00Qh0thSxFKlnNr4hz0U6dABw71gth5xSNAwacqYBBSbALUmVjTzNV2
orae7yL02qvS00odlWzKbGkcW5ZWHcUTYzmahyd0jnhKJ64KTeR9TjpSnbFeg06zf0HzCN6djxkq
0YH36dQ51HNQXHV37jHVXFUyQqUutpTwGIA5uqQmSL+sfTj7bycsQYNXmI7rZtnDdB/sD5YzYWeK
737A4IPT3mj+j2x0VBkfyeJwXQeQmQ14L0Kpge3I0nHmQTaRJIwyn5YfjMXFfh/ta6LtytydHyl3
rhtuKST7jZh8rqRZKqGHmV8l5JNZ247o6ltjbBVBrYIn+ZWaN6IUtARPAXPKxVmIM2N7T+aGidOU
Lkb0/ieu5IdqPWhBTgi4svrMydrbSr+3uCKKlt4fb5LDxLYQGJKzKJGdeo95lDFa8swnyZF8bb/Y
PRom5p/XGVERkY6na7F6NzNBJDcHLL39pOepa9HUne0/OCCLct0GcB0HqqiUKavBTjVkZeaPeetY
6WkSDht+jjo7c43tq9xwszxX0NxizmKcYWcDugORY3yfYdQbi0/LUGU+T9ByFJwqEe7jIfFaS7Ew
fUvJLwlJhti0RmM08jbzsVzKTcm5jH8Qy1Rws0nEAhwf+sCwwkkOFGy2EM5WIkYUQVg/O+Ngh+fr
6rBBQwe0oIHVNdxEk5NkolpT9AlpSe5zmuyL+jzbqCgsTHF7Ns5FN3SqgwIBpNibobxokWjGOJuZ
TXO/GLV7ayo90QqXs8/JdLjODn2f+luvEAhxjG3ZnFIqd1sGg+gLrC/M/a6fVnZqXikorCd7EQL8
TcHAMCW1qcCOBen+iKBrkrHSc19v79OxckXYuFl8W9vhvmUK2O2twzH+Q2sV3Xt1nmYrHRKCwyky
ezcmu45Srxr/vSpj4QeERWzQ0s31Iy7OJgSo1hBUZu63Fu/8wiyzvdYMxKftEO6vn84mP/BCWEiG
7D+VAe2SghSaMWSFH5ND1+Veb59iNM7/eyIMscnq6Uxmy0KLBRNmVySFH8b3XQ0goHXdmm66f0CF
cgrJWQYXMlYDDXMrgmMrfE9rj9/09PQHP48REJtSnQBFRzr5wR6bvirLwm+inc5ueXGg5R/cfJjl
f0hIN7/jCZ3TBByMy44uL0V2Fv3rH3Bh6Tpa1ZnQTSJZyRRQcaQyQSKuFlcjsCzUcglTKPCWcWEW
cBABSK7blhysJoWOAGcAlVa3vDE2Hc24Z+wzT+I/OXMb+6OQrTAs7Ad6f1MABl7xNtQLfy53Nl0P
ZSi+XpfYlnVhv0i8JTUuLiMf2ppmqVH4dviJ0afWZIclthyCCVBNq3bXiW0JbpWaLRAX6rZslTMu
GiRn7MKf4uKU0MTFfdTLwouWQXHxt8zyJSXJxvS6Vi1hbxW+7nweFfddxcX69wuRxVa+0Kjihc+w
JpfettGuzW+nRiGrjYPBji2oMNYiYdD8DXDggkqiF8KOKi3zl+wLljWd9OK4kPiYZ8xJdMXza4Oj
d7Ska0NmS2iRBlrjmc6x1xG39TNdpc1bVOBbGCbNgPprM0lujdFqpTYUuU+wI9OptRCrTevvmJ0y
PE7yQCE/OR23+s3Vlf1DTmJqmZMo5VYJcl/aqHVaJNjzZk/DwOmaA60f2fSDNY45O3myF6FPD5bm
taNvm6ELM+KR+aipJLBqneTK332S/CwKyyRPbEggGm76wl/Gj5F1vH7FNhQfJDhiOHS+oyXDeK+c
S9aY9iKq3DdmIEiHn/Tm6TqBbR5+EZCi7DIb2BitBDhvncQ8Fc3daO//Nxorkxe6X/PGnFutyf1e
PAzh0ygCB1fsOg05HfD/9OMXIyujF0T0ng5YzIUwxGBW7xp63D2I1haexQDNNZV199GswnKfWnq0
A8ofsh8a0fcx7dJTN9kZimwGc/tiSD9d/zDVCUrXJMxDwdNVwEI8FPMPbfj2v/2+dC9i0s0UoOa5
b2XLzmbtTR+lirnLTR0R6+ZDAZxMJrfsLFqbWj1BRDR1h+FB08/3f8CCsPQVLAFDEkw6umFKeail
+H09QjNjdJ5a1U3dPIQLCtIhDGZc8GCOgaDSN24eY2xA9XDYlBGiefL3M0iOgk24p9AC3p6vJV/j
6UyKL22hsAXrR/5mbi5ISEygAGcVcwMSPUbm8srtjT15mEWr8IdbsjKJiU0RWGdj6zJcEyXtkNQ9
Hihx/5V0X1pzUhDYEtUFARmdaQ76UScxHnM2rQ7a2N/mFgEiW/p6XatUZKT4tLXSMBktkKEDdzp+
q6Nmz73rNBSykvdmzSM1tWkxwErYO7p4NMSP6wS2ztzUAVyDV4JASkK63cXQMzKsskLz+VG3jZ+W
9qHi4YIt4qruqk1eDLzgkZewcNOlJ4NeUB6hnIx3XPU8DZh3YKrp4NUfygoMNJR/KEgnolXMnngE
ZoKlfi14mmKR6qms20dOX6b0duGRiqKKJ+O9U2jyYem5sfKUpQ7JnrJe5XbWb/6dJ9NmBqO2wKrR
9xT6PAH0ychzfwizwWv06KdtNN6StqZjYtsJcrFEeMnCXkoyn0gg9tf1Yz3/38kDog7rW02ON/F7
8sVcLfNERY6wskL6MorO9UDPvHheRnpoyFQonjDbAv1FTzLV4VLh/WTByw7sKal+DoPCFWzqO7am
/ocfSZyt0S+lpeH398Yrffms+PVNkwCBI1uBUVrxNmh1ESOwvqMmMla5P2l7JrB/jNxkpUrnNo9k
zU6QdfcrFOP9kZghHlwlDws/n5NvdYbUcjjtrPaYodyiyvjKCMJvUY/JgLuKmXHk5mW0Tj3tw7GL
kREZsyE6BHQOnWEOl+Mi5sHVmRa4JGXWA0bK0UVhlsk+aev7Kkk+D0LDesdqoe4QhqGn24l9TIMu
E25dxbFr95PqDbcpfAuxrDCA0IRxyPdyya2q6esuxTtrYE77MyE9JPPv0x4GekMxAoGt9XCVUkQ+
ZSXlTV4gkggDV19stwStKXm+fuk2lfSCivSOx8p6MzcoqFSh12HIiX5Ymifx/TqRbXH9zQqGYeU0
VKLb+owtlIXPu3Nn7+PxoUsUJK7xsZKQ7DGxkjENV2mlxW6qzgW9rSpXmZJQMSLfB+RBtTAClbr/
NldPQ/Ohbw7/m6ykRwxLNJNjHz0YMe5Ry7H187Ls/oCEsKFdKAtgvk2SFS3KMhFRU/iBCD6YM4sd
rpHIQf7Lu05o81BsPPawhIhQxNzvr0kYmPWiFXhOjrTZ68BtLiLdwbwF9mcowvpVTWXfsT7dBRcY
1EP+/j0lknQG0TvYDt4VrhbuxeiJ4Ic2fx9FcozyrzMPFLxteY9LitL1zMQ8LlWbF74gWGhqPwd1
qYgtVTxJV1MMFRYDa6CgjdOxGe4Ase501rkWhtM26K3dpcnn6+e1Ze7frA3jto4njCTFLExIkdq4
pxPB+8WZMYorvOILDR6v09nSCyTZkWEHpLf+mwKaY7nwqoYCLuJYJR+zm37Zp6mCyNYBMSgdwC0p
RjhldzLneZL3C4Vl4z/NBC3jyR9cIyTAhDDg5C1bhgpve91KeAXnOEVF/plndQPEtDzyk6FfFKog
NyG8+UYLK+A5SkbUtLmkC9zEcnttgVVg2LDqlPdYgLcPk3hHDL8i+v2SdU7DfuZC9djcMnhgDtOv
yL1j89b694soo05KXrXRiHtVz7sqiVw7/pks/z77bqIgj8obVr4JS47WeZSMQM+YUp+zzHpoqnDa
m5M5natuCFQx7kbcjgDXInTNW1OUeN4zBLCYfgzFnPplHOzrKP5oRlgLbnTeUh8mfg7KCaEGGZ3O
fDImy+X2cG8NvVPcCrt2ulTPHcNGu14Z9B//9Z1492GrOl9I2hqHjqT2kPq6bn+O7MGJMXlpxckx
4QpbKSMPrsr0jpR0qJg0BqJw36d+2s/7gjh1dI6Xp17Yjml+1M1jUPnWlHlWvJvSBO4n9v6EVZvi
aWbjAr1Bfl6wWrKBZAEyJfDVrTOHr0ZK8EI7Garmsg3lBZ+/6EgmGvXC2W4tlvr5OAcfuzHPTyye
H9sBqLfXOdqkZBlYg0JwQzmRKAm2aGysltQ3w8Jj7EsUNU45WfvrVGRYkb8P7oKMZAWG2gqyyjBS
31pck9uxi2yDsxTBftGHb+lAYQPqXdo1t0NIP5By3HO7O1BjwopksuxE2Ltk5KfrH7XJOq4uzLgN
lyGD0TaWtdR8xIUCup5jnIIgdRJF6XfDLcHkAVMPMKTMRNzy/mosmVaiz0zHnSUiPjZF42VserKa
+j4n/TO23hCFgm4SFOYaHK2VOlu6i1Mw1hFebqkfan9FJfPI4pSfAWflpdPrdeltmqMLStJVNBli
Y6sGpXl+NIDfkgAPGuvMLIFkP9Yojo/XyW1llk0k9vAPSREOq/telElqJ1GdaKk/JmQBZHqe7FgF
TL3MJKHbTVmAvWZp5+lRMGF+ORtOQMCtj7Qq0DUcpd+Cqpu8CFsn/+T+2CYEIUzKbDkrK0ZjGhjB
Z7XFGXVmp14ax+gfrjO/qakXRGRZz30f6UsAIg6iQeqPunudwEZYQxHochTGEBP8BlhYiGyoEp2n
fjI3tkfn+37NpIXVfYSa5e46rfWgpIAXtCgsORo8EGBLoVqB3cVkqmDbWGF+aZruGPXt3XUS8lTG
am5AgyMYRBQFpym9E5JyGAgvILBuqU+FyJ1gwKPbcuw2dQsDvT71c5k+LzmgvK3sszEmbjhNHkcB
YtRLt5hRtupU37RxiO++yXivwLXBUKgTwOCwU/NliZdjhqYJmmN+yXTG6SE3gBSsD97QfWiaFspM
viZG+YXCVqY0VgQTG2bi3bdIdqkL0HVOQvTBoZ2Qnqwh4w5J5+rM+ypwskXL91O+jIfrp7J58AYF
ehqSAgAIlg6liKNq7EYcSs2S1q2iFq8PnSz/3qpTtI38Q0USM7bXVqIPbYRk0cFOPlrtqQierzOy
FdO+oyGJb4xbOxMVxJePTzFiKgOxF2leRfgaEOE2c+tG3DxqAKm5TnjzmhpCt9m688aQ53PS3miK
Hl1YPiUHKz9Hw9fuibQKIluWFtz9oiKdU1UCCxhjWpmvxcxAG8bU7bIsTo9N1emZFw/6csMtu/kr
GZPmVPWT9gHZLWyU1moATmtB4oqk7Z0yCQJF+LetQL8+TDrarC2jYiyTzG93w52m8Geb1/OCa+lM
rb6dAxhBtG2SwmlZ7c3Tz1iFlqM6QMmJjTQ120ZAcfow3IUhILTm1xZYt7aIFH5JRUlyGaTo7KjQ
0Fi7TPvQuF2Ow3JszH///HmnKetHXITDXZuOfRJCH6f+XIeVZwUnkaUKfdy0VXjAmTqjKE0KKXRM
+xq57rVnt0sCl/V7mMuk/WZn56L8ev16berXL0pyu5aRdwsOH75c5+N56T8lsfUnxumCgnS1rBB5
+9mAcfIK8kEf7krVIq5VGL851wsC0hUJ8yFJugTC0kcG63rOMceZ87uEPK6BSUgbBwtmrktt+3wY
sTgDxr4uZ9qtUg+SaEZ/6zLk7WFpg/C+zYNDaAdODmOFKL5Pnq6T3LyrWKJNUaKwEbBIYixhBqEQ
eE3U9HNq37RW4jBN1YEoD8r+HURcUJFkuVgCGFqTBU8yRj6d3DLxxiJzJkqcypgKZ6Etds23Dz0C
UCCdRs6Ytk5a4M0yII9r5+3OZMBmYNhJ1kyeiZasjnlFHyDX0j9wHaMf16WyEZGj1LGW700sZ2By
cnSYhrUbCN8bV5FjtbM3Rt9N85yRl+7W4qqn8OYZWIgVmYlcBMDv39/9uEvASr/G46K5JXBLh643
3JqOtqKPSkVo/fuFkRn4RLq8RNyE1gGX8Xve4aURzgrhbd79C3YkUxYZCM4yC+yk5IhW+l4R+8gz
P38rEw4FD22B0uvbfMsFF1qLzrOkARd1cdbrwtWLU1r0bpejBPNYxJYXdrsHXqjeg9ts2RRtI2ii
Rb3tvfDKLK9axJ2pbxj3lIe3fLAVTnlT65Bk+w8FKYGQcT5hFgE+oLdLZzK5Y8TkSxzeaFWdOSLy
J6oKpNfb/ZuNu6AoOYS5COJqXkdTskg7VlaUO8Ow432ByD50sDLoaI2nRCfeEmV/tbUqA3xdouy3
ihA1MpJy8NtYxcno8mNZK7zqpuv+hz8mF4SapEXoN4E/gHw6/RLeiZh+7Kjl0EQ1m6BiRjJxfdRP
drqKMka95lb1bFX9uhRS9VpHlmyCqOrzdDheN3bbFwrjFFhUjOIJaiTvNXuItXJcUnx6WfdukwyH
obS8aF5OxaK/xKWJCdCge2js/iFqIj/qVV39m8xhgzByqhQ7ZuS8thg1runrYEw7Z61jYFzlU1E3
07frbG41XCJ/je4IAxAk4FKyfrYR5WaWFJmPzKe7oFo+Acp9YXg1hoZbVjdooevmxKFnOj7G3bJL
B7IPsujYpaaDhq79rNenJtH3Ux37Y2R9vf55W0K4/DrJalZdkSfxhK8jbeaErXCq9Pk6ha2ABq95
sm5qFgj0JANm9txMqxqzQHl2Cpt2l8T1fhhnhxwRHeA9PxwLmnjXaW5FNJc0JZOWWqIoNb7KPPya
DNQNU2CoVI8BxJm2r9dpbeqxjlkXNETYBtyEdEkGmjUJ1xE+cfM5RwNhXtunMpw+pwNzl8K6pcNO
b8LdFLEvcVqqgjd5PvvNL12SX0/4wi+JMolyEc6ZjzkyykV6QOke42r1YajJbdd9CrXImyw07jY3
NSpExRgNToPkgddHXtQ3ezRx7m3EXkuwuLRQ7ZrY8v36OpghxNp4LBdx9Kgbo5xBOPq8L+MP+WPa
KqKLzbc8FmMYHNwJdIpIld40tcymtPHaLWssNg8id2g/6ax085B8agWgZYJgJwAJpA2KiGOrmIEy
7C/KkgXTM2CNDgaB8R0XJ25nJxo/FN3PqfpZTz9Nc3FIgQ6z+kZDWKkHdNeqjMt/4R3TfYRjDgK1
7veHT4xQlAOAHfyeVC6v70tRrA257jAv7mKgZ93Oz2F308SDwnpv3jBkgCgWvqHPTc6LdzkbhyEc
IfTA8HOGuZjWdPuycbhoD3WsGmLcVKMLcpKSo4Eja4Adi4gh/JSO9UGL7m3lXImKJ8lSL3Fj6SXt
kTYxsc+2tm8b/auen7Hv9qSn+e662dgkhhksjBQi70xlYCJRjjWm5KA7RmO78bhrsGImIV8qJPKW
WOGDVLQk6QG8TBTNmg+Ki13S4j3Xfps1p8frx6J1pbgVW8GPfsGYJMUqneBTVmJRPuw1fsbw9R7t
vm6Gu3BdhNuW94KU5LzMeCAh0QwkFqxveVPepMZNwLRdmJTuzL8hdB0S9MrXflUNighvUx8pEGIp
ujyN3wZcF81qLLuA0dUF9qKOr01cu2OlILLpOfE6M1CWpjbqle8vt8jsUu96SFKPxEGE5zbJvXSA
MQ/23fCIVKLT6USRq9k8vQuaqypdeBOO7jILWI+Zbzen3PhSUExZm/kBcPyfrh/eJiGIDj0FHLXw
N8t2QQhDb9hw2NVw0dk0H8p5GBAGVYvXktB2ur5UvDk2D0wgO/h3+VlG4oi6sKm7EX4oC3NHN56G
uHEsVXLwLZaTHzY6mlcR01LEtL9NphFsE+sqWMXRzrxOtP0p4CjHskp38144rZU9NQkpneV70maH
Cu0Ug76P8vS4hF45C1Vpa1PGNhyUgdFvyFg6zKYjWd/b0NKm/1C3+eKIsncoXXZmgiDg+nluCdjQ
MV8jdIvgeSwpa8iCsg8MiigIHacgNQxPg/LGr4ZKlu8lEYkhapCujSeG6f+o8prinKOn6zobW6by
koIUOepjMhpdZOEEy8w1+h/6cMAuOqdDndfA8N91YlvnY1BBsJQGdUe00r6/bLONl3aI8A3NJ6Vb
F8m5muZTG30we9yG66Q2j4fpzDQFR4fzG57mxXWr0EKCIEBkfmolbmN4RYvuKtUIoIqIFAnnvJvz
yILwmP1UDFgOG++yPPsfOZGcGQ30kccmB67FcBaa7lrFrdaobs6mol2ISzqZIsUwUNVAXGR0xbHO
FTysWvSbHqPR3cKxI25jEg9LnyTMXjBZOFj1I9KrbrOkT31Pz5NBDm1ZfQ8jW0FyU7HRq00YntoE
HXbvdW0wBi018Rb147j2mYXWGvMUV6gcotMZSc7r2rYpPgvtwzpH0Rvu5D2xyqRB3XYphvNJB19M
+HgQiVkpfNWmugHBlmMYFPNOsk4PuVlE2pRjbjC1CzcxaupSq9fhj8ficJ2hzZtqCcynw1lhWlvK
WE1aYrOGYETRHum+os9NFO6nPnV48uE6oW2e/iEkLx7s0LHKgxJjbhX2gDTDtLPHp7S3FOejYEdG
m6i7Fm+mpc59xgNnzMW3RtxFWb3LrXB3nZ8tTTDJinmD/CL7bYA+ncuspVaY+2G3oOPKAnjld0wm
qBRuS7spXDtCMqRaiCy2bDBp31vwPuM83MwaXGwVVj+jXv9EG1TG8+DhOltbAoTFNu111B1dxpKC
izEPQ2yzy/26adxC/EwMZE+0dl+M99cJbdZyLylJpiLnGEMYSZv7CYB2XGOO0DFtt+y+pcLah0Rg
1evcdCcapgPmMOyfvRWEbm8SDdg7tp9oteW2uRn+wX24/CrJmmgxli5OE+5DZT5z8UMnX1HOi3IV
gNrWbRAMwQQibIxmUIl5YyzyCM2JsCNptbO68+pNxk6FKbRljQFRgT5d9HmtPdzvrZWVCQFQTgwE
GmUbOqL3wr78wrv63BraLumRk451xbXY0h/cCUwLMIFWqLedyRfuuGFhV6COmGOQcjGdaLgzTOHq
PZZQTL3KTKpoGe/ZQ0NZJ9g6LoZum5ci3vVZ4oVICATB4l1X1q1biDQfpvLRsGPoctMOIqeSaDPL
fdOY/ITpfgB0K73tDllm7assVfTAbL2P0EuGzeBogkZHt2SUqd7QKu/QBD3ngNKyeutDO72YvX0T
sRsTLUD4X2d7shQWWt4b8pZwQx+bYWH+iQN2RLr7NMqsSYswZssiZJWi7j6I248FkgS5MA8mQ8Z2
Kdy8TG5JPd5YS+DEY/sH5se20ZGNlJpObNncGXMSzwbHHK491+ex5n/lielW6XDktao6tKk9yFyj
aRlHi5av99oDnUxLnWG6oVhmf7LHDxzNgcPMboUy9t4ghWoM8IIEmvPxrJfOs+gKoPLPaDQXxTMW
8rlNP3l1wdEv8HRdTzcJ4SWIQAgQX5hie8+ToVesqDlOsNZvmWB3Rf5azGfN4v/+0ckIJg0AJKLr
yHNI2TnWihRpMUxRUI2cQrQ15qQF6rXCFm8YyXdUpCxkTaeoFQMmJyqkrRJ+HzNgQJd/ELK+oyJZ
EXPpIuwNxuEMg/ZxQE+mpT0YWrcWCIsu9gLeudcPaeuegeIK62O/+QDplKp5HFlcrRM83OqdzMpc
O7232PNswaNXuxK70spwcGryVwiYOQzonK5/wJZcoRxI6SNvjfsuaX5pF9owlgT3nE5Olb/iofEn
4D/skob03GwtVEaMHjRyWjkojZuCOixX1Hg2GUGNnyILAJ8j93fEWYZaZAUwm8R45QVSEc19Yqua
LbbulEEAYCJQGkeJXJJWv9RkqMus9JeYlod+tionyM2fFak/AlGrUXiaTWo60YFygAoiyL2/wX1C
J2anArMh4XJqjM4J6/qhNyOvKFSbT9YPl95qDNAhMLXojsGEqKT4hAG0MaZh6Uf2EzZzL/kpsW74
eDQTRVC+dUwG/BiyNUgh2fIoSk2MqrICrfCtutwVQXdGfvg2HcxP/16tL8lI5mJKLBsF2bT02wUv
pQPWf9ijYp5kvZm/ieyCE0lkhmgnIJ0npT8OmaMPr31d/5GsgF4m0CmDF+CqHxfxU99GpOQ9mLDq
ZxCw7CcyvF6X00Z0sc6C/0NCUmg+dWKJMQnr6xhAduJ5aBy7W9CesEvj6YZP1NPq6kbLrefrdLci
fuR8MSOko7TCkBp6zxtA4sOu4wwgG2VjHuwqrw5VbPZOHHTAwScCpheB1mGaDPY8mhwjyBV30yIx
dyLh9ITSZ+KSagZo5fUP27pzGMXm6PrGpCOazaXvasZotJG19Y16PjCb4zGy7GfztlxUebGt7m/s
pgEG3hrWwUWvV+XieCd9aPEgwFXQE3aaRb1f0pNZix0fbVd0LkEpdYztI5B+3PDO7tg+4KM3l/Hd
KKb/I+27lhtHlm2/CBHw5rVgCHpRotSSXhDqVgvee3z9WdA+9zRZxLBuz56eh4noCSayKl2lWWmK
1ZMqs5qllkQawAQaJkAAD4Bs6vUXVSPQI/wwz3dZqZREr2TfDGSvY/i8JRNwSYVSnKrvxbyTIHPD
UFewn5ViigGQIHVvLJz7t7noXuFfMUQoYSM2MjXXHEl5LobClOVIBn1p2MDRo82sCOciZc8DwWhb
CO4gbrEZ0iwMba2Ww78w4ejN02fIMwyafI/kX9xx4aeRmmZVjtLlZhQ36XtdFIShw0vniXedhqeI
hH1OdJ5j7DOgfLclbq3mrDBZTZVnBQPjGcIiQl2aMqSAjtDASI72NsRfOvbviSxwvUUiSDbAFQG2
E2+Q69syeK+WEm0AkeCEnIBZVvus6//FlaAfBk2gqDbhvCjLY/TplCPkKTCQX+dES/ZFF/0WFUwk
Jv8mXECHlCpjhlXSUTC45qeOAEPXNGWxi6p6FWXcz1H8JaThFsp7X84X3Dc8hCxBrVBFw/7Wa0Jj
xIfAXWpyoOQ0HjEKzuEaf6NreFpEvaWkP+6TW7inK3KzHbmQaq3xUuTB6nyntyPx8g8hRp0pL//e
TmAi97vQpCOwo9tnvSEt+cDjIdfoCc6aeuW7oRIzvPhSe4OqY4Zxvh8ZE5Mzrxe8eHwAiR6KYldz
+qo35IfAfy7acK9ifHWqCyvPP9BKa2ZRRWoP22cyzoyThqFdC4YX5TSgyH6jiKLB4/ojMEiRJWFb
Fzs9L9Z5VW0yFvTugoRgwA85cbR2ztaIUi1ULdqkjZJiV9UKKb1DIK98PyNSGhBvYLm2BXaQrEZY
gTqZpOn0AIim+pmuJWOB1IggTRakv3xXggBPtvtyuMQUquoK7g5Ebnq6e7n1pmkUYS+MBquBSjFb
q30WOV0mC8QrMOenT4HMEMsF5hCLo8IE7gCcTcPyp6j79R1A2nZKUtjx1GJnSiT+i9F3HJ2Mq5rH
IyX6WdYIWMtiDEaBCQxDXzUFF2/CwOA2cj7UDA1YOMT5llRxHqbRFBonN6v4Fkld1EtC/A8OtktL
G7lsQ6JOquRkWWgQLW8kRtJg6RBBEFk0DcUh4KleC/zQGC2Xelm5S7zqgwvmFnXDW92XjgUrhaZ7
DLwjU4fJRxoOMfQUvhoCudwF9V4H9EZlYFECxj/+ngpyZPp3gyW6pCjVjRUvynItqnYS0HO16Rkl
4Yqz/zsalPJG/iDWUhRXuySXzFWJ+T8hZrRhLF0IOgfwqkW0ZKh0BqzpRrHW+7CCV4xcfap+p9G/
GeIGVBNmwtAmhzuhH5lSIyhVKxUVJpnVla9xllD6dtt67v3TmmXn+mEGJvg5yy3jaQFA42vZyvKq
noDkiUe66u8q+V0VKlJhN2oXsgA3WZRm1brwHU1UJPDuQY7Riycteks9zNipx5h7u8/Q7d2AIdgB
XA0eazd3U0ea2oxSB+/+UxhJw3qSs36eSjMUwHXyW0REOy7WLEWzslhl6AiLAhVyyaUa+kELBnq7
xo6i+6dzq+Z4qgDvHuEVnA7Qcq8vAQ0LY1Oo+PzKW2lGRprmRQ8YNnKRBnK1yBpIECy6i5svMySG
fQ03UJ308AXQxbz4fJ+NpTOCDfk/EnSALVa1Xw4qpFYfSda9AIDuPoFbYQUKFQzurBZwmLRaYG1O
MCaykO/ieqhIoPLtrhIKVOWLIjIHrp8YfvI7pLjWw2uClHYUQ4+xJEDR7KrO1MdVUVj1c1fale9w
mzDbCx1DEFgMUnLsZ5k88KhX7tTck0xdLr31kHJvGY/GVKlKK4bFnIX2lj2gQGCGW0OIP1/ohfKn
HhdkrTSBPU7qrazBqJWMOEDoK1vsPkupsQYh54g39gz7duuw53NFgwuP8ErB+Pg14c6bQk3y8EpC
205aOGnmW9gJ4NWBGcan+zKzxONcP5gx1TFARaOdY3QsajMRAZahVbsU6HdavvGwu0FPHdGLSK5r
RGUFdbeKgOlCQArBS8Bpq/SKuDzOJQQ5fL2TpN/NDLHNaKVeOL6r36eOLxMjrY8l/H4/hEg8HDwS
+cc8JLHOOLwFeYSjw7EhAkGvGA0FMUN0GtIk1gjqP/vkAFlQMJOXMhNJiwzNZACujTiH3n2SprWi
TYNX7wJVcQsNuCjnlsvNqew2icKoC86HQwk9XDgIIVDAW4luQ89HvJ5FPmzgW0OSA9ZGDvCaeLsv
dYtEsIdkznvOWC9USFXl3OTrMoj4OK88eulaJ6lf7tNYkGxdv6BBhVQc9t5nrZ80AJThTT2JNiWa
WwesiRhD3g6K31Ifk6ERQ8aLZVG4dQ0hL2ItaBYlfFUne+o4pg3QRx6z7NT3rJzxotDhNSvh55HJ
o7cvJXqOYbq8bnZ8+ZAMHnI0gwWLNIiiff8AFzhBfVhDWXbOFEo3nGQlL4390O5CQDjYUl9267oJ
DZYTmb03JXDoq8GbFZVvdEDRXqvhmsAzWrndjdlkJkbykgf6vhMEp48boqb949imj/KUbZRwpcYb
QX9Ru/f7nN6KCtqu0N4zo9Hi3UcbevhHVDZVqQN2ipfZAToLnIgTkRUWe49UYpzYgY/SPFabrJVh
TNf3qd9eKKgjcahgqQVySbR2NwXCwqbUux0G7szOmEjCr+DeSaEynmS3ZuSaEOXPhE7PPN/Tul0c
uVni9IXTY7TH33Mq605n/b2+U1Ta4bhQbQRWMYL0awdWh16l12rX75o+KmOAeCflhpcy3c4AnGuG
ExAsDSP1THSfV6QYfMHh+Dpf3T/XWyODj8A0DR68eI2gbnj9EaGQqlEDCd6lk2cNPhAkooFwlcxQ
+IXrQ14W3T1QFBQN6QT04HnZqPSAY9R7O3qo/XlUchcUGYPMrYzOb3cAgGJrBB4/yvwZF8FIjdpJ
osUVUAWVkt8WUjvtAw6zTlKXfDQaULnVka9dORmf0IguMQISejEiErWAacV0DiDm0BSu0UwWUzfp
Q64JOwXARaOMZVjTuUj2yWcfWfHWmB5HMSJ8Z3qto8Sb5hE/tBq9c/eVyU+xt+bV0GRhsN2euz6P
MQNlEXOJyPzPB3ZxIKmYKZgoDsRdONSFPVZ8pZ2MLOpKUwmUHIN5BSo6DJO4MKgEcD0A+cwDE7hq
ujzctWLSNcmEdUZaRySMnqUGFlFqOgGoKZFLw8oTzR6nyK7UvzfHKNpiZwhGD5EIw5TeNb++ECV5
nQjCTko5bMGLVWVXh015vq80C6eKZiB0cuH5AGxTOldUJlWH/ncfp5qFwprv1IojOcbxSCvhod0D
ioBhlG61FD4M8SCayGbsUToPVkbToGtYdLvDdKUIyD4VWFo/k0qp0n005KHOkOSFNwuqX8Y3Xhgq
/Dflv7xCXSPKa2HHq1ZamrKGbW6kkCzA52PBm3FIMYYz/LWFv6ZJhSJ85ClVr+fCNxhG0T+0Vq6U
JjDI79/dgokASiykEr14QCnRxWsJiUs8KpDpE3ZaKneVOSmNkJpJXmV4tyRxmZvo18XeEL1oJssP
JoygpRygG+9/xK2TQez9n+ERYEDc4DpjcZnODVyHj+AEcYUck24NwDxzhKjS1soUOn0rhwy1XKI5
x+AAZUP+BNW4a8YBlD8NgNcTdsOo70Y12I+oAJJcMiqs+uB3vhExmFw6aXRroOCnoX0OEHfXBBNO
quUGWIa7LOt/BQGGFYE2KaZosQTspJtFscnlNSnjiiG9C8oCLwD1h3dFGwzdrytUgViFA2weugQ5
Wx/65iMXU8NsorobGU58wRIAwANOHPM/6JGl0dGNNEWgiW0GwHjyH5sOY+xxabcqsIgQm9yXmdtI
E14N9VOkXTBHcAOaG/dcUXUAhMMmADn4KNWqc0Su4hmHt0wFiWI0dULv6b48X8H6ZwEWaIe+6pCk
Y9G6cdGzOsWXrgivd/wQxAKFwflYL9xS3zd5n2iRtNOTdNrxUvslB35jluikZFiVZUrzqDBab1Ea
mbXiglIBTYujOJF2XqL8HHrlaVSaA9d5v+9fziIZeH0EHwjRgZl2TQblaJRPk1RCo40IAJ/BN1Zz
tsQtSn5iJOFmF3YdNmLPInCAgeWCNWI34j0FvMLVvioCEz7ZoDHKlMofZcWbafcgcdwK//41a6jI
wWoImFrSZJq1UtPEoEUj/q4d3rIpIQaG20QWbMyt2KEKDYlDByZylxq9U5qXk1ABQLgKEGUZI+rF
+BapQ8wwSItE0HGFQsu8ykCnDFIeVpDnwQcRuW55qyxzlP16vdDDf0MI4OBQcgXVJHokxmjjIs+U
Up3BNUtTzFLEPf6UNZ9/ezO4ftRLseoEZh1zf9dCx0+VHGHJp4qFqHXK27WhdaXbjQiBSJuVQvT4
9+QgdzxqcaiM4GF9Ta5tvAqYboG2S7SqJZ3WPcmB7qp/D9WBvpv/BB/ztKhEkZnasgcIdajtAq7c
zVQAwvbX6RsDvZ7IrGFbD5oSaHgfI0nVPOF8bdc14TMeLR6qfNpnmeisSbxb9zATAmrtd5ISRvv6
yOQI5V9PjzUUFd/rmDvnWHGUyk4osBIES4QU1LPhGWRsm6I3pFZ9y3tFAAhnNTdMvwdCr4+xdh7I
zqzruU/pZtVnjxZNvuVxPYDNssXmXdILq2+BhqmzfOttwIJA5f94wgLI68MLmtLAgxSUJG8v5NUB
WEwFVx8Ev8QjlZENXeYKRgGr9gDXTb/F+xJqPJU4PzEKAzPzxcCpivAhT/Nsm+k1Q3EXDBGay9Bn
gS5TtPnQnLUAbm9TvkfUEKAyTzjBf9HQ6fzrvr4uUpkrZegdQQRGT12Hsah4mViKQCaKipJkklit
BAR/f+36ABP/3baN40NsScl4WQiNX6QAiG+0JLEiA2M7CcdLZqkKg/0vOMIICKBXMAeCXvtrichD
Ucj6ukFkJ4edCYzgDvgfms6oaCye2/fyZ5gHGPD57y9CBsDuTroedIC6iFLjEROWkaNmgW7d5+VG
uoHcC6ONATaNRwKR7rDkegDx+QA92rWpTypPfsTCOKuW4M41+UnKa8bR0fh4qCLMMgBnjWZLTFjR
bQCo3MdV0gniOSbWft+tS/JzfV6T0iIFeTsopuly1onBI50JuCE6pzUvjpKThMIQcxAN1o1lhZvq
a+NuP+8fJKW6NzSo6xrQnRIhGSOerfcfjGCY7pu8+W0qrBMaLYy9BL/t7If10V9HZGO6ns0gQyeO
bshQKtRxolcbaLQ/v+wVkpPjQNarXw87Yh7cJ9dinNe3n74IIG+oUSFx401Vpc2XsrVeBed93z8e
14+/Vja3OjQmoL9Mlhh8+9N7FOeQ9kIMRuRh4nI+RmsvONV6st4Dc71ek8K1SUY6WzKfI/L0ZawZ
rNJ5jBtWKYMxyfwY89VMGFDNPyYIee8yuZv90D9zd6PJnvr/uNsC94pYzpkM7jqyHh9+/Rgd0+Te
Pq37Er98g+jinZfUIxuuUiESWu7bqVI58fzaWHunJsfHwHpc/SJ2QQTTI5uT9cI5DJqLXF7QpFS5
RX+t50WeeM7W/LQ6jLs3nRzs3KqPG7MnT088eXJf7tOkW8P/c30XNCnVDpN+kAxk2s5WsEZ/qjkR
+VPY5J8QFte3TifW+MeyvbogSOm717c49MkQz73py0S0LNczPyNGzmD+kRt5uSBCaXvkS/1ctRLP
ssk/eI//7aFR6q3lahbh0SCeCwvSGE92dx5+jtHOTVbus1k9nxKTRZJ6kt7cE6XfUp9yYYPQ4Dya
eYLM/usv08z22vrkbtBX4ZyY0kg5zxuClF7HRoskT+hLZ0v9dL9eBEbSgMZ2oX+f7mbTprGS+RCC
t91zpDZz/Fm9idYmIK7FEofv+aU78nAzbhD7vNJN0GbsdjT3Kdkfj8fz+lFd/354IKb98QGym55Y
n6xU6LLf+SOJdCdawAW1xAmgvH0drH1gOuv1A9np5M03TfOTISU0OOLNoVIWRKjbelB4XFqw21rv
77Xpk4E8qOdVMxLTPX36P5lHyzBadBNFVWHyoeNVMLh14Fe7p8SqV4GFMozwNZJ+68ZPI/GtaMV0
Cgwlp7tTKj2XErTdi+fGednvg4d97DqOT9aPsrXaaaudKZiiVZnu5+m+zWRoBj0s5QMhL49TqOLP
c0h8wurQZl4iZV3QjlAl2ex69tZgOc5EHlcPxLbtzdMXM1JZDr8u5JOyK5qehn7WQ2K27/UJiwkf
LN9yGTHCPygBokTknwxMPlM2fwojIZKEWAJH705iTRDK9QN86SYihXlyTyeJ3L8ieujrfxXhD0XK
AWBIfhDGmeI2Wb93azkzEXh1+5G4Jxaowj+ECn9oUfdVha0/CIAXPafkxXoXrLPzCMvya0XMxH5+
Op0+Gcf53SF7a83+EKTuzJOFzC/VCKbZ+tk+HifAiltYdW+WA5nIGpt7yI4M9kf4unGf/IB8BSQ5
zU8Pd3qICXwU42G/7Jr+fA7lKYy+kIW4Bv9W7I49Sdfpk8Xa//QPcvp/ROjZ76bMvLRrwHMeu8UP
pXKI+7xxX1ry3zHzLcoXcbQutloz5WBG+RmfTc9sicIILek5EFo2v+XpgkQhV9i+ngbS+cU6qpHd
W5uN1RO36wlDUJZjcwCX/K/e0aiSaZIFU4FJxrNEFPx57W28sYTeshh+h3k78vXro8uyJgoKENpy
T8GT19oecf2nU8iTLYPUP7jyPzxRtqQYAHMfRrPw71+xMJ2MJtjKyTtvv6fPydY/nwoEy6aZHN7M
p4gxPfOdmLijenQmpm/11OPrcFa9V+fdWZ+/bdmKEBvP1mf4O/xhycuyn/vDMWVfOs2vJ22m2Zov
6qaWrcMG4Qr3sP10meEK1TBzI5uUacnHtoziArK53Y7m3uGI46xXHVnZeEBu8FC+b6YZloPe69iX
fTlGBqhZgUeEU/PifrE4YommNHN8oW1oZAHiDD9zhNUDm/3cF34uthjAy2SW7WDSmmOlS1o56r+D
MGv23lGBwW3C/jrcmfWGYvlTOn8/Np5aqN+39Dqa6mr//pOcycOPt7fe+sADnHFLTLaoqBIYIoCh
i2ehFxDi6XgbmqGVmBYjrvouFN5RLomyIq0RJBn/7Uhe98X6/SdH8MZHQEc0e0V08hGR5wABw0gQ
MjDM/mJMh6S+AgSEecKLYlHBdJokybmEB0JtTydry/j92QfesHbx+xRrKpZgpsBFR2Bu4AWCVH5D
+M9xzbqpRfW9IEMZRxk22FNmNl4QDGv7gz0/ru/r7PLD7YIGFVp1eujVsQFWUtI4MBJ7JyTdVg+t
+Bztg1VhDYzOHCZFygAOse/5WZrNlyOuGuvVIJjhHky8aFyWe1kOHC+4owxg2DYaNuul0rlyKmu+
qWFXJdbzk3v6YmVVv4dy7wkFFTjpk5/2soyTbEHHcgJL3dlQ3xOLKYbw0VUKUeblSVbBU4TBiPPT
V0/8nwyhYAjedyRyafmKTOuLFCRe9rJZPnckwUy17jCt+awnd47s21Rd0BHjElugfdAZV9tXdfWe
briBZAfXLVmHthw8/ZEEusfF0Ks09xTczn4foQnWRlTRkxIul5n3Yx0eZRwSjysBZwtKpf1qHR1n
II/Z9ldCbES45vYld+9f1rL7uOCMshLYSIQlowUOUSIpeUV6c/34qJkPDXnYvbmJqZvMa5uzpfeu
jbIZcTkNjYfejXP4onKrwbRd92Sc0x9o52O8/JjMUcYiT3w/wmz/bCwQ8WoE3K1Xj/JchbHNDSwG
w2t9Ayvc442yGGXuhSOngiBW0L1v90dn3ZDpUP8y3a/T6V+cJJodUDBDf8pcRqXfQZ1noIdPbhDO
zDDHjkbkU1BanbjBQIH+476gfBf7rlm7JkbFMz2GCDohLqHV21ekr5DYWa9Wxgk1E/zD8JALmehr
YrMMXai2wXUlQMdnYkhxkmmH/VGBtSb2oW7nkhCL3Cxy93ijPH5Zy1U39SCHBeyNNZripiRADba0
/Q7DOmdlwBvGZPhnFk1K0X05G+MorKQzOvbSzM4xO97zT+jWZdzbbTRzfZSUggdZmCaDAN6sV7yM
APIS2vXobDL7yXUnjhn23tqva3KUdgsRZwh9C7a2r3teJdkHv4Oi3efp1odd06DUOqu60O8xBXcu
e8t5DUz5gceyKNO8T2XB/V+ToZR5rIZcB/iIhOrElgcKkJ37JDXHo9yarYCAgyWFs5Tdk0IqBND0
qFG5GvQs6bivzjFHpj3yYUwrxZA8+hU0TmiRrcTvK0p/V88sgZuP5Q4bdJtUgRBjUkvcTjySVwgB
FBiR06/XzpLtNHjUGPQY8k2/fzjDEKdiPrX9S/gROP1DxjLqjHuRKOvQ+XGNiVUwNJ5et9FZ7i2V
c5KXAomFLUOyF8LbK5mjnz2cEmrppIPWy97iyJ54687EE+upJ6yU+ULx7ZoUZRi0QGxU3cPBoXM/
akj7EIAOKxu0kJ+8pkLZgyDN5SbXQeVl/9q+vI+2QaZi01qVOj8cn2xTJW8JIQfubbvfcsf91jLL
I+rGqPz8t/6SRhtQwxzw5sMs+KFK2tVvAF8hsHLZfRgsiaEsR8wnejuNcMy9iZpgH601E5hemUos
02KIP8MWSpTRaIXIrxu/Q46SbK2iI+g1/xU/sUwTQ8nk2epf+OOpBgBi389iqZC9pa8M8v5+PJPV
CmujA/LCMLyz5N2xIDIVamSVF8TANZTOr4NvK6TaWQbxgaJhK6cu2LPrHjKDHhVt1GJeiQHAwVCS
OAblZodqqmZawoNhtawE3kKB4Eof6ME6vhRrPplPEk7Fe0fInRPnuEZZx1+H6x16g5jekuXHaEhW
rfUav+zBngVzfNyTdN+vTWboyxIRypz4dal7zQQqrdlv0pEg6dWkhHDPygqWEoUGlllmRBp0U3s9
jgawySEl0/FFP5UoVbXMVNDCw+/6uqhQowryxuv7eg7oX60JGa/B8lb7OLDvizzr8CiDMWE5Y9Mb
s5VMybTNGL/OMvU3Y2lFUPFdBy7Sl1wl+iYszFpfy5ildow3g+XDGBdDIyhndT0C0f/7zDqLfzEc
8bMViejWLqvgzBJtGoQu0hPAGEkgZe0R3AqWw+9rp3yDJ2MlBRey/VeSQCO9tmMVopsepFT0DLyq
QKzEnyOqXDVZ+xv+qcrsYVVCfb+YzyGW0aAb3MtMraWxgD+RUObYO6KNfq4QL6J0r9nGqu2IKZJn
szULK9szjDHDv9DrNMQsbuN0dmVJY8uTeebMRLeUifUaYt4kZT4EDyFpW4HOOCtaYOH5lTjIWSLE
YnC0kGq7vkkqJBHqaUyloZDQsfOyxwh1+6gcpnck23yU3pgJt4US3zU5yoSIHSbPyvkBhqaIffFT
J3Mwt2VWueevvuM06RF8TP+nKa+ATG++vGpHxxLtvrVRjJps220U877BWsh0XHNFxR2VmI+xOj+Z
XxQB8f12Kgi/6k2gj9iYMDNJRFxXs3QW2dn13+GSBvL1EzkFZtR8mNiyVHimyZPY+vIdVnS8bJCB
i4f5T9QB6HbhOB+iqo9HBMetic0B3EmuTVZQtczLHxpUmNMZQjtih+NsvLbDDxspDvLFqqP8Q9rm
DxEqtin1tBomD0Re5y7Q2lynJpqODug42mQr91++X/6Qo95KWtwD42REFLDdv+7TvVlb5hPSiIyj
m43BrRT8oTIHdBfhqKpmkjphAfD5peAJ4K9YFmI+lHu/TxmjrhH1WKjw+zF52UuWcDjgDeYyO7SW
VfYPG5QhKvNu8IbhWwDqD8OZtnsH/6DJtPk0zOxQhqTfmaMLb6Y75lf0zFDhZT/9hzxlmEYt9eSq
BXnn6KAD2sYEMCMUWOhEnq3EHxJUXBNmpRrIyszhKxw0GpGP5zOa3vyVjSZ4tJVuvgzriyEcywYX
SCczbsb3gr9r6eBiuQfI84QnUUCiXXxI3vjf8rFdZzb2AXtPkcvsX1w4SQyxYInKDGEHsEuKzUFJ
Dd/rJv48evWEvVyS/+bHDRbNRwWPGt8UirtcN0Y3NEQso8Mo6AEx0l9OWaFcj51QGJBX5qFIbLqn
NB19YoLCcSJ/LupTlPhEymw9/3FfZhZeSnMLCSBRMEQx7ye9Plot9EY+r0vxPMRnVVBJCBzK+xS+
R38o3QOJeTDoP8NiFBu6ggkDsaxEhPUxeU3WyNq/+5V5TFBj9A/HtbB95MxV5u5+qKS3CgJORafd
1buD/dytnhjCtMgwMI6xSW6GvaLB8GMAOStZW6B5OEDKQCotpWZhdSzFIwoPuBpAWWCLE4BBrg81
STHv7Dc+orvGfAVuaUAMjfQFiXuCRO0GPfRDZKkHj3HSC0YUwG8zdq8kaYBDpzy4r4u+3FYiyMoS
yTu3G4CSx4zQZ4mgrhMwggCKBnYTlujSbUeYGUr8MjdgAY7le/fD23GbzRfw/ZUH677gLKn9FSXK
KcRK709FAEqVs9VIdDbsWLBiy922RDcr5z61pecAJkQUA4sS5jUk9IbzPCllBAiwbDGJyb7M7E4k
k4/EiIQumcfOlDFpUU8Hbj+opFs9o8RlMURzqUiCjhV+hqmY8bfoCxz9Yahkj0PIvBEPPwe3CUno
IkDX+FW6NkMnM63pyIKBW2gA0UEVC16EGUsT4C/X0hopfDONfCqfpWodGW7bqyYPcD8zeixWhrpr
R7PVADtA7p/30kMcZ43pL8gqZhPpWTS+By6E5gnGGYlxu9uK63IdEPHHiWXLv/uMKIGdx3xneCkg
2mCO/Zq/lIvUbCglELLG0bTKD37uL6heEnJU1z6aKjmSfnT4L2kvBOYPbEouLWnDE7STApdOeGD5
0KVI++qDKPMQCUbWJJxonGvbP+wTJ9zU5rvvckQ7JAnpDpGdB+TE6kycf/XeMVDWwesDT/ExpX5O
QmI8xjso0pN7/04XYuwLxoASfX3SQgvgxATY1Oexs7IAGPLbYSuvQ4UVzS2EWVd0KInVW6OuBR90
ttG6tUfD7HrHOMikPpt2klkY6CcbrDW+z9zCu/mKKOXGokZO/RYj/mfQnGwA8nS8lXsfzYA+UuV8
nxZDRG7ASDM/VuSyUGeZFTf9h2T1NYmc1FRUcthIpq2+5hYzTXtfQlSesrdBn3DRlOJYrWrN2YN5
yEyfYdMXlBHLgTBwD8wsBUjz9BQlV9dckveecZYsiWQr7PIZrGk1mf4zd2zW3Q9lVT9HeHkqRFP2
foyFpU4cmz4KdOvpsXhPSNWQODn7yoqFQHHLPUBNeSytAfIRD+YpoeKbwU8xne+dp9JSawzjputc
NrCRBW3CSeJoLDDbW3kCPWyTAHrHDC2lUm+FIeOxmKSMvfMrb5/PgYnKxSvLWavzlV0r/TURyvap
aPk0igpEXl6Pvx1nq5tb5LocwRI6krr5au9Y2z3GEI5rzLT6bnB8eNts7ODwcTgcpE36gNf4Cejn
ZLMJHXOzeTI/WMmb73LevU+c7+Xi6eeHk696Cj7RQof9z58GsuedlaOdeV+S8+qwQdPUtNkI5mS7
aBXAJhGWI5oV9+YDgGZhAMcALYK0151CXxGryvNQDZwc7BJW3Mnt34qRJG5+5N5YPSyLV/KHHJ3w
SAEyFk+V4Z1lvTAj9VUpGeAMC+EnLv2CAiXJfikBHaYDhcrJ1mFN3kvC2+WmNA0zOPhvBRleKlNk
2P7v5mj6GIFvgqXWgC3jcZjX9xiWhT5keSbPU7E5KYlsHkPiPJIV+o52EKdndMywhGdhmgYxBGLR
GZAE2Cff1ddL4akTL6rDXj7jUSFYaChFe05pecfDR09yu7U1xHJPH/eN83fJluL0iiiluZhl9wS5
AdHKgtbUBGNJ4W/PWjv71+2nYX1+5q7Vd26ZQ202mWmeVKyNKsjp793gNfOUcmOfc8c1Jb5DRiLI
yTeJFZ78k/ewJuNrZqs/5J/c+T7rCzbyinNKV0VeV8aobOVzFpL3QiLqGijMrCh4QR+viFCBih+J
dZIrIGIZx3f19yMgc4YVimin+7zcBitXp0f3WgV1pg2V2MlnfRUcHx+kDfd5nwBLOOlpkzEsNI83
QGE68u8NEkGShYmC9YrI1m7Y9K8JMZ97hjVbmKAAWyo2PQA4DNAI9MRePKaAvU1GnB5GxTHD4Nvn
en8m3DwsuH1caebKVMwnfjuSMCNfJ2nNYHrxWC/oU5k2Th6wN1sZZuVI0YA4V3Gc0jwjeNmvY/Ph
xzxjfXh+CjaBjaw5404XkqPX3FOqiQgtCyPsIz93r+GHuoFmDi4aLmHU7Ycfu3x9AFBDwGpDWDJ9
V2dOKSLe+vjr+cznAVTLOSruea1ymIN71GwbTSWbr/HnfOK+ZTGrWIvacnHelEpKY60inQHaaMfw
UQp8SZ7WZDrZdvrwIe8ipKBN49/0Q1yfM6Wj2HzaaRPWuuEJ42TWGcZvJaMF801jyfPCmxiUkILD
olNkVACTde1WVCOMMl8XcKNQn5/Cdr1KyA5ABDbqEaE1Elb30QLOxzXBOf9x4VLy0NcaYQLBrbV/
RykQMvSoW4+qtUKLqTjHrCYSEMxqz6JpveBzDhsuyaJdAc39IIv+kn3hCPI6OYi7T+28PSXv89AT
qyCyFHhdnSylqdqU5poxgGJrbi0ndstV5w4/ctN4/I3uoVWDStPH83O1j3HKxvqkHLW1bie2fGAY
/GX1uWCdUlqxCRQhSPEhMTpe9k63Bt40BkNW4W63kzYF2eQWOov4/4867FKodHUGlOaW2KomKDFI
l/YL+tkwV5GvqhEBL++emPNXCxH/FTFKVWVP6oau5mc+o4cuO7e5qWik4u1YPaox47m6kD27lmNK
RUVO4vKimKlNZpfBDvJPb5sabY6nuSpq3Tf7rIOksdYBhsv52JENrdnjeaGTDhU2TPTM8zxADGGY
+YU28CveaCA6vcLGY6mC0dP35QYoL4SsME2EYTaMHZuZHVoaw60tNFxcU6TMUB7EcRg3oKiggPTu
rOK1yzjBRcf5Rwt0yu7UU5PqSQ8KheUoLnb0Hmz7sMFzB5EPK9m57CcviFHWJpSUSlIyXFdn6Zua
iKZ1/o4PHnRrxa0SN3U4i7NYO46Wg5MLspTJCYw0EoUYZFOy3e8xTIJ4yFnrFiG/yK638NTbuL7z
6bKGcVgmRqdMTIL1UcmYg/DL6xYhieMIsDD5M2eT1a+djVfl5omzMjMxI5Mlq/O93bwWLnimTEzU
JHUv9yCdk+BBNQWCiQU4kx3aJO0P23xCqu+k/4sn4KWpoRdupKMeIZcNovw8UoW7Pafm43rlOauD
iK4qhuiyWKRMTRTEiSG3MDXbrdqbFQrEcyX634xHXCkhvTWiUar/Ie3LehtHmmx/EQHuy2smF1Gr
ZVO27BfCrrK57zt//Rx6LqYlSiNOf7dRXajuAhzMLTIy4sQ5auSDWN/x3/0X/q+MGirz3pHNcWmj
/sIfHyzanHq31zhGZiMB+8XfSodoj97qXfNabjn9y570HcjzM+7H7Z5HK/5eJgjnt4ZivYPHP5iY
P6Kv/78ZnqfNQq/jxmY6r7zBESwniai1Rdeub4jPj03dgSZdT/LMD9WpxMl9g0nGCWUI+2naPSEk
oNiup95Cj+bxZ+mI3FZbr03OvFELvFfMphLeLLkZH8Avy9rAM6woo2t6t3kB746na+/MtloqQvwi
JR+t88whhaEnlXGNwUJ5UodSOq0Z/dlEcrKxCpcA3wvc8lQPAkoW52ijb15WL/T9/Q2hyUjf94AY
PZ79O3Dx66mYOSrIzJV+zuIWkHeF8cXg5WJzVmtQZE8a8vexsaUIcF4ZUdm88ocK8x79gPHUQMLN
BBeWHVhcQvg/71O7orJFMkNf0U/kg+EoH3/ANLuPZn8WEMl+1KRDKOJS/foTLUkZ3CkwXU/lzCtV
QiZ0Xoe1DXFsCfjZjP2n8XgAC48FKCZcR+39WAc9O8LzSd7GLEgEWY0nn6KthEHZkCFdY+ERVj+H
xCi0FUvS08LRmWboZgbBfiizKLCDoZK7ts+6jReEED5xNulW+hL/gDVqwcLdsOTCwizwKQehBiYA
FiL/yCfbttEHhkoMeX08k/cDyAs7M7cDRmnFF0bsRZai/mhYT29vHJ3Al4hVlx7s97fGhbGZw0lq
6DlPzy2n1kiZH9SfNjlB3pn0qVE5w6YBoHaJfXw6uI9WauZpNHVo04rDPAY/5wryM8y6WRKKuv9W
vhjWzHmUfli5XKKikkvOEw3WxF/xfDpNJEkLy7W072ZBDdvXnlwNmMBNkOrjRtRHVdcXo9SlvTfz
DykfhVDDUaZw8Yxeo54l8VdvgB4j0H+6lQYyo9dFPOJ9mwoyKpACFNU5awUbariKRF9Cz5YeH+AI
cRH9dBs8YlZ/Fwv+0+G53RT/Y2zeuFVKLZN1USjhVaHv9BgCH7pKKLgrFi3dvWKhI/D/hjXv4SrU
geM9L5DwukAjkkay8yKP4/0X54WNmasYSkhYS7z7m8L4aH0C8ITFkzXIiWJrYf/dAS3AuV/YmrmL
bIS07eDClrba6QJwWSZv90byvm+WWsWF+yf3n6mbOQtAQqBRxTPwgFikqTT1cdg1Rm7rFTWd5+dn
S6O5sbW27812DxaL9c8PGAIX+0zuv0AvRjxzIL3m+p5bYmNqZjp1kbu22dj8ZglEeAfhdz2zMycS
BWLThK6HA7BpdTBF44E2sXSkG+SDUDta05eUHo/6EtHW/cjnYnwzl8J1bewKA8b3et6dFbPZjcf9
ado+dPF1dM97TTAfaGWzIvjsZyvaNm0huF0sOdUa5dAMokZIjzCvgS2eEWgh2Py70R9fb9NPnB90
KHhAQoFHblScMxt4bJGXZSJIjihn0FILSL8E45mimbkFyBwCJYj6GwjmZ9tDSj03U9hpTCTnSEno
J/e9dIfdDXcujcz2Rtv4MaO2mYT+dKJ/VJ/RnqXnTfKzO0PeWUCqRx+2/wf623tu8tLsbGuIYia7
+TiZ3dW6H0yN/xW6nl2nJpVugQzKqOkam/Lv40W7myW5tDu7f8SsGZluSCanqWC8v2RJ4JTcGifw
2i0FJfc25aWxWbjKZmpdl0kuOWND1WKfuOvx048tTV9ipLh70v6xdBO01pXUuhDjxHSegYUW3qLt
uj2BfXBpRHfTdJeGZtFpm0SS30yGIlSCwCBsIp8Odl/rCV0MvCktcxlNP/B/PwTA8eHvL5LooajW
YjMtWETARAiUN/35u8xCsTiBs8sHAuBtXOHBCjOlflYtBeVuBTCufOM/eyHR9aWZ/G36fDSwmcca
Q6+RBGiROcjVn3cSUtVnZsUWZNR0+Q/VV68TV+2wxr/WEZ22p9PaGOlbGgOUTUFvs/Q9d6/6y5Wd
eRtBKPp2EPA9qDqZiZFZ/XNrrIRu8Vlwb0WhiQveJlSAIHEyW9ESfHBNn3QwxKRkp5150MmaHuoD
L0uH/V7gd2lptqhiy6ha2MDS+ILwmYmpQjSzhacBDBTudEpkE2ymBRdz79RfWp0trMYPidIXveSE
GhkiPbHYGqmz8Qn1nokNi0f29+9SvWX6mfPNBJ0LFcBkCbzuc6RTC6n0uhwkyTmfOdAtZQA8Eo74
pqTp+aoodZcYEjKxR9qsEhd8oYO1MOilD5gtKsRLESbyouQAj+l+QnuYd9oV61Mv+RRZCnxthk6C
obCEYMHy3QvscuizRQ7LnmH6GENPK714RYWWfdfodtsg9YxQgyjWG2WBi/SP45I6+t0H7qXp2Uoj
IevJsQ/T+R/e6EtH5G0ZUPfGBQ6u0/l39V3TKOtuIqDF43WGnrKFWb+3wZUJVYxF5yCuOBs7q6UY
+OgrSESD1Ouwe82evaMfk9Ope/NR1/z72N4dwjcNb7N/7M0GnCTo52gU2NuEOeJzn6Oy3hIXjYD5
G+DMyH8P5ha8zNpWAnNpZvjWgNavlfAfdLZpgBzyoshDynGKwq5vBa9jIwnkfYoTo2+JFYmvHDtT
WtdTbWVYdV/HozgSAHeWztmds31ldxY+JKXiu+huU/AcBy81SDPOBVpana8RZ+1ZtEXnTwrm3/X4
sa53K8b+URZ7xZa+YBZTFFCPG1IeX+CtpDe0IX+hp/X4ehbX5021/uuZw2ph0e/t8qkzQIEmH/Sb
0LNzPddDDl6NBDAxp4ueAofXUdAZNok5pXGO1ca3pPfHu+yXq2PmzK4MzoY4xGngxS2DXQZsN5QI
fXro9WDFtgZzSuzP9Yu7f1kbxH/9rS8BNADIQA3C6gg9BAufMl16s08RIdeJniH0ZkImZPYpFRQs
e62rGEf1zKhPiKg46lfJWGXwJKFPicvXnfCejQqRup8kM6PmGHZ6oPUkYHOS859FvpPCkoRwgTGY
QFdRuO0gIZceWpW2vc3EDeVVp2T2/mgUoP39Tpbwovee1ZdD+K2LXARQQ54NdQ41Tod7qX6E2uY1
H5S/jbZzOSM/Mnbh0rZxHs/bvTDxyugsTBxGmevUpGAchtVLxE5m+JfhDGkzIpwxKVEPlNuxzokF
luW4hMa896y+Mj67i2I/UfxYw4jTBmDjlyhmde9JFp6HXM8KyAYzz3y6kPa+g+7GEflno8wpIwpB
LcRezRlH4mlRma5KOR6ycN/t5guUwcJ3UdrNH5f8USQyivCJRcgtXQYLe1WcOecxZtD5xmPOBZ6G
PP1+PkylydzoGQNtpNCjWC0s8jSPV4cDpwJ9SSoEQ6Fif0NtpjYqy7Bl7zqeSs1dts9fRCM0FYXE
qBfuDdoaQPTQ5LBwKH937CO7s81V5moo+TzsVpxdv5UbCMmBRL6iwgqJFN3ZsSioxSaxKtNyUt20
PCtE+Bz69ktsaDLAm6kVU+Hp8WzcJqB/ZwPdNpgIkDPN3aTEZr0su7zrFK9aQNQqIu0Xik9fRaKX
2gvDNkTOF2Kf250+szlzT2pbu6kvCgBaK3+EjXaU6Pq0RHl1W1K6NnKT0czAHYrOO9dBkixZ4dJT
yHmT661vyE+RhWYb9UlxDQnCyaAFMnEDo8j3AxoJfvzXO3z6EkDroSgtCRz+4/om0oqhjflUxnAF
FwX/w9dhIpQOKz110WGz9vuFnXabfZ8ZnM0vW0iln7SS6/Tlqq4Btm7/NjtlNxrlfp84cNlmgOwg
v1qwextnXduda22kbZ66mHHX2UQ/m3O0z0hiQCw2+nDNtyiYwHJAGUyvF+3p+BIfX44Le/nuyf5n
opXZCVPjLOaESnWdTCJsRWqW1AZzTJ4Q1cBhPzZ22z8yDRb9qtBx1WSIEM8yUI3XaDUr+oyzES33
GD6lW9cYSGgA00TFNWjCgTOFKIZnjegHek/aqT6PXq6Xn8ffcRvnzL5jFlNCO1fNMo5xQSdgRQXE
qw1+SyM90APzJzTqgvxsZOOxzdtG2pnN2Y5WfYaDXLDHODoEKnWz35rxH8cMIuLYO9J9iAL5lM0V
v1kPb8fVKjaUz89B/zwhyl2KbKetPHeqULwHvBjqe3hPzG4PzSu8yh0Q6aB35NVDEnB02oN/TvYi
jdaq1e06jqxjo8JTUlxp6/ojXJd0XXBEX+pqu+vVLj9llokYhL5k3AafUsUrqX7rWSoJm+7F40jY
o9uesR8vAjcNbTZ0DdSceLtMY0ejw7VbydWuhvwQTjnilGYPP2r0ELpATcpHgejvY2M3LzYNMkO4
LRVFhtwhRD2vbSWskmSajE0m1XQAP126YVT0Qu0157Gd20TnryF0SELaTsCqzgzVQdiUhRIiICF6
8tx8tBHSq/JB+vnk9dhoTyuk/JVFMoHbLNK12TlosI2UDClPyHrmSJlhLsWQbAtTNhG0L0ks3XMc
k2w3HmT4jUcAcj2XUd9pWZjBVjthO47tyhRW3Sn6cCZ/QQDmgfSX8SK+ZQfUqwCr+cKx6TYNXcIX
37v6rz5EuP6QTC2UJkvxIYVMxH2orWXX4GmvHhvlT02ThuTdgq7BbfZwmueLsc+Oa5QPbD9GMPm6
2fV6/tc0Pz52m81mlYPNrjqkOMUyPQzfTlWQ5mQkDjdlBYp3XM/pcpL27glCOU2UBGgio1PpegI4
LotQgJEYJ/aMJgd/1Yb1DnkNUXOz0Sw1pnK/D961nnatVWnmwlafnOTN+cUVgnQpQBPoP55ZzzXR
b5oOTlQh7i5Fj1JAvVDvTB6cvn+zSRNkieL87oCxBDK6kHlO+HUpF4+qNGSiKGsUqNdyhxZTy2bp
UgxwU97Fj5c0JDnw9IQ0szyf09z1+qFp/BOv7gEyoEloC9ExZ86yCPLb1GRoYsigA3C911R4VzfC
SDHBQ76W+I0UGqPmLkSbd88b+skVAZ3loCT4dTkXg4ZsfZkFwHScRubo13ZfHMXu1PdvFbJ7OVUz
yhev/FAToTq3vB6OitGOZHwNu09FoS16lBUv04WR5PE309FAC+iYmZ28UwQdKvFlUC/Fi1PkMN8Y
kyg4JOJFiIrOoTSekrsQ0W69k2AqLrQQ4rOoIGCsUzI2RMyoKhhpaRUeHfBES55ibyGk+A1I5x8A
QgUJWuc8CCLmmEOl7pIqLiT/lKSo4T2pYODXEceldvdZi3r3OYJ5Wq9ex3zHFe91DqIMGczyyleW
UUBXwiLUJTMBS4Gp1rQRptymaGTM5/hcnBKNch5h5WdRI4HRDgYrGYliQmSWs9ytplLN7CNbfstH
Ou4Du3EJOtA5Tc/Wvmy66FD/6yIR4dQ7l0JyKEyIwJAm0P3PDtpf7t/HR/Suu9IETVQBaZp29Sy2
8qvGlVhX9k9MSP1DQcIzT9W1T2PdBCM8xQHSDeARU/J0EPV4FelG/ryOzE/lc6XYkl6b2qrzFtM7
dy5JBbUysJhMbzZwmcwcd8L7ouINIs7YuONyEow0f2oUlkiltyqKXbsLEsrEJHtRMz1lVpL7Uvak
fa5l2ohLp+vWpeBbeKgQIgxGFn8eBg+ocqXjEAanGp3JuT1wevyJFS6+pdAcop7kkVN6lOd0RlpP
cVBHqrAlA0oKXmDwscnYmkTTyODat45Zig5vnRESzPgHZwlxC6rR1y42ycMiyrokOPk2c/bNzH2q
whX7U+HpvXcLkqOpOiMR82f8TqKPkN1pIZoF2BX/r0HQGr5DxBZCezVkyYRZvJz1vVzWXRmc4uFJ
e8HxkbbJCWWGZjgyTQAWH7P8lpGBH3VWtYoXpV24d++8zEA0gwoLN11zUEabTUTAJGPJ+Ux4KgAw
aGk10kyh2XflvmUGM2y6Aowi25aUzR7hKlM+95lZeEankuzLO0TSzmUQ9plVeAif65JKC0mIKai7
9jfXXzftsQsPXfZ+NQrT19Vo1/VpGOBiggsed1r27LKkrfXH5/rOA1nBjYCKgAAl5YnZ5dpgUY7N
UI9+cgr5bQ49jE/WNZpQL9hNtnNdEy4mcNhyxQnEP2UhHQviLSEYbhOcUNqGZDiIeVhUwLh5GOim
Zci2QpSeGiuF2s2T+w6IF7yr3r01dnxivYVr5c5BvbI32wKJDJFtN4S9lP3RcN0BOfl4Vm/jmWlA
ImJ3RFIyBMSvJ7VPUk7xtDQ9gb3SgyDwT/f1f+hOm6Ki2V65sjLbK5yLrkrZK9NTq9rNsd8IZr3R
1khWe+Uq08UN0yycnWkvzA0KmqpABAGIFn6eVADeo2YEwc9ObvlT+2Zfv7bZ9vHM3Xk6gkv0wsY0
6IsDkAWTNm4BG7l9rnnChhvZYSx2Uw6oSj22dW+VRDyu4K4VUVK02fy5WuLxdVtnJ8QSzWAg25WC
d7wyuFdmsZPw3lpd2pods7wtwlgaq+yk/OlK+B3Cbnx/G4WvTH2Qz1VDq9aMM+PxAO/kWRF4Ir6V
0fmPW+mXieJiMsOmEFItUPKTD035EQGEco5Su2VMyA77wrat9CQy2Cfhp4hHgnx2HTles2KOnrZl
pI+ACwnPkcJbqYBjdUQKdT6hcbpSlHPNvDaVPVaGWtltgGzLekBkgha9AXFiSLPmxV3Kld7uPuQo
cXlNxwrh9Pw9nKdC6wddV5z8QJekjyzdic3CQ+TW+8IEcgjIIMg8XtxTOHoxX3FauYyrjcUJbN+k
719KwAyCZ7aTVoOdHuXnx8tzW3LQVBC8CTLYpRA3IHNxbQ5oOGFg2ao4IRnaNkThaGv7peU3e9mu
9PKZe5bQmK1FEeLNv3JhMUuHbfJD1wcaH4DTrCF7h3hlTnsRhkmXcEGP8fYA24ESzUP6H8jhjrQ7
t6LaU7PKxYUb55bTaxr1hdFZalLpOxboTRjd9Q5/+jK/wpd41OMNB8aZdY3GDtOgigWSkxfJpmG7
ejzp95ZYm14TOPfQHZsf+rxqXYHr6uIkjXrukq5XragHqljT9PQzqKlUsfSxxV8m5ptZlnkMGgQg
HHgDr5c51oTaLZoBGk260JsZ6oppyhGON9Sf4rUBVVFBNCNlqMvqcWpwgdlkpBPp+AycDQk2g0xT
VN4+ixA5XH7QEZnFaDUqIRrk0zKmo0erp/47zWkPyEhj52C/DWgz7np/VSYr+YuvaMusitzI8TZZ
ZM661R7AQ3IincPAFJC0zTcR1/OBOrZSefIFwtYxjcu3MKFeYZbRQIXuI8gs1n3VfDN6H6TnXtTF
7kX4RpFJkkDaT1MNDG6moBpasgpR3qkAuC7tFjAqXmfxFEUpTFlpve4rm4bTM83E/5SQz368SL/N
d7NFuhrFbFdyRZzLrCSXJ7S0B5quAHCk7ASwco3b6mf8AloCJSDXSr+hBe69j6odhianWO5AFXVV
hTQa1zxrDfog62G96lJLG59idisyRpabpUv9Z0k4ZE/KR/As5EYgvHkdFCVRWB4M7yD+qV1DybbQ
SHTfemZTWoK8lrWjgkfddxFaZaIzwWukWVV0iDhzZFZuZPISLfcZ3tz5fghzI2oLKvpktNAo4eOn
+GtGIqFMBZjfVoXBlibX0qF78r8aXy80Hqkc/HrqgH31pYXpvO3tnG2K6T688KRBXQlyqYrliV+H
9o45HxorKUiMXJrF6iDv9ImM0JaM3zkke/F6NVKrtAJzqfwvTcs2X1YZTQOILkGEwv2+Bi6+o2gZ
H8RkankSDt2P8ifbF/va9k0OJBCek2zNFFozh4GOZrT3iLKTrHAPBVWk508xeaNgu4QkEQsNMvQa
svQVWr6nlWTxZnAIF16Pd1KQKnf5pbOH0VBmQlQxSnlilYqm1c/Uri2/pM+ShVWNTH/J3m30c21v
ll4u8l4QSg8zwx1Ks0K9ZlKsHUELouq+6dquye3FQwzt4mbBA98p01xZnpcjhZSVE/gM7I1j9Opt
Wul5fBd3nUqrisjN+zjYiDsyPYzWmYStwb88Pur8nVvvcqaF2VHvItnF9sdMayueBh7tkXQGGujs
4SSQwERNThfsbJNS6d2l1Tozso1gT+CUx9/xv+xNGWSyaAYDMd9sBSRUQrskmb5jU3zKx4r2m1Qv
R5OX8frc4Liwk95jbOcpaX7Yt/ypL/QCiZZ9/ZcNqfZHWSVJQqR1YWWtEUbEJUxFtIIyYDZqzGnX
RIfOYTirG7curfVEb/ceT5qv8NjCiawj3VUWxnQnfMfaKgIwBUBT8MpvKfrivHHdEGuJElSnodP9
HsHjj5xpVE3jVcNvWbagYcHsS+Vfv5phFTEUcgqqhuTLbEVVtk2kQHKxl0XDjUnz2vc+UT78jde+
yEuMrneqTZM1BWlqFY9m5df3XYyxEHlAcpiwOvnI7lTffs2bcr0rszcAg8R8NYZ/pDYgtWAFUCxo
aBrzCxHF3aN78QGzXFzoN37HZlF1EiM7BkgUYbddR7ZabfoFL3En7Xc91plXkse09AUVY2XXO+YQ
OqPJfh5AHSTTZFVPrWzI+NVT2z59a0Dlk9h4q5GYprQ2PnNSmD+xvYJyAq4q6plLr6o7L4KrhZgd
IHQMCkMiTh8X2Vy+SkKRyP3z41N6SxiFm0xBehEPAvSm3JxSOZWR9qy93x0dVu+F5MTSSjokEfhX
lZM8bIrGYnJTAZMQA8TErqiRpzXq/r0HL+JgscHh8QfdydhMH6TgTYfPQcVmyvRdbj/Vi4dWxuor
uMIbf9+bHeI+RE01NECZ7QgJH4mlqgYQD2Hcp5hKf+N1ugTgvLcH8bQEK6OMcwdm5euvAFpZzgup
xh4EZ39TmK7/OmZ/3AoAA7dfeKfcs4U+WkVRJrlgcZ67LPIo6jrZr0/AY9d/EMgwyHAjWYj6AzLf
C9PL34kY1AmZCpCKgqB29gb0larts7GoT0K3Ubmz+sOAc1hRQP5DIs8SpIqqnlFU0ZqPFtIr996D
3KXp2bnm5DzJgzSvT+Uf7isSBCoMuijRrFZBHhXQijSinr3IktXvKzGgKVAGWblRlx7ad0rAQIRd
TMHs0Gdpl0HUuKpPUBa2nfBFgpt7V6wXFcnig6LzC0fsrkO9tDc7x62YeznLwZ7LriE2GPG7Ahqz
eYiKy7HubLWhXERYjirtSnG0dsGb3o28NE6YcPe/F8hsxTVhdDOmbupTk6Cgkm9y0RAL6va7vJaM
UgtpxaENoCCu7Czsteknz6PTS8uzBR/SRuYqtBidwqojTYqgWEloMhoei0rgd1TpY/2ZFn+S4aVq
Nrxme8NbUtP+/fFn3DLATKVARMgCfArLCr8B04VHiTi/l2IFEzAgCH4CC7qo8yktdkNItFP+8aPu
jxJqOIHJ0ZNkJxvVCI2GVCvJ5peOwDTimxlBmU1EJnhirZxO58Wn+FHQCEUGl95GH8OuLQykGdUp
MzJ0ENMcP5lsE4m24tPgzB3UTs/y1ePJ+I3+br4ArKNIEKi43ZXZmvCT7DpfJdWJO2eG9NQhIVjz
MRFZgw02eKcA4lRZwAtXvTlswC1iuTFK8uF3jdfWuixRBwvOENzd+R6VeqoEFuCDbXd8/JX3PCJy
ev/zkbMTmrsFr4USpqnMyFDQALdrsilylGk9iqjxsbHb1qppf2g8lA9AZY9lmYVXEpdA37QqcQVS
EGTJxB7RL4CHpj6cI2ewfQOpv4V61d2TcWFytg8aJY3AXlVVpzpCNhEPV9/dp6EeKguPgTsFxOux
TY+Fiw1XNmEG7fHfsWmgGsm3DdriBB1ZewN9ETaYS7cCiM5iIwWl9ON5vbuIE6L3t6UdxJDXpuM0
bpW8aauTuuYOnRfTcoSVsDnEysIFOl3GN3v6wtJsAbmxy7XYh6U6BZF8lzKS6VXF2+Ph3CnjTFP5
z3hma+YJIdeKIFM7IaV2Yr7kn7BYpcBwCFs5JWxm+7vKXUgm3okAwVUvcpzMaRIPXY7rKWy6wBOV
VgI9de0bIXxjlL9LwsIe+X2QzqbvysrMJTRurwYgyapO3XqgotF8FxMXdq43q8Ko9fjJ2whfPZJy
HGXNlgb4XaCd3Rqs3aMPtt9HL0sI+TtbB7sGhL5TtUxFD971uLVSQuY2ZKpT3L0FCqS222OLttTA
FPCG7tr+P5nmC3Oz/dMFflyMjFudivS7ySCuon7lUbBwHO6upYiGoGk5ZeisXI8JEXg41pDmPTUa
jdyfREA3RbQECL5nhFNV3CwshwS/NFvKnOsbZgjD5uS5hidCMbcG2flSW9ndDQPYD9q5UH7h1fkd
wpSyyCBSbE6lHtu9zunitw8O0hFtqSXaJA3VDmhiq4fIxpPRfwbLOOgNqXAAtMIQV7xekp/HZ/MO
8gcQf+T5WaQaUOWd58G0zlW1IsuaE5eSwipO3Bfb6J6h0cqskeNSKJLSaDgWWdB46NJ2g8YrxRTp
pkVjWE+KTbx00d/bwZcfNFttJRq1JhXT5qRwz4FMs3jDdOsgCnQ1JJ7oEcDRkM4wE5XwQrcez7wl
Q2zjVR4WXOO9CwACRhra4lAAkW8eMj3Xl2rbls1pk6DQDu4wuz2MK+V5OAzohkZyPTYS0m71fM3t
yoVr/I5fvrI97daLy8cVCrWNWKxKj6L6yO3qPlu4u6f9PHddkEyagG5QL1GUmU8eRrHKk7FpTkIC
oFm/q/ON26zi6kl0zYUtNjmBS1PahMNBDyNqHEDx4Q/XgwlaTlUa0etOXqfXZ8CZAMmyAKxIQf64
QyPnsPXARqPSTl+hsPjY+E3eCfUHEX0bQCYBRaoqc9Tq2GfimMdF62ShfR5xxOov9wCy726bLdwG
8437a0lGlRCiLMgBzVU+27hxszjkG6eJCd8l67xjd34IJTG/PoaDDeTswsTON8l/GwRZ4QSbQfPe
zGXJAcuHdak2DsMjH4y+wVasFvz7XRMTbhyld2By5qAcSInHaaQFrRMnqPTyPppf/qVz/x0Emg8B
P5I0FMJnTzxZ85k0CcrW4UbZZLSnQoiI5xUL47gpO0xmACHB0kx9jqwmXO/BRm64dpzMlLpslVvV
UtfquntV196K01OdMRQjgKZNYXNUszI73ze2v+JJB3+3sCHnF830JUDLiayIshhYv2cD5ka1GhEs
tQ4KLcEKLyoVdAQkYSCXtPHZFbvlM7v5yjYVqh//3rSqIS8DEQskZvAds0lg41Attah3ZFQSAmPY
ZVCHD/fNcyS+SJUjNnbL72T+SUqNcA+mvQX7c5eDkavAViE9KuASh3bRzLyW+0WYFb0TBD4tGOAe
1ROqUZVoV8rCy1WY1vPa50y2BDR2AMcBfOhsvdVOZDrPa2BLYQmuVi08iu1ORLGOQU8z/DmqX0qb
6CFecLJiJaJP2/qvWxmyUJKhfPOrdZS/dtUmRq+7sIk4K0sNNyR5TWVuDRjuC1ev5czgIqAdC3Hp
7rl1mdefP1spqXQ7plQwVbVi8+iB5Qgqft5zpP3EEdEEEms0/vhPdgcHUK0IMAU26GxjBr7oRr7f
9k6k6nW1qgyh2eSbds2LRv6WcS8DeJI0u4320nsDdOB/Yh0qM3hcIxLR5oErev1rhR3r3mnKZ7Fv
aIn+48ElOM7EBexR4Aifr1K1RB7GZkKDy2jWvXJqv/Ad08Re7xsNvdC4EuElEG2Ksz0qAzGDh2XP
OmweMTTnxQSx5pAuOIHp9XFlBQgOAK3B+M+iTwRVyOuTUGQ8M/RoyXZiNSJCvBsGs2OfuNB4PKk3
vbo4bbCDGvyvHXjxazvYRm4U4K+d/qC9ZCWp1r1dUZSDHXerMqT0SLtOttv3zh42/jrgFnz7zY34
a17BxQsg1ZQyvTbfKi2U9TKYl7Zevws6Iw/eWw7lRG4C5I4Lo70pH/6OVkQUC/8qiUBwXpsbGrnH
awTmuNwpuJVSrKrUSAToMIUkqBRaj/nKh4hyleS7sGk+g6L6hP4VDQerWHLzd1cYuElZxkbCQ342
88IYpRk3fUtfgry4j60x3JXMUyQsjnqaxPleAjxSkHn02cG9zyZ5lAoRhdOAc6TKEIdj6ogpVZnn
5Jmf6vs+3jDloHvNoWc4AhCTHkXJQsh+b5nRiATsDI9cBegEruddVt1c6fKYc+LuZ9SsOj7yDUyy
YJ+PHalgF8Kem6zktM6YVxVNIdAZkG+usWxIo95VWBANgg+FvG6gYPNxONiO3YKaevvW6AB7kxcf
TZSr4+vjI3VvXS9tz2Y7ESpe8/zp5Pb7pnotNwVA//VoPbZyg8/7HaIqAdaG4G6qMV1PaRMmQVcr
KefsMDawQ4oW3jmQtyNmRi2Q/VtWBIZo2+FIZIwEbHYnwcCvz6nrfiA/ixRCNw/X//4gxFBg9cFS
z9FRreKGcSG7rKO3oFTOqPOx+zifdxEdaWN2VqHH+9LarF5e9vsj2LbeHs/HTeFhMg8fBlVSTYX0
4U3XbAcwch9VnKNURnVKQNcQyyUVkH8P0wJyhwLhEUEe2/E9UdK19rRg/t4ZU4DIw6UIsrYbDq5k
aD2EliXnCEhpxoB3l6vSj4FXOmrtR98laFQ+9bxk1BLECiNd6JwimZTQHn/G5DPmJ33ijuXh3QQR
wIDrTaGgLSnyxZ5zeNnMYqPoUNX+zF/5yGy7U4Bg5rG535L83B6g+HBiaKFENW/mw8pG+i/OvqvH
cWRp9hcRoC2SrzSyVFt1T8+8EOOankVbNL/+RvV3cY5UIkTMwe5igR2skuWysjIjI6y2yhTlTOhD
pkAFdTuPNm7jB+jDdwM6AGZjp+XeGG7s0Gurt/Rdh+IdybYjOWuFQ6KAGO4I8aF09mXmQh+uaH4B
25Xv6Xia29KZCr9aE/67qRnxrYLgEosFj4T3u3o9S9PYgdmjwdFBrBB/zMcERTF9p4Bh6/UTTIj3
52hhY5ioBAKXzNV/bwhUgHvLcgmatGftA8h0cFD/vf/7C0t+9fvCEswkqkst6cCh/gfpDwO9unt2
tIzt7r6Zm8ic11D/OwwxHrFRWknZhGH8wBvEm7x+5fyuTJMIrCnMKaprCb+veKFnn5Tv9z//plCH
Nb/6fmHNO2NiMmH4fc4PaeKf4UE/sL0TJy5dsbVwAVyZEh4WtjZUZmXDVHj6lfjGKX2+P5a1qeIB
6kXmp0pCQ5v476uf8Qa1+tU+mzUD/M8vDCRT1vcG31KZg340Zw4stBt5fYC++0/OO7DOCreyib8o
Wy8szmFcDsCu6ZAfaqHyZjuPioMXGMAhv4Gl86fN+LD7XANRLQQlV+vEt/yFUbQoak1RYJgQryCu
9HNnvfy5v1JLlxJ8DNJLSA/ixSS+MTOJtNnIxbNO8ql8VVx6YE7/lEJE7jisVL0WDuiVKWFXpEky
mno5Qcrte3Y0fT1x1OMa0eqaDWFj2AzZiliDDbl2W9eJH/q1CeMXlHChWHhd4UGAzhe8yYWzE+em
3Em5wrceEHUuQANbUNROzpqdm9czbyG7sCPMFpQgVF3CNXqOULbWf+6jvbbNngChfVhjeeC/dG9E
wpxJWRU2ZYIRgY0/XHmKLq7HxSiEGBAPJINmKX67aB1gY4dgNR+0Nk/CGdGp0VQt11M6Q9f1BdBx
faOhr6B8WTuMCx7gakH4Yb04jASw9maOYegYvWx+Za7mD95KcLRw3q9M8E+4MBEZ6FZIJXD7k8Mp
OoYe84e9vHJNLvj+SxsiwCoFOypJQYV4Tl76bf5ue2uynIsGEGKDaggxtimGuWYaqSGAVQgnHMWL
AHy+77HWfl54IEOzqKJ6gZ9vP9Mnup0nSKPft7AUfQF79t8RCDexFSpqF8IB8IZ96mBXvYzO34O9
fd3lKwu+NhjBmZgTLdmITOfZM5A96V16XhnK4umAwCwqj+gHuUnS5FkRs14Bnz04XKmTOH9bT13V
dVu4jXny+z9GhCXpyqlm+QAjsVf59j+nEbkjvPh1YTVkszbqqcevU7yUVXcDuh0DIlVrUfBNgR/x
15UdYS2iNGFZW4Lf3YMq8PN7uTc2yk4ZVsmQF/3IxXgExz7M2gCnhfHw2KWAIvy52nory77odi9s
CC4d6yHTJMVY3t+RlgfyA/EKtLy7yFGD5+fnNajqDbZPnDu+zy8cl02SLhxxu5+T3f5kvrhvr9BI
On48eMHb5/2hLbrIi5EJ7p7OVTMkmY3Q8jnf6PtgBofb2nDWZk/w9Hqc0dTqMJp03zpJcPh8vj+G
pVD/aqsJfn5CWzJkdLE8p2P0UO7P55cOfA/OipnljWaD/AzUkCpw+NeLMmdW2XSGwZVJS3RH/kVj
zBtdY9lbMqIYKKvhkgernIiuY2AZSS0ag1jXtbaTr+BlBBYAp1mJI5Yc5aUZ8dBU6DCbeigiWNtk
h7f6NloBHi/tq0sDwokJ28iUuhkGgIL5rN/Uj9/pYVo7lkve+NKIcExCOnTTKMOInEOPsXW0Z7on
j8oh8tod/R/u+UtbwkFJa3AdkRG21K0ShDu6Xwvnl5cENUATtTAgLwSvD94jsDqP0PeYbfSROvo+
nRETrZyUpe0F4gsDGURkcOyv9rwLx9IRlmZNqGl4AX1oXvOtPCIb41YucqLwYkfIor7/LxaRc7GA
PUf6Xcz3z3I0dRSyCufEoScnOtBxOx7Yg7sD8vDZ8P5Im94dH9dW60YDg3tQMPX8x6ywNSYapqGU
Whq0KDxDdtLXEq1vYLfzPp/B7/b5ic5D/NXuLGBTDXCarUW3X9lY8RVw+QHCfpGhicpMig/ATM8b
XIHv752XnUzfeXp6eVEeXj9jP/Y/d3/uz7fKr+8buxyigq5Z3nUinOyShUMhVym/DmEZvZXFGwFn
bgVq5sOD6ytY7vCcol4HDLGzOuql19wXSOX/WxeOvcHUJO1UWH9/h/XjRsnccE/20fb7AW1yr+C8
TbxyuwZwW4w1Ls0Kqw1VC6UjLcyGoAWz/pQHCJZyBZf7c7t4eC6mVljSMal0OWpgRSbeI2chHR08
I5V4JYhdzCFcjka4L82266WcwU57ACcidU7DS38ycg/Yquc/Kz5UX7qcL40Jt1rWZZ1k5DCmn3ii
bMgdbRc+2S+/wDD2Y/DTb6GHcJ13fI8YMTsW5IkqnIO5cpMKIk6dIz2Vf0EBGnmvn4e3n28oNaxc
vAYPFW/2NOqvKAOjwGMQwTV24UCMzBr+L8T7+Mj3JpJUpmNtOR/ouONLcd7v9adJAQRddrPCd37/
zkBWDhngZlf5HeCWrZf6Frb/Yffnkye0ok3pflbbz88/qz5v2fkg+Q9IgwFEhwjC0dQop1OBJFDr
q89VMEIM50y38Sb+1uw37bZ1on34u9xq7iF5BL+iRz20bO/vb9YbHPaXB7z4CGEXpWNBsznHR2iP
eaChmTV/LU7Zm32qYS3axMf6aY1akfuWm3UCSAE1R3S74Yl0HSHVg9loVT0jpVuxyuXEUC4CqWrl
GC6Ge5qiyYjBIEcFOsBrM9VgUTTx1VCO+kDz637eDzrgGR7AVf7KzlsMxC9NCY5FHSSNFCbVz4Co
zXvjW7mPXaXe2j8+zRQgTNUBzc6ntYk8skJ9tBQ/XRoWfA2zQMiqzZV+boLEx+lzCRoG1hzaLRAO
Cly4pFSA02wZWCjhjda0aQLskTmfq7Z2jOlb2r1O6bbWje23MQc0WWkcvVwrWS0MDe1CqH8DgId/
i9DdctSnlHVMPh9tw2+34W/QBtHHNYbuhZvoyorg13K9q5iKd9s5NT6jn1LvMqi8zJt8/DP96UBX
YcarVabbqxennfeigLXYMFRTOHFZwXJTw3P0XEFuJMy1jT2/tzFq7Wi3i0q3Ys0rwNat7obGW6xu
Vs777YCvrQsDrrq6H2umDGeZeTO6H+pO24Q0cSp9X3W6S8xdk6lHUDKt2L29QGDXMkBlpoGNUdaF
gGPIp96aLApY0rTJ2UEyW2emM1Cbla9nD/H02dibNAJ92Hg0DGh22OYLoLzbjroh+9P1K/fZQiiA
zwEJIO8oBo716y65iHD1KFLNzG7Gs/m71Z/n5rmed1T6wT4JA+3CK+7QfrdGD7ngJq6NCnOQ6Ih7
FR3QLEnufEtp/aZ32BjUJsQp0900fUgdaIL2Fh1+UW9KHwcFtIRS4szlz0k/deXbyprwC/HaEV9/
j+Ah5ZoNCXb/eJ5rbyqPZoaLkfqkRLPnc6Q8TY6aUm8VJ/UVW96aBUkN6BOQYhJbL+d8oLXChvEs
H9TINfUXsx23kWps2+pHan3XzE1Nioc0Byf/q41+xJGeqnafzXuNnbTcLeqnURmcLj5r05boj1ZS
r4RWfNz3PlBYJxajpa2VgQBMB+2jsqV4m/TxUSrVeeU03jQCAxmLbfjfqRBWwMymWAKd53iOmvcs
fDXB94wsKPrws2ojkbOJ5sHJ0wB7whQUh6Z21fAktS+p8tzkr4q6kaPvK3tiyTuZgPGhYQLFcDSs
Xd+aRjJXlhYp49nOE2v0y6LK3EjP9J/2ZM2b0qj/dsCGPzZGHfqyMh6lFChJlLF/DrlVrCQhuS+6
WAe0OYA3n3dUgEgOUndfKIPLQxq3cdvQpgvyfGPUux9Ttg13LfpgdD/5x5zwly30KwI3AyASIMXi
uCE0OU5h1weZLDm5Yrt2abvFRo+mlc3FN48wKPg/QEJAQMozOMJlGo4tmlIUtQ+6nr1H1lRsbFvS
VozYC1MHzluCGcTM8bbj62XsOZ1A1Ldz0BhUYi7RphxdByXTf+VhXnWekUql9jBC5C8/puhdebG1
2LK3GSO5eaIhRRuL1WjW7Og2pN1wG43kj9ZVRuWHhpn8sIxUOdNQVkAzNNodevbbXn/QhiHrvVpS
6peiKdHd2lXUfqdjrH3Sida/jU6dHwEkzs5lpjbPeTdJfh6FUDfRTa16ZerINKfXaE69au6Hl3Tq
i0f0JIHRMTVtqfeZNtS/1ZJmv4opTM5pGOelY5QVfQ6zWc/dajbISavkOvYnBpIBt26S+CPOVBk1
NoZKMtroh2mjzi2zt0DE5SBSZTRLzjotYwo4pT2dGr2R9E2cqNIBuBztFwlTGZzFtNNk8LEm+TMr
pLl8KBMJIjSzPEWdHyOpCIaCAmTDkZxkH7PJ6I/BbM19KtfTB/xgBoqNtC+pq5WN9bNM87z224Iy
8HYC+Z/4ObS6XqNaZTJaU9Hz5hWGUqdu15W4mvO4awun7lXyBiLHsffbMqXAt6Jx7mecUCPb9eOE
boGwBwUvk9O6AGdr3VHPbvHg9bM6tUMHbErD96SM6LzvMXfEMdgA3ZdpjIo17Kb4WORnCV2uXHcT
YtUgX+Q+5uLcJmoat+owDgGIksvRVSZGW2RayRBv5Nkeci+E03jpGwp2sCK3k9eOdmaCCdGgiMt6
iqVQaptBu2NSip9hlQM7ZGYgk1QhkAJMpgJyR8yKoRNPrYjF/Bxsu5lbkaQA0C0zu5OVmUgcJRNo
BtxQMzmNES6jE1jtCr+p5vp3H85N7dnK3P2VqqjMvJJZCbhkBzAJcmR2fER7IxxyUhTSTunzot+g
ib8Zt53dAKGo5flYOsBvmi9jO8iyJ01GBAL1cZ6gCW600Vw5IMoz0VDfNNa0EvXzwyu4EDQWIbvM
e2NAKye4kHRiVVySaQgGUrndsCVavGH1XylfAxuLOQa+kqBAQUJOAX2irolPVEtCoayXozGw0kh5
mSUyOrbdkg3IoWTcDTXAuP3YpU5dWnhkgxfJ60NT2lBzqtHOaIPjVK/TtWaABQ8KLgEDeW8w9iF4
E0LYURsz0unFGGjITruaCQm/nJDP+xehEK9i5HiZYnrRAor2I7B0Xe/hse9b2if6HBDT2EAK1Y3N
7tC3BNmP6S8kelcc9pI53leBaJTYpipi2OeZMJ3OkRxQIIMf+1CHZE6FzVs0E3uixWy6GgTo/ftj
vN1HuIJ4mQIvETQfiZdEbrXm0I7SHCRVavtG3xc73Lf9Adc59SgaYlYeAfwOvd633B6WDG9ICHuY
wr5l7UixqLEcxGliulGkVyebSQxVWCatPOyE1+PX8qGDQ5bhotEpIwshnDkgQdeoqRzIRjjtDVL+
VDtr2I4JqBf0cJ4fSqJ0bq5I9eb+nC4cGU6Djm5Q3PA8e84fYBfOT5agU0ZVbQ7GsXbtWvVli+2G
3n5GV7g76eC7HM+sA/pV2ye0hSbYDOmtKlwDg4mZZT4DnHoXlSZU/ZHnFb4DMWdrs65UAtDzyy6j
CK8ccyAMchklKBCgHAhS/oa4cJUgiJ8TZGJShubIpM/wv4yRUwzsb52YutsrXXkselk6yfI8v3VD
iwbsuGg8FCPyfdmM9q6s4+oVBenOmcop3JRFWj9YEe1e70/u7cnHmDgFlGYjqEH7oTC3VaJWrdrL
gTZOD5Vaf+sqTf/3TUqwTW1MG54nKLRc26impIH0zDwGc9R1JxWKUh72c/LLVHt7d384t+cByC/k
AhTgP5FVEXssCo0lNNYqNaBZrTu20U27tpgLVx+7ceU8LJlCHgzJNPBn4cYQZ64kNB0RPQRIppDB
bcMtoMf3R3MbcmLKeDUFHcEcbS24ZcjlxfytowWNnNRHtWvRrskM8lIC+X5ERAB8b09AhjmSyLXn
Cbrx9+2Lb3rseP4BaI3jf4PJSEiGNXbeGBqqVoEyboxsmJzQht5D9kvSdc+e/BakNvoM/hd52LCI
uuW0/18+ADTtSGoiuQmJ8+utYxWWZheEz4BeeP0Y+ZC0dXO5Ppj6/K7Ib7VS70tTC1LJepSH1mFJ
u+LRF5YZoReeb7BvcoHw6y+oe9ifmAK3Rwv21ig6PaRmbumgugiRpbs/3oUF59EBWuX4cdG+0h0X
nm7QzLRL9U4OCllrKEL0GapfTNc3ZtYO74OUhH6rsmxTmqgvaTNSC/ft315faMvVNMQRXDIHKPPr
wVrxKIXYTTI4hxX7aEwJ87HLW8S0JP9RltI/duny/aV+EfooKFFaYG+4thcqkjzXtiEHSZmSnamU
5SEKrXxjRSp7yrOweJDCAfkIatZrCWY+lOubE/OLeVZ1JGI5Z+i1aTUPrcFiGGquxm5I7ecpnd4p
p/rsB/Qo2c8xjc9tit5yfS1zd3uTctOWheckv9DEmxRkGPFogf0rqOWSBwXIx32naaCTzAGc2U3a
7f1VFbPNfJqvDPI9frGttASa5XoPg3Y9OFL9PbOyTasVj9BRdEDMdkji5FDWoNQfTGXF9sLxARMN
wfoiFsODQL02PWe5FhOpVgNSWIWnZpGCKhErsKuNbMXU7VWm66ZO0H3Ny+zIOlybmtDICuh8qQYb
SJ+sBJNiWolP4eWPi3dYUqGfDS9+NRgpxSPcKcf+YJXkNIf5HzlpHzq0JUpZva/q5GWYY1/9NQzs
W2q3YImS/DBDL5AMmHX6qdagkh3I0/0lXji4OkJ3RGU86MQVeD12ayJmlY6dGhgaemcJdZP6R1oO
bgaqo/uWuMsXzs2VJWEv9XNUhOUAS2bsVxKoflCGjPPj230ra+MRTidAXwSigIMaZBnzZHbqSLcJ
jX1lr2lKLRpCzhAeHiUZkMxfTxzY8ex2DBs1KFv7YWh+pF21sQYDXZEroPElQ7hAoewBVhP0Bwrh
gpGOI9qjLTXI09wryU9akZ2mDb6UmSt7dekc4GmJtxwqt8B1C07VDk1w7eiRFhhpV+4is3hDHLFG
0L0QGkBqB+MBHQEYyaALdj1xCgD3SpRnSqC1YeQOVj/s21yJZqchag9hdGP2CWSTdo3FRVYgbexP
CEPBH2t3b7ZuspXpvR00Slrck6NWjXtTjGO7WNJZ3GRy0Lbq7LB2brcoQmXe/W15680gTQxhBbzu
QAUPYsXrQWeZidsTCxkULN3PJDx1Xb+PyEpkeXs/IICFq9Qg3oCshMh+002FlMnxrASZClYzyB3X
lYEs3nyEFtlPcIo9a2sEorebE2UzyOWB4h4CC/Cf1+MqdHuwGfLXgV6W87MC+nUvK0NysEg/B9JA
1vh9FlYL1XkNgR1qoBilcOokJHwsOjcI6zq1PMaUQMuFxOiJvr9ct2YIymJ4i3NJHSBzhHAmbVBA
TuRRD2ihQ9xIz9rtQKN/P28AjiFMB9QVlVXsi+vJy6UmY3ELK7FeAM80IqND+8JaOdW3Ww9WOK8m
fBSnNRHO22wWZTh2mh5YY1gHeDqCGwhB63PdtmtgtVsXj20Ma1xQC+00YlTWFsqcpHlqBFLVpVuj
KnBjyaW8K3JV26KEPL3HUr92ey+Nj3fu4Z5Flh2EWdeziBbisChpZwRJo6N7Mu7TFEq3yDDrjt7S
yPjnrYEWeDA6w+fDSeJxc22OllNfzUNtBHNRG67F5n7Tt90aKczSoLhQCp6iyBfcMLbYVcbmGv0F
gRmVDp0f7QwMJ6m64pWW1guvd5Br4CipqthqX+hgwFS7ggSJlUBEgOn5nuTasLNCGu/sDsUAEBhF
/v2ztTA0NBZwMk5UlAx0AgsTqJOR2b1uBBmpmGfFMarM2VA5k2J3K6YW4legJDjdJEbHKUSExdIm
I2v00DaC2jLzLS0m6QgmHLIjStMHvdlE+zKP+90kEc3VBzU9FuOkrGI2+Am7jnygJCqDKkxHIhPs
ZMIJTEYWySwsSWDLJV4F46HTI18vv5MczHmKQxUwLBNULhyteDVXHw1L8437HKRJoDBA3oH/+UUM
XzW2HIWzbARxZqKJt41HT4+hSobYu1qZ70VTeGujVgiCWbxRrk1Fo2RKfW+RwCJorj8aWjsOT+mU
5FBal9iordQkb7005FyQENdBm0R0U8TCFHke1zqECAKJQom5yc32bzWG8srr4HZQ3AqiAwO1QsQs
QkTZzkSCd5VJoDZW81NltrbJNZS7nCRr17AQiyNCnKeCOwUuVCQ6pyaAfbkEfki7iwdwjWrtAAFG
6NHqK5fCoiGQWqCYCyYvsDBcr5RSW0bZMqwULuvyPQ/NYgep+GqFUkJkLsHjh99unJzsC91hCTDA
NkXBh5IkDIzIph92VdgOyMalx2Zo2KEfDPkYjbNyKEdp8lPwzm+yVC62bVH0L7WS7/U0zV05CyGr
nNbh1pKY/kMG/PFbWk3VoxkPxGNNl/0xUVpccfMLqw4VTbSFYilAfCbqIZpDg6d/0oaBWUShSyOk
U0lhvBr5KiT+Np+Aw/mlJwi4JPIKQtTdmyMqsIYaBh2uL+jGyHH8QXBXg5K0lJLfNSX1GfKpNdRl
CIuhNJkN9J1lhrI2ZBF/yFcLASrCYewIlMTFYg7NVfDnpbEVhFaaelUqj+dGiu3Os6JsU6dmuGNQ
3/ayAmFdA2Yjv5vCh6Swm8chHrJTnlnvepNqxxyOf+WZurAcCF8Qj6FHFxtWVFyTlZ7ZXR9ZgdWT
6UwilCVpEVXPM5ItK0fj9lLEaw4qj1DvBZERmviuj0bX8yxXWWWnwS5cUvzW0DPU9Oh1hYbiv4pe
YcptdB6DogjUfUBHikySkxa1vUHN4kStB2I3jjKDx+rHv164vOSA7CCy6PBTYjIYQ0F1LQOd+Vyi
MluMyh8dLGouiZCzum/p5jWAdmDUJ9EKgXMDHgXBVWqZXWpxRPNTiMv0Mc8SnnqNTTcPjfSAo8M2
9+3x6/vqYuVAFBAsYcFQHYQvu16qmGt196iun8pC1l8npFk8pvfoho+Hv3PYGUCndLOnxJr9ospj
uWL95rUF6wjckeiGf0B1QhhtX4ed1nSMnlgW6ae0BBVSpY7jto27v5kUJ480lhs3tjPl9f6wb3Yo
N4xAlyODcFeItTutL7RoLmx6AnrQnh1Ni6DiJYVhBB5zsI6Mm2Lumr9pNU7/egphGA4KmWa89VD3
EVxVAlEMVipxdernEjgTRJQ+tlPiWPnQrdy6t6EbtwUWV8AU4YEBO7pe29QoQeqmgePJqIfQK5vK
DroRYZpCFeVpjuX40wLg/hB2I9BpZpSoT4o9lrv7My3CBBFT4Cu4GgOKiFxpjy/FRfA0WFEMKENV
nWalIa+6BNiKbIwcvWBC7VeFClc6TOVGBsnna2H0xuAkIBp7nmiXO7OdkQOg+uamC+1fajSXm9kG
TQJpoAWWddXP+9964yK/PhUVBxRekGgTvXeVMMOukqY6ZWGq+zlEqUtE2duqtLRf9y3dBA+wBD+M
aiZwg6i5C69jlH0yhUjAwc22kng1YeC3lcdixQ/z43N9uPnp4r17gKryMuD11CdWG9YJqTVUQMMu
82pWqsj+NqR47lo5HVxSdsa4vz+y2zkEAwT4qHgAy9Magu/HW3zKcapJUOtzNL+WdQahmRL4ovqx
Gim0vP7VnI6ysIydhfN8S/pl9Nowd31uBdnQA2hlomprncAKLRtOIsdR+89oDQ4/w4niCn24xcRc
V6U3bS1NlhlEagbts1C2UrYpQd4ZrUTmt/MI0h7OsgRGF47pFQ4vtszcZGViBSMgfi7aLeLEAVQs
ex3C2Fgjlr7djtfGhFsAGbzYKEHtFPTA9zh4UYHjdEytf/b2eLoBxIeUENA3AAdfb0erpfFcMMkM
kpqpW21uIO2MXcScRAdgfBig7ECMDj2sjUayFZDRrcNHGIqMFyo/CBYQUl/bbsN0agYjtoPZGr2K
hcdkTIAOaM8zU7a1dL6/KxfmE9xgoEcD4TqadMVcZdRNdEgRIQZ9nU+mMxlyLrmdRTJ7JVy42SVg
v8IbBzSqAGHylNH1sHSrVvAGqWggk2yXmLiv1V6RfFtdq5utGRJualJbWlgaFAJ8hEH64pMOz2aV
rNwVN9OG0eCFKBvgm0RZ4KsH5uKqCMOpjZNwpIANdekmpfRcyn2xkuFdNPIFt0LiHI3N/M8vjDSx
lEuhBSnBniUAMhpRnzzIUVmWK8530Q74a/9PEB7a69d2DDtHysi2aDBGSbgfCkjxoK68xhos7mvc
6tjTCGMA6kIfgljji7vC4vRkxpFMboXGw75PnTD1G3PajtE/unbYAkwPxGsq52wHtv96RAOZTKMy
QuOYy09WN7q1Z3add//k3IQLX0YIL/jZSIAARnJtZMonnqmwyVFOiQQMa5y+z7pZvjM8iQ71ZEcf
Hd6qhxkYvW2kzYlraa3+Te5J9EzGBlp8klU6jR61h7LKG3cs9N+U2hp081I9IisBgxi/8o9F1wUe
5190/OITF++7MLXmkhyjd7PyN8ZW8dmJfb8/JWJnHQAgqE0h0wBFVhQkkJ+9npJKm6fGKnLriEC2
cFlhR5u8rpUNINl0i4rg6JVTA52Fsba81EqyB9KiBUHqSBkhJdiHB6patR+aNH4w2zY8mVJCz51M
uxebjWwHy/J+nuMw9Zo2kr2uU+zeIVPPeTRN4LudWAGid8VzibEJBgUGQxPQMmA+kTcVHArA1cU8
zsQ66vmEh+FWUdu91P/IkN+4P31rhoT4s5In4Dpa0zqy+QhoA/RWNadIHjP2/j/YwTWKDCGy2ihq
Xq/SrJZdl+iwYxqTI83Et8vkR6XX/jibm/umFg49nof/NSW4lon0VC5iyzp2dv8UFuTdrDfddOoM
2VHVYcVfrhkTFkoyQZOmgknwmGFYkXeSmpddt8aWsbRINi5EkA3gpYA01fXkqXmfaAyob7BMz6U7
aEW5b2lj7aypf9DNSVlZK9E3880H+IeJfnneUSmSoMtMi0OFwtzQ2KOTkbL3GjUpV3ae2BqEFwSk
gBDAKSb64kBtIWyJDDmv1DbrOBjUpIIGkRGF0MyJO/atjZgJIRtzUH+2Q8t96ZTHozu2aJ9x5VHt
Jjejdn/uLbmMvSYChbeDvLoWac5EM11ztGiafzFS5M+khEi2X2a6GiJ8ijTlt1w10MuQp74ZLA9F
HzxnEzWq16piN86PKCiJodsXLokjQ4WDVWj6OBupIR0B4a/fmOmQHRTIpBTqTysTefOSxUQiwgVR
Ou//MJGuuN4eVUvS0rL6KACVZbepH2qn/MWbX4vHau3+udkaAPOicKkiVYbH9w0cW5n6JDSVMQrs
FJgcZj0D0b/TG8isyqXkdMoPVkPdRUtRGSu+zfhPKY673jN/ktawmzcn7/pTTGHUBdI1Ck2GKOik
QwE9U7WvtznYbwfIfUnl9h99ypcxdEhBNh4QNLFeO3R0MuJuioIk/5Zoks+mTxafc6iOsPHjvikx
lsRqmjIvXJlYTd7Uc72aUpdpgKPPUaCktaeGhxF9DlO8wsVy41HQkYqsB64XvH95SHltxDYoU2Vq
JkFTWKc+fA+VbDvEIBDuV14WN/AkDAeWMBa03sJ3WYKDZLYdhjEkcgJdkY6GSQdfwzujqzX6OtRo
6stGOvq5YkQbEinZ0xhb7WaKwXc+xBbboh9HfZYHwNapgtC6RuTyFCKsf+xL7YUyNI4CoDyssswv
TA/E1hH/ommLLwHPC15EwXqI3pFkSNIgRuuNvleiYDT2qPcWT/ZByTzjZ/snDL1N+Fz+xTffX3/+
25dpCRiEbbyg4X+xOGI2lZRh3CooTAQ9RLuhH0yD+Rn0Cna6HQcI6dw3dgOWubZ2Q1k8JYCw1xqs
1emfOKr3STV56qxv4WY2po1OpOnIQPRffoMvzc15ZayL5lEcRicAV+BCPuZ6omu0/zSTbKSBUjBH
rylAaSHKlwZz0Krk1PKIa8F4MozvUfOtb3UvToHQuz8FC37EvvwE4ShQJcuMzCCY7+lnlL6bUwf+
c491squtIa0W7gTOFQVEBup8/Jl/Pdp4NHVwa2G04bQb6s8xBLkp+1Ggy1GN3oysX3lj3e5isAZh
ZnkFAJHDV+vWxS4eSq3LG7WPAyUJmEXcxgLTCjDhRvHr/hQu3ECwpOL5A2gXoPris8QKk0hNEUEH
bGOAQK4+5U7txgQSZ+3Khr31jsiacS0EQFpwt4pZ20GqZIvqWoyMlso7LqCI8lasGRHpJBCawAq8
MM/FIEknlmRTpZ1RQYySYPDHIDwQ94XofuRJXuOt6bYvLdKlKSFOSPOy61kOUzX9K0lu9Fzax65Z
eYndNKrwAQFQDBopFTGXJtacSDq1CS3bJFC39Yv2IfvoxnMac/Nc/8pHTtfydn9HLC3TpT0hYs3q
yVDTHvao0rp55eUxSk/TWnrz1lVej0o4T5kxtdCwg5Vk9hN/A4yT4jfP9t9VnZXbsAf4ejwz4ZFN
JHDFAFwyI80MiZGgF+WbqRVPckS31IxfrCbbVLPtJmXrNvqHHYFLwOqax3mSPmv0oUr97v68LjhM
vKDwMMTTGrAEDP/ahdQIoyuzKNLAfFQeybv1h3i/qSfvIOCJv+4bW9qal7b4Il/4j3mcKpvDrYK2
PFQqGprMX03dO8O4xhG1tFtwnhEh4MGBxy73mxeG8qSO69wa0oBIqVtC0q43wCyUrsQ8N+VnfgjQ
KoGEP1RZ+cvj2gyHA0RlO6cBCs7P6RM5ABNavBQvkAQIoNfr0Qxc87t+xWMtzSJXNUE7AdL+SHle
W411KsWzrqdBJPcO1IYctDs7yNEwfSXUWvRaHO/HlQ/AgSMGqSbe8Qq2aRJ8GBsyOfNxgHh37rd7
PIBW4uHFfXhpS7g1qzkdlVyCrQHEl7bzo3W+IUoAKWHnDisX9NLhuzQlBMRtA+I0ZIeToPUN/3/6
cQCnUFEGAge31/XqyApT4yhEj0ObdmCxKgaHB2bevx8kYHL/Y0QYAV6HCpnHBuEklLBJ1T1WGnUy
+zlq1si5F+cKWXzTxjMNmTdhs6kgHLHtrE+D1CzAMiOlj7IEPq77w1m87gG+QlAB0Syk8QUrY02r
pslxXieVjdv/R9qV7UaOK8svEqB9edVai8pll+X28iLY7rb2XdT29TfkObe7iqVTQs+ZQfcMYMAp
kskkmRkZUYccjkltkswaAGGUJ9TPkRFY1Eyl1GrzQbP8XlsT7Lu+teGODIgfqCKwlfGGuVw3POcH
GfVDxMFICk1GU/c12tCtkBW+xqaUzEHE2+L2sJeilIbogQ5h8OgBSXNp0p/EevCTeSPHmoNkzbTB
4zcxYrDarkzwQsjA7QYwB+D50ItNl8HlkiVVnweJy0lfBeYPVwIhqY25kfavh3RhiFrIICSkFGMm
diU+tYBR3/m95IIQw7ptZuGcnt+aaH8By8jcAnk5cwG69LssShI36rXKKv086PVx0j7kGKKSKEZC
/hqM0Hqbq32ALv9+FQK1sHQXH0At3cRENR43ReI2HPvCM6xDWOmYjszGZ+VeH1TxLpaF5yqoNuOs
WYYSJ/CTcQX+mRiUrkOaQdYUyGTz9rQsfRVybAg7KHOjd5f6qrwAFg/sDokb1pBYGGIrnU5KKa1k
KJecCeU2VJ2R1kOSiHrLVrEQEmDY5rE3h6p6D4Ujx0cbDYmavx8O9NCQigIyEwGb2pIR8lARq6UY
jlBbnIj2YOWjqf66pANC/nMrdMAmgtL7TZa4xJKBgQjzJ675VaDH+un2aGafvHyGz2I20ATUgK0F
fooaTS90WtzXU+oyvJYbdVcWeJL21m0jSx5wboQazCi1pRgUbOqGKYhd+Vz/F/tbQboOqTD0gOP6
c7nxsqCGnrNU4jhoXvj0R8xv6vjr9hCW3AuVKLwxwSELGgXq/cJVmQ9CiQomgrvMPw3JlvimnG1v
W1laDYBgcdgAVADVHmqiKuJL9SAhIgqgp/6F5rXGkCT0Oa8E3qV3EoCxf+xQJ3XdlAXTc2Hili8p
boNMqPsQPPY7X2eD1qgr1vGzdJeWlT6NbqqEdzknruzXpdP14huoRSualJQKi29AEiz/iaqV/Et9
Lfe1aoaFFT7cntiFc3RWEJjbmIGXR37u0kPwKowaqY8Tt2DcMcqOQwrlymbTJ6CiLddasxbcHQlU
pAqgzo1DlEbmkzoSAyXmEkhmT3orfwUQd0oVaWVTLXgkWniAnkXNHxk0jvLIjqnC3q9HrKH6wUKd
lAls8NBgEdfwrIvDQTIY3WFArF0JX8WBSqpm4HFMk1rni8CYpt2Yr2EeF1x/LqLO3U9zH6VADaev
8qiJFQVhVZXhjYHBNvW/mDEsPWrWwO6IQNdfOkHaN3HQNnLiVvVnND10HZjIwAqY1I+3nW1pZdCY
h7ZpuBoubtRRBFEMCMdJGoaCe7DQh+AJCgwhdUDVtbKRl5YGgWLGbuLBB3qMyxGh0AOhUBKkrgRB
YiI+a2DqUeK/f9nNoWLG8c5EJzTGPemqzs+6BkbkSA9USwuOXHio0jV0ycL1CaWkGck1F5OAsKUG
g66Soclgp0l8PYoSq66jbSJXkF91uyLYhUTdoRHCub1YS0882ENnC9wCJ/pV91hG6nHqORxOLv+A
jgGis05+VMGuYpKfXQJI3sqiXadHZ/zEH4OUe5RsjAarZDbo8VZqMk+TlVvCykmyZGRGpwENh0cS
2govJzORJjbLujF1J+4+GSBcz5fA+9k/xfJ5Zf7mGwJ1g5BwKiJ/CJw/8r3UropB2g/oopCiWUXP
LBVyOTZUeZUf0y9I3I1rNYulvXVujfL4nC0rBnlTOGMXAFX+IQbgm2QbYz05Ov+mW+OaA9ZZtmYq
Ai6UGBEzSPaTkm6GNxyNeW+1slEkRpfso9huSpNUu8S+PaVzqLtled71Z5ZLWRCyQePR1XQoQ3ew
mp8N0dWP/80Itdu6YJqiQMGyDY3zFr8nrxNoSU+3bSyFJzRC4+mMyz8gK7QNtg6JNqaZ27TxzwLN
N82Ebia5Mf83M9TRwTTsEI5MlrllI23yPNxO6fimiPHatWlpOLgCfoPV8cqgAyGgbr6QT0nm9uiC
1gnaa+ykD+ZCg7SWTVs6DXF+AOQ08yrian7pAkCNAADF5ZmrCbFscD4adWVoXt+et4W9BMg9XmTA
kSIxRN8ghqDWtH5CjEBu2QglEAk0vIHSKDBxK5a+n76US6MTGEGPQ/EeRRpq2ypqpaZEHVI3JjvS
hLrU3vHpc1U4pATy4pPtdmP0kQXvKD1XnGSM7dr1YnGsM4kPkjkzjw51s479uhCGHu5esBsFj7Yy
sns/MoK1y9K3T1+NFDUVXP8AXEPP5OXKhQ24HfEnc8G9aIvGZH5kO4g+6QLy1rklGQnKK7eXcXly
z0xSzjIlwZiIfZSh6tHZ7K63WCvSw1a/53bVdnByQ1qxuLARZFZB97iGxxAwH7P3ngUojiskrWMR
Gv00cwrwgaE6xYT3t4e1EAXBzyLO5HHzetHMQ0Qu0ffR+qkLATu07jpTyhm18ND6P5hmJWW+cFji
WgvmDhH9J+B5ogJuC2bmSkqw23KQ3+hdFsSgBIwzJxvFYVsSvCcz9GAeInRg/ouZnNWb556DOaFA
HdNI1vB8hn9cRXS77hdx4+7vASRoNwNeHTV+hBIQp10ultD5RRkGYeiS9qMEDJ+V0ApJdhlaVzUU
om8v2oJnICML4Ajwb3N7GbXPwWHWyMw0Ru4UlkZe7ZpAhOD2ymNuYS/jdogrNAC8eI7TeVmQfGZ8
Iomoh4kP2URMVvqSNdQ0/h49Mvd5/bFDuUWkhLgYiiiHKdJJ9hWTMO9xcQKoeyU6Lng6YjzqbnNo
hA9SF0KVk4YatLWRC8pTS8WDwYwkDqV5DpfPLHmbupJbWabFGfxtEZjhS58QG04o0XcQuaWSGiKe
/3x8ysGxKkNO6F84xJklOhymZZxzuY+SYuMDStWzGKD8PhBl5ZGy6HhndqgYqJFqmCkDIzerUMET
YlPK8IxcIwaZ9woV3HGRQXpGBHQQCTpqL6F/zU8kNQeIopYGR+OSTSf0a8/UZSNAJqJZB6hEenGS
vpHYPkY2C1XYSQ6+wKj98/aiLMQ7DOOPBWpRuiBISMrBQsI2Viq+g8HXqFllw3AH8BaYeNoZtw0u
DQkvYVTlv5/4NEEC0WK0AMswiFLvMQczAjvWP26buHYAYT5tAWSaIRqYvEuXBuePP3AZYjhTqkYR
JnrbfgxrtZHriZuNgBpuZgMGNp0y0jVKMhHkyd2i9O1Uk+5i4SmSxX04DMcwa0HXomxuD+t6pwLa
jwMCtVwEI8TUy2HVPiNqwHBnLpq09Q4H0XAfqF4X/3VAuDRDbR+RaGnLkCJz0UEAfmWF3E3lnbyG
klsbDHU6RKXfhnVe4pyVrTSVIj1qkGHMqlSvtV+35+06pmJAc2EJ1TsFZWJqQLzGpGrM9hkQQUc/
Kn+04LYphwbDAoY2lM3b1pb8AlQDSKDP8mVoTLhcJZ8lDAoFuEmHMSr7EZJjzPCjElujqtsv9Dut
J2Wu3H3evSiZ4TY7NynS7HlMoLQDO5XEFdO4NhtANE0wdRUbgQxrXEELpnB3AHMDcAu4wNPPBAXY
qmIMuc5NIh9SSUP6MkCZ1Z4UiTi3p/EqTOBIByxipviYW5lY6iCsfZlnqqrrXJRUTUYpzTBdSYvM
v+EigF9aoLERmZ/KTV1iLNitjE4ISyxYrO0pT9oNwHuxwbA1b4tSo5lDMnBPtwd4nWya7eOIR90U
wFeodVw6SqgWXI5LaOd2nyL/IBpbToEkUg6MJ5gzjdpoVsZ75Zjf9pAwwZsLxR26z0nNCjmpVIx3
aIziVwg0FHjoiTkxK8f81Xaj7FDj6io/RMsnDzuDHUiVrvBeYNbCHb9alF/0RuXPiKitJhAx5n0N
I4LHVz9ALLuNfmnQuaqtyHj6Ys3EXlmztaHNPz977ARBFEJMBwYP0+d9aEJjceVwvIqK89yB/RuZ
T1SNcYRdGsCNPWj6CnM3fRaRMRkFb1q33W7NAhUMixIZx2z2gkbep6A19RsJ1KZgSP68bef6JUoN
hQrw6N4mfCUJ2F7RKW7MqL4XRb3duH6nl6kObYjnAdrjEqQP/0fDc2Q5W6RSqoIpDWBYOvJaCZna
3g4r47m3BXYj7V7r91JfmdNFPzxbtfnnZxantkq4kMOqteyPRDiIwY9UWKF9WTNBuXrhR+wYxSJm
U7jvho9ePRTC28rEXWVvqRWjvBu4xSnLZudLwswE7ZcWGuJL2eiJicaw3PH5lUCxFOLBiIiGdNyf
8SalxgSW9FgA92rnstGgsz4OY2FNJW1p2s5NUENqQrRTx0HUu/yg91t5H60c9mtDmGPu2cpDjCGH
DQyhjd/49hh3p5U1WTNAHYOhwDFNJYa96yP7UG7ROFCFd8J773UH9Y7dP0XH2EgfbhtdmTSa4j1t
A0BnlaB307wyC64yCuAT8zVtt0Ur4NsA0eGcbVHnn59NXRmBeyDNsTT+YPA6gAD1SixdOu9AMvXb
AOVeINHp06ZNejf/CeyGEUtekzldZ9WRI66VIhajHZ5o0AVRUewDOczlaMI89XkwCfXuyL2xMw25
jQyVHuqQWFUN8Q2LtDK6pdvLb4NzjzRlsEuGtlZmg0YpGGxkKB8tWFp6SMsgQ7bi5stT+Z/RwdjV
sUSSXo2LHonM8UvT9eHrfQXJueANIELCGxf9GLge03d0lSg9mtngc2X9kMdeGh7G2Lvt1guDuDBB
HUhFUZZKArJTl+dei/QntmtVHBv0/99zxcq2nV2LulpemJp39Zlv86RE1zEkXtwsbZDoeBfU1wEK
ItzaG3TZDoq9KMV+a1xc2pmDW98J2ENwAa1XjVxFIg/KMKK25gELNx+M6I8lKtDNDBjcqGAztUVs
JNDrEXPGSgSD8QddXpm9hZgH0mgVKRWIaGrA8lyOKmBHflTLtAfGnei5OOk9sl+3fWFx4qDd8/2M
Bp8hFXwkTpjapIRD9+wuqwIblIm6KG/EIdvcNrQ0b0hYo6KMLhjU5SlPUKtB6sWUDGj6J3o0bNPy
Wc1f5/waR/7+fo/0OMrzs37EjAO5nLa0iPsoEooBOPnOaxg956yyMoA3Sf4amgQivXNL1KAgmxf0
rNgMLhQPwEQlxKFB6nztIX2NCprNAGqAP6gc4mJ8OSDQPQWKFEFBsBWM0mUtv3BYZjPI+pQ61bZY
685dig/n5ii361VInDIDlioUkr38k+EDMxqf+cDiOAco47+kc8F772Jw1GqNyEtqQ4LBSV1sZgWr
Z1Bt/kvuQ4DUUNDDqQS8MIA0aOe4nMFYY4Y8bqbBA7ILeoJSLm7VQF4rXFATd2WFOvvyJEwjIYWm
nvQS9w6oVHoONIsniOox/cvt7UQ3NNC26O45Oa6FjGlgK2FcJntVM5CSvclvfO5GqKq1nR4mm/iu
GB758Q4v27VqF42W+8c+irEgscLL/ap4GUZqJYDzbfDQHw5mOTPrLB0cc9I2PqDrV7V/3B7vNw7p
7CS5skdttVzOlQiLPHiik7aP0mR2ENK0odico5aXO/1m/MCfTWSP+JvZpo4pW7c/4VuG8NYnULGy
m3NOjQRZH5V9TdVjiyafIu+sIt40aFmN9woaL3ouOpKkNeviVW7fR4D2pnyLgqGhFvsk/FVUlgyx
wWHfli1uJ6cpd5JGulMZ6B2qvVEy901bbVuZ2/Vib4wr9YBlpwFiSUXWH/gDOtr7rSwTEiqDB3UJ
1vCd+d96C2FY/Dc0htoeeCfcmbfnjYr8/6wcIHnfLLUo6VDRqxw19FjyzOANgLmJZllUKOgEoxjp
PZicTV8ZJ3C+oWn9ttlljzmzS4WxoQpaWUzkwWt4vO47M8p7W8L9QPTvUeBJxMTumWeudILuQLRt
H4AATNMjXpd7yQzllywB6lfqjQhKnPm+WPk6umHnn1lRUMkFK6aMRx91bU1ViG9NHZaiFmNdjn6m
5R3ye6mKqtMWHEVKz+j1zl8tOtCsqf/YnZl35lQiILvUQzBlRDShBlgNKezsWAb7C5hGZB8C7mpu
+tqoB0EK2TuL8fc1cgbcoSw9ZC04cEBMJNKzSdgrEEuX78diV4JZ+faiLU0LXkEAnSGtCqYQ+srT
yX0u+6VKvHq4yyBdVEYn+OogRkbS5dAJ9IJS70d3TR59wUfRoiWADxBtLaANomdFqXKopDGdN7E/
Gq5wJtlpisoe8swS+r97sMwrAFsgLgNPCUo7NFBA0zK0Oohq54nDsRRDvet/JIwt88jK79ErI55W
ppTKZvxjb8aPAs4C3jma3rQTmVyaOKHzxoQUj8MQ8FYJu2jxFg0WbUKWkELIJsJiPvJBr+zSHPqV
t79h4WAESS8AQGDSxMOGFoUuxTTl60jrvJMa8sgwizqLJkrmZzrVRrrWVftdcKTiNCDAwCQhxrGg
kqSOinTSCJNncu8l8pjfTaLEnFKlZaBemAQyKFTaYjcQeLxQ1qMZtGBbzlH3z0eNWNE48S4zqRBZ
lIXRGH2QbOF6XNpEiVWDtBXZk0h9gm6kYCr8KBuTAsbvzi9zo9IQzCBy21oCpD9rrikdhoSczfTQ
/RTHVtQJ2LttkR2RCm6IgHgjCdW0EuKXHBkxD1QgqIEA0Es58hCyVRBlCdIiaf4M/vUHkflQ+oeu
umuEp9uLSuftvx0LgGEgDlBfhNQYdXNL1bYHN0vRe6JvaeIWWqVbjYPeVljqZf/VgXQQaLDnsemN
TGGAKl4ro9Owov98AK7FkNdFMZBGWZYdCSaFqXqvEm1/UB1ShfYsAVsWJsgP9/W0zaNdhkq+LH6y
5LEgIDiuZNDFvORxcH97NpZcXAafM7QqoeqAZ+DlDVPKJ6kTpbL3GP+tIp+jdkxKvZZ1pbhbvaBT
KY9/xo3CE2rhAG4DUX1pC2RjWR/mpPf4Nv4ADFNPFBl3sOgof3ZMaUABmPAraKDlxT6zSZ2mQT3w
ZcF3vSf4zKegOrHvFCWO0GBXpI0DeIs5ErDpcIPu55PJt6touXkCr3Y1+li0udTMgkX6ctBT2YLN
kmt7LxP3YrytiCulh4QcodbbWtFgFOjSqcs9FyOETmZ+mNaYmBZX+OwDqK1Vk6wSx9nbhJCxpDTT
Bym3/XsR5OEE1GJKLq7c8ddGPH/QWfIER7gcxzKWOR65u4FrtlWmuRJZyz8unrnYwL9nlnq2MD0k
1LQYMzsyzYZLKpPFq7yUtxEz6JCxQ7Zm1nsL7VjSM8m5vW3+i1/9Nk7nWP2BV/pRxCDb1D7IslFa
yLarL9b09NhsVi5dyysIZUQc9bNkA+XDjF8jyd7AlpK9VuymTR5z4DvHk+D/0FZMLU/qTDwozNbw
7rxcvCgMBj5i697r8199dJDBVO3j9Z6baF9DLqzw7a+i/fo3k4lOLPBVz+T4V7enos3ZtsMmJTi7
VNDt2BKeSyW0lg1G0ztpo5J2S9pN+Ou24W+q4qvNeWaYOgqgV6WmhdRjc05bLjyBqvJpYgE3KRED
EQfDWb+4iHU2gphdAJmMbd8fylbdaLjc9W1sQJZ0G4teWN1X7CPvE9AfO8h1DUiqEb7TE3Gjdisv
yjle3Ppk6pbQVH07kAJzBW6hdKsiwxb0m5ZZ61lcmhqk1cByOXNq4rpHxa1w6AsyQazCi7WDZIdW
TgyhKfXshy85cgB5azMFLwCYh9OP5kmrPSZH48Pk64Xm3/PMAS94uTiAyGxXA3tyP0xOL2wGvO9v
r+DC1gB+h0UTEDjW8RqhvhKdyCFXMvNsONm0G/wHSdhCBN0cxWMlrTEcLhuDMAHohnFa0n0YfjQN
CZNJ2Ic5CJA3gdBDmUCXk08WPfh5F6/cPhdWGmP7Y46Kb4CMc6ByF3tP02vXd2xl/FeT99sADaCI
B0mC1jjbe2XaGBUrW2P+HuwCR5rQ49avEdPPjkk57vlwviPP2bFQMWUvNiOGs5f0bmWqvnErt345
FSLFUmiTvMMv5+NHH0A4XmmQbxG3eVCZtdiaTXtkWl1ptyp2ij+wIGoSgeSpj7Vf7/ioPSTjWoqa
Tn/O1x0MGH12QOehF4luxwX/Mh+gfw2+yRb3muKXd+GYzgryLa8Yaj8mrx0n/cLlXtlJcVPnukTy
vwRe//MN6JPEBwD9Ci2oy3DeiSXRQgEuW1YPIX9CLR3S4HIQGCK/vb0Tl07EmdzltynqnhFXQ6HV
gozdUSnHKt+0LxXyoWPUuCyziz5ryYwPPnhY/DUV+EXHwsvhOzuA4hYVEYXE9+uaY2CYFKrOaD20
ioe4XXOxhWvN/Oz9bWb++Zn/NkNexqPq9x47btRotLtmXxhDWevkNSBOTY5kr046qInSEeST+Tu3
MsHfzWtXPn72AdRatiUX16kUIhm8HezOg/xGpCcWcRqjvT9KtmC/MfpkHmJWH827Lt20xuC0Bl4R
xeZhZa3ntbz6FFFEt7k6px5o2pbAHzOCahIScundAJ1yYFBYkInWZlq/xLGD+5/eiKfqpW1aXZgM
f7rTyKk1iP96+0NoQs5//PvsQ6gnRZUUxZRFBdJCx67QXzD/3KnJNq0CcQIng7JoihU5KbHR4d3K
9+6UnLjabiejSYjZVjYYQJJjiA7V/C/ppP75MmTv8cCbE800kXeDK7CmRtHgCV3xEmnVz7Hdh9n7
7fEvrgP6sWZKeTBG048LVWhHiYuxDvnAMcjqgjzZZyNTrnOr8FswXq7hBxf32lxIBG4aBy6913JU
PPqMxIMHso94JzRT8j6Gcb7ST7641c6sUFtt0AQ/VbgKc5cQ0YVocbAvhTC0C6nVHm/P4LeU0JUr
o7SCy44GiXOaIkUlbF5HLaYQ96nObu1xxzu8g6b5J8YOnfIF3mIPn2a8ZXeNNY7Hwgnc52Q72tob
sYNtaRGbc3o7/wrfJcVoyBZ/d9ZjZKfG2oVg6XKu4aH++1upCAB+ViAKSkSAmA/1YtQHDlkB/wDN
n4TndbXa+MGpPfybTNyFWSqy++DjiOQWrsyUh4h9K/zHTtiq+VECDCy7LzlEmduLsrj+Z+OkXpBF
onJJqKaDp3TRuCuGobYK0tVbWY3Wuq6XkjEYHFJYszoj9ik1uBosz1kQ1YNXWP2utXknv+dM5lN+
nFcXtPiubOdOs7k9wMV9e2aUGmDHDHNbQo74yfT+HopgkVHWhejWTSjpYSEEOgDAysp1b/mEPrNK
XSgzsOmpeYih8n1hDRupnQBtPtYb6KnV+QHMR7yPrK7FZGtRY3k9f88x/ajkCG6aPirbHiu1Rx7v
BhSYVKZfCYb/ZXv8MUMfBimU4khbotClIc1/n2iq0bG7yNd55Wfw2uWhrnCPzNrdc6k0gbQ/P3NJ
onVaogHjmc8nHAGNnhexmyDTDAU50zaCYm5kIhhvpWEyWt8GPNmp88AEAskUufsmf9Wa90rZMu8B
88UPe3CuGbK49mRZKp1dfBzl3lzNdHkiYCtlvhXETkMe2thTRXPstxlaAwyIlxemlOxjouotKI60
v0/sXtinPJ2JNOhbM1j6Mg+MyMoKN1GstqwNpVyr/y++l3DuCpCoAwMTLRrHCHnXiTVODV984ceN
TF5lBmw7zu2t+1+W+48Z6rrpy0E+zeAJL2ZsETQNKIWI6mObHdHqY1VoVsKVhwdURDVT+JoEh1AB
Vytw/8iUDVscB6bU02jPJZ3BR9zKHl+bA+rkjBixUvmuHTxwxBliEhq5b0tM8UBWCRCXA+fZdFOH
0eAXSsexBKdCUthx5CbaXVXFr6V2r8WbPCj3E/sqTKeM3cXtxifEBO/ljlHdSlsDrC8NGnQFODBm
KcorNd9IDdtBKkaEF6Ua3sWom+2IgzmUMud2WSatzfLstPSd4dygQD0FWk2MwwogguCuke8FttVB
hEsiOyp2Gb9WLlg6K1BaZEHqPLMk0gwk6tgK/FD42MHvQfHRhFsWdOGkUpz+47ZnLxlCjR3JHl5D
SzDddeUzUq/OTGbeUFXmVCKIMeSprPvNVERHVVyL1gv1PaCckNSE/N6sL0VFhjHB+9zvUBqdCsVJ
yFM/ZBBp6wyV7ARtr5XcToi+tPwvu1q/7+XnZqlDMOBaIZFCZfQiMIQ0u6h6SdY4H5bc48wEXSOf
pGEscgaajF3z0nfHuh6gt2dHqairiVcna6fr0roha8oBhQBEBjgALr2RifxKYApm9NoQaZwEzz7l
gScbtSebEJXCv3USNN6D+g3xD8VuKO1dGgvUeojDECqYIgArtd3x78JbwetKsnJuXO/pSzv0FlOT
OI0C2GG0Xau8TcpLiV7Q0+3BXL9mLo1QobztUggwxkDGAOlQGbzoszumGFn7tpWFhzvMQDxtrv4g
m0qntyF2OLIdoPKeNHDGoH7g9jPw4KS1JsYMGkiLdNvihY9+MuOPTNor488RGYQyZEwJqIFKjDdh
+xlGv0RAG8ZdrpYbXtzyhRngpOlJD6WJlWm59t/L76XmHmjxSFJ6oM6y4n6cHtpNY3ayjlYWOVhB
Da9ZohYgA1AF7TKwVCvbUN0mUmUlwTP68gw2ZoHWWMHsLWBrMDIcEEiHob8UXdqX3otBMWEyaBhZ
kh6ELtw0pVV3j4Mw6FVPHnOwBal237B6n0w6QCWxyBposNUj32nZLekMLn+Pc/AR9igpbfm1JvXr
e7KMMI/6BzjAVJSHqc/rO9CkDg0/og7C+ZZaV6OelOAX7pL414pPLuyv+UhRgIQDN/QVr5VQcGoD
mA/viTWO6MHg0OtVWMr4qEknSN2U1bGTQz1hHutAQhekLhUPJfPQAmYUfcXSPg7jz0z9qaDvDZrd
5AUilAwJ7KJdcZCVz6R1QgKuRAjzRd7rxIS3QUlrtUoV7ZBwTe7DsV1rB/nmNLg82XH+AeAyU5nO
xTbqCQEKtjRLgGX19oWOdFqlH2Xj4+NDND7u3efn59fX17u7990TUmz6V6+nxs+/XhbYRx4H/X0z
zw7dClqGstyDplXyQhc4C112BluywYh0CJzIafeC49vCKXOmjbzlrOIoW6yjxHq6i59Wabuvz+dZ
hUyZ+dchu3HVuh5pgSqn0DzzJAATdLuF4FQAcivmtdmsQRQXUuUoa+I8AQPJDBWmlWe4MFaimiiy
x+7CV82eNiB1ucstGRzhtyeYm493eoFnuh3QS6Jn5SotN7JCLIxEk71CP44GmMGNl2Og/xL1yrx3
X3eh3us/bpv8xq5cmUSbFDhk5vsbTUqmoDWiBBe57Jn7Q33vHe03+2Cmxmhokf5hb49ondY9W0dY
OTX3m83G2Owsy9FjDN582K+cqwsPQkz12ddQ959wQtmcLUrZU/TIKjqzeQKQL/LijWFU7rBLkU3a
rUGb1owKVFUZHg0h2gFTgAfnD+Nt/KhSS3gW3OkOimbdjxZK0o/B48q8z8fUjXmnAZxsFOMJHlaY
d/Ngvh2O9vGYm/YxNBj9rdI/5km3M6jN6cW2vjMx74+xbrzzenHcPEj3RN+sOAKtK4Or5zz1IIbB
K0WbufEuT586T+VgHBrZ8w/kdLBrN41s95m3NctB34/B/XoAvvNr3Clr8MRFpz8zPEfZs9IFVICQ
HuZheOJM3igO2mPdOVWC97/dCi+3p30hy4RRgiDquy9aREvQpbEB9B1FxLbYYZk+uZ321E8g77gf
goP/rERGfAohPLYytddXYECDIfEERii0GUCH6NImiIiZPhoC1SuxopL1VDrFZmVY12fzpYn5KnM2
h3kEJeXe9xWPdcQdALdWbEcWY3T68zOqaRtxswrFWLNI7VQAEYiQBoziDWZn9kawYe7qffLEnXiz
sOGgm/zgr4TH76oEtWdA5AqgpwaJYXAuUC4qc9XIB2mDUYIjv9uHhmZVxkdogq/cSHWU/+3CzvVT
5VS7ymkOQEPY8xxkTqCz9ik1o01sDvq95NR6bMUPYMnWE33+eoL/K53ITHXGeAZ80ej30jY9MNvW
CGzfCLcVePIfGVtdGdGiZ5wNiPJGOauziFFqxTNLO3h4Ko5rfXzfBQJqyoBIV0HPCILQWZH20jEU
lOnbrFMUrzVFQ9j798yptGMbM2ZNm+QtNKdNsGsc7rmxa13dF3a4D/XWaZ0Ei+ifeMwDyL03/l2/
fq4uhEDUavB6AbZyge4hVrsoV9NI9aAyZxHrrd4q9uTylh54aWT4z7f3yEJqDNiIM3PUHoG5LJ3y
WPWIhf50QPNtxUIeSNes98KM7NgJLdypdcW8bZdu3pwD64VdaqcEfhOKtYBhyo66a7fFXaQPegca
gedq2zndnW/dNrgQT7/R1hpEK8BKQvduTjWEuON0UD3fiU1h0+6xsDa7qVZizpoZ6jIqQDQMWVOY
wTVwM2yDB82JN6WhvN4ezQJ4AtosAI///3CoZ0cKiWel6nvVe8m3aMCxkwcgYk/BQXYnh0AhQ8ER
iaTmK7dmeP7F9NYB8xx009FKBb5WaoAyrvJFKo2q17rVTn6Xd6lZW6KpOONj8ind3x7m7Hy0MUgv
IHshAvOr0Ow7bOxXXN+FmidUViTqiFAoogVoD1jT51i6zSL7/McSNZ9BK4QQw4s1Twut3pBC4Frd
RjAT8ihbPWfwK1e6OYRdD0yGugXYhRC2Zzc6O5katK60U5ZrXu7Gj/Ijb65Jni3P3G8DdLUfQoLc
6M8G5AOzATL8FLisLa44+/Ks4aEBrSwJLIF0+h6gFE3p5ErzxAP7Xu34n/UXiMws/sSvvCkXLeGW
MINz0KSKJNblhJHMF4nS9poH+ozqFH8qkE+zUcwEu/P0rqy43WJwOrdG5TjaRO4iySca0nMzXAxN
MsVD8MAd6r1yxyZG/QbpST7T1174CwfffBX6PUjqJI/RwOzzHMxqR/AaPIo/uV9kjf14KUCd26AO
V60oFS5KOg0X2rDT+3d0hB3rr8JuV8gzFmoNKs5w9P7gNYrGIxp2wEU+VJiy3PfMpNHT+/5py9+P
piEZjctZu+iYPt2OFQuJIhgEgItDLgZNxjSLZMp2OaO2MMjuFL1yQjxJpT3B+RmiKgyeeZ23M2AA
BAOCpQbZ9x+rLCiLc3v2BdTcQns4gJgVvqA20dD1oCtWaAsfjSNvn+94E+Qer+lT7KyJK17HEuAg
5uIZMCVgbhKph9qo1hkHMijfU9jJ9vltVXO76Ytpe/v2BC/ZgVo65hZMibNEwuUWrOWqaUjZMB6r
lTvcQz+rKVA2oHzrrJIf2JULwvzbLiKkiOQChywGXghgo6Kbx0YhgcxHmfBeyiAIJ32dmwXUGSxe
IMLKfVO8Wjek4UFZh3IU1LNmBO3lyPgQ8Jjx/0j7rh65kSbbX0SA3rxmkizHMm3YRi+EpJboveev
38P+9u5UZfEWMbsQNNJAQAfTRUZGnDhnkpRXbjoJ5Z4vDnq0KwyioRPN49497yuEkkl05AEz8V+m
4aLkRBFdRGlUkzbDF+//bLea91IkdHIFVLDx55/qZ55vDf2lryiPnif/MA5QHPNszzfb2mzQvKBC
Ogn8fylp3+OENJ2llgjMU9TA3CE+SP4KQufuSsAocYUirpyFDe/uHBnyLGk2vyizQPessh4hdKoh
jRiBOMFKwqjcBmLhW2U7eis7Z8myLs/M/9CgAdnxvLOubjtZGcAOyFXqqzpw6OsewC/vS2KxqwdM
cqgY6Uar4+xJMca1Qv/S0s4dSkjMIlRCsYW5N3quKn0oKKiA3wAnIRDOg8ZGvFcyVxJIcUwDu833
IEpXo+Pk7yP9nBkxLYUj31Ne2AYcnUCW/MsYD9Nk1xXx1YvQAo1Z/BD9baxbEqiaa5vL35K/YXlM
Gw89nJs2+fQhEa+QNqb6QfzI9or8xOuTHUbE6+1KdyT87fHhvI/jv3cwWM0UpP7QXMgMVJXBWdpM
SMdByvaC91MF7DG4JNuy8LdF3Yxm1SWiGVdStyuV+qlJVHB1jeWLr6atKQqeThXDM/s0+5vOI4Re
TE4bKdVCIkqpRErw4ZEu04bd4+++B4DMWDsDyDTEsxgCG09Kgdirk68nrlTryQ4Uf+lJ5NRdkEDf
IASAvRugmCd5g20UOGsIiQtbSaN/K24Nd6UpCmSK8RicM8msc+tyAOWjavJeiwhSDo2QP0U4snLV
E1CYkBIrGavNJdDeQmHF+9wnX2Bax8sdVOMQxeDZWFD2VKnkK95303zj9VTa9oLd8Zu+MUO3b/aA
YyreH3m1y2reELcOFmYxZsjm4B2ssJIsapxLfFxnvhu1hm7xHMpFvcd71ph3waYOBYjydnW9nQJP
3osB19noKyFtNBWmDuF2y+jLZi2cvHtbyGBUEQ0F2q7QB0HUz/iJrgHvelT7bhXLyLRFNVX5WKGz
WLZdSflot4AUmnFT6hvD5ydootWZ3YRRtNNHcQ2hcJ8kwNeAbB5ldQjXwHUw950f8WEBig3fFV70
gKbxcfzLg5hromgojfDOks2+t7LQkryzIFu1bwOak8sl4dNzkv8WHRH938U2hd5WQiJUx77GbqNE
+1yxNOGgSKZhvGmuL1ONW5vHOTxllnZOVqI3B/c0iK3n++7K36YKxBnytMeOevNUEvh470pO+tRq
p1I2SN185P2f8RBNm1SdVvzQd4b2zjZen6hQ4b9gErm1PUq9CG2DwndF/QTn4Zn+88gBGkeCYt/q
VOy2sXxpFJv3TNGsfiZP/HP/JlvjYCrRQaCaJYtEuiivqW72ntlxlgH+/TWnc3/hY2mvPpK9kNpS
0YIy913QJRpnrt4MkiVpe/+ooG7YnAVLPkBX/kPyt9oTB69fmQLllZVl+i4MMVMFZgScwhnEOuM3
bqdKQmdo3yq679Z9bOVPY/mWldbgb7ycqt6fhnO6YlO2n9kUEUl2gvF3xZuqsNGACxoUImQb5Bg6
C/qIUNYmfGElnSlzm2lEa8IpSazIu0AoQ64sLt62BhESS3mSvlAh9V6M5ybaVaCSaJDc5f7I6lMA
CoJWOLb7qfnUDDJA5jXchS/xCDmWbN8oaxjOb9rzR4Nn8ggyl3ZyCqEmVz3Wqo1mR1IPz6F/NDoa
78PovSxJtk3jd7Q04dJGc/5ndonybayYU+D4ja0q7+Jgjl+qv/O5ZxnI8HyvjWYLj23UZ9VLiFQ9
w9uQbHDRhj7O3SM07C+aaoPPXvvhyTutc5N4V2ZnoAyDWYPcUTVbno5ZcUiAKw1Jx+18nRYoHOdv
WWUWmlUOh2oTak/FB5pUHt+ECzc4Ck0qAPoI0ZBbUZiE+KjVjc9zqu82sa2WFNj40t+BCb8zAdZK
iBhu9IaOx7xBu5qF9reaZujn2qs6VcejvCbqsXQt3XzOHNRdOZEkg5hRX3u+Ox5TGW2/dh2bPYro
AU/y4K0ZqSxbMh+burhGp7FwOm8sM+6rTcRhSmXOd7mMpGkCnqOCGrVGFNUGs1KVpQQd5yuzf//k
R2yM6B/OfuYQBj3V7XDR3i3JVeUHbsOfONw80TQcA18ndQE8RTbTJFpxPRIwJ+0FBM2djuMYjDtD
X6W1u3tn4Uuk/zQizfk1tuU6jQqxlFspcHNd6UHSFxonpRWHTdlpAu3HOnNqLdFfc6G/+A3fHDLD
H8w8HUEKFgjiR662Bh35JDbFUsi/Cs5bg3rfP+3xhRAmhcqACBI80O/dzhX6kbQwrYPQbT1pW4WR
aWgVBZS91jZFbQdtZ9XcLos6KMk9R9xbUjlGZcca4Mq/Hp+Z+yIlit1g3kJYiIXTNZVx5GohS6Oa
5rGrbmJAmoR3zR6PcFaxTEVvJyrbioif8RlUQe5jy/cAodky1Hwl3LCAMCpMrNIBiyHWRpC4annK
DLvywcmzzeOL5rmS+jvSjmlNPLRb8KdGtWq9NjOP/yjE1wGMAUE2S2nkAJp+9DyQ1YlH9SLcwxS0
ABsqKV+BDq6YYOUBeJdeYj55DhuuTrQgJzKHuCt2RTWV3AFuyI76ugaKJ4GESBVlVB7yYOWuXdjN
KMIhEoG+BpK4bHaCy4DxDfkqcStAIpx6jdxm3mrMNXLz45lrJBT7Cjh1/HhhPGnjW/+lSfvi1Ol0
LbH/XRO6tYQsBPp1AEZC7hs5ptvZ06rUy6UgTtwxmfZ+dJTHvVBpR691SrecZKvPP4tx21HEFiYn
e6+P99t9AhTpHSBcwOUC0UEByuy35lORk1sv8AK3EmYarKgn8YiOT7tLjlkVkbTa8Gu9K/f75dYk
c7iSEVxRQmcE7iwmEostSSQBDVif06T84ZBkejzCeQDM/CK5q6HmBbIgUOoxB2pI8wFMlVroSkGf
mEE71YTPecr1WkwfW7ov6mMuIQsJZJ8hwWuwkX1e1v4gaFHk5tlhVJ/8bgLtD3rNxD/I6Cg/wVea
ZFZpCxHpHVU/G409HcHPQ9qaZOIhXqvg3gNc8D3gjUQKHezTs3Dh7dpqTRFFIpdEbsMd+5leQqQp
96w8eTY3kSLbpWcdJcmR1BfJNdRLNWz9Amk+yMplK1NzX1eaP0VG+gBw0ZkgnTlPBT+kVQ6uLLeS
v4ritaueau4ipZCECiw/JKqHpv7IVQZTQq1Y3nuQ60N4KbYilCmtx8u0tP1mhwH8JWo/uGxuZyXO
y6EXoMThtpKEcMhos00lRQ1wufm0jbQyMREkrL1floyCnAmcPlgL3CyMUSWuAyENwthNAl3fyl3N
7/r2U2i6A1BIE554kbHyYlrIgHzzJ2DlITA+c0XcjnMsPYhzjJjVSf4tj7tRE6DJgPeGXJP0ZUAw
XoeW0Fr6Gix46cAp4O1BCz4/Z8eYMEvs2yLCIzxyNbWbjgIYTuIUvS5NNa34rvleYU+2BgIqAQkW
kPixzTZS2/OjpgcxEhyQP5JCOK+VS2bJOYvXJuZlvbraPPhmdPlHsRvUAhH0mLQT4vYvCdCFNz77
HCUCTak6dqKBDCulqaUdc22aCYZUXzIQDpWxqxeKBmqWgaNRIgCSVGh47mq5DtqpNN38+7Oh4YWP
3iUViEc2ApuCQJh4o47dZozQMPvqSaUZSD6NhgLnMV3bove37CyOJCPgUYATwk3OTG/excGUY4xo
VxXsvNdFqKgP5X4SpmeIns9KDlps+ohVt0JbABkWoVVXDtrQbLgKVAj6lFkxMPZ2W6tfWjRKoLbi
wkM6iast7bODuttsKDch0Y32LjD43H5qA2KMIp0ELEd6aBWkXdGqR3TpVEMPbtqjNZWvN/EaX8/i
/sMUgVcdCmbIfDAenM+VUZJHJXaNtDZB5Q3d8xduomn2ily3VNktXuiDfqh5Ez2/vL8WBc1HlR00
eujm2qgBUg2WbabhPbGYxCJx+bwLj1yuo4VaT5JLJAduDBr7czZBwU3RvZSORf/5r/ci8heouwGh
CXX57xj96uwpkh8XQ9EkLqiJ0G17kBSzLy05AyXLj8eW7lvHsQWvTTGuEsyqEICS6sQVj+i53H1o
id141nv7EVIQCFiJjSbMfRFTDVJ/6TmCftfWP6ur1ej7mBaIXx3ODFKUs6A1c+QhxytNcZikLtLT
tZmLAhjHYkhM//sL8MYM46BLPU/SqI9TN50idCnvwTUViAewxwxruc6Fd9TNiNjgViz9gG91mJJe
xM2UE+1d/4R4sg4VGNpYSIGF9tAT1L5eVlZUvN+5wCoDBIhIbFZSZuIN8PhHXRUWqQu4mYWE+8/R
rY+R/Sc618SOTB3gkt6sL+oB4q/jAffHWvC1cDndfMD8gde7d1RDwBSz1K34zCCjaiSWH4+Z/Xic
C9kUTPDVOJm4wpdzIPeLPHULU/UubW+COk6EWi+4MG1O3NavYrVXs+2K1YW76cYq4wxVva6geILB
aeev6ndKUJuKTfljoMgE7yoq7ak1/np6bHThroBNUGGDmg4Pvu9Ey9WE8r7og8OgSV0uxosS1Ki/
cGlAyaLtYhp2Ibdpe3GgcpavAUrvGwHgHXBggIXkgYPE4/x2KVHB8VEoahM3ATvfOWqGQsBV7Mst
9QtOABhLKSf9Zc69vfl8PDZkSPJKcYo8b3IajnH6FvhR9xVzRt19DdgF7TkMC+4XjqDib6Wu5UDO
YehVgEaSEpyylSAXlclHqjYdfWUCo0hY1YWKskRv/OYgIqzYQ5zLOZKLhmIJyRD8kobQD812iKr4
CEnvIaN5puJukJUm683HC7F4qGc6MNzXuApRXrqdDzHvFKUsysRFTqHhOlOvieCDKMF70gzaOwpK
1zqNQ/BC9RSdvuhxffwB4sK1BL22fz6AOdyyzGcR5LHwZI62rcIDTNqGEKmO9zV02SUag3v2N3gq
B1sH0BRFEjuoiXLgWnAtN38r7iN4wywnzXPjY8ZDYqQvpXpE3eV/8ZkAPYMoFRz0yOUw+6ZHC+xY
RFMCHrE/4U9+GzlcIIOet7LD1ux6W61IpxM8l2jpt7RSPjjvlAKT3VGjSuiAMD3eeZ6FgmUs0ire
dcOuCnH3k1Ij/Jqiwj3JF3a5jEI60L7AbeKNdruqLVLl3DQIiZuP21I9tGVM4sBGplBCV3Mk/Wn7
0GqQ5e8igXTxxwguem8fQoslRiMQSpnlTpfejJGqPfra3sfoeQTQITWrkiP9Wvl9yRfgNYUnPV72
8yPu9lu5oAr7MTISF/X9zvRbtTDLdPSIgSm3UFhVSZKk+baquDWerIXHzYwZBIPS3JoDrZtby1BZ
8spYlTFLKu9v60GqATkYp5OSlsXKNb0UDaAECRESxOFgL2OC40IrfaWaQrh2SZDBbN2OVmTkbyj4
7Pm4XCucLN4kCG+h5w20Pn4xh4pDpBm2YHRx+RQNT4JhRy1pQJDVvKqjjcpA+B5P5hisXWCzs2BC
TOnaLHNPenoQelHZpm6pErW8aMqx5Q+6jQPKxYdi2IzVyhPnHs+FjQ4aX+SYUX4FlIxZwkEpayGA
eJ87dshGAGME3axfImDrNWnFd5RF9EuAuCiyuNHsaqrZPO5UwPsNsFpPf4Vx78krn7Tkz4CcAeGt
BhANatW3m4ovBS5sOQ5RUmB0ezDSAkTSKC8iVytHyFEHByEvfcpzaUhbYHdXHppLiQIJLsrAEwxF
crBm3ZqPNS8Au3mcuZAnImr0oY2o88lbTttL0iYbmk3iP1V6bYVrom+LcTeMivKsCIEsJOMhZSEF
nqiD5V4hQ/lU85lpQCLEi6y4S2nF57RW37vGQVc/8VNbUWu4RrwKCwsN95OAkl4AuU4wjJ2G8E1P
TN6j4ON77MYXjiEUWxGMI0mI7BV7DLmxUSIhFTIXmtWUk3Z+3YEd42isIW0WKkXAMuHtbcyJShVw
kdtlKMtW1YtYytzEqV64XUpqChkt8vwsPP+uiLjG6riUHbyxx+y6fsq6pgpgLyfHwJb/zu0bz3+m
0yV2VPJeQNncraGbuHp7L5z4G7vMRZNlQq1PkZi53W+8CGL5kAU/M22j5AXIM6DnVOnEU45g6+KH
l5o7ePicwkxia0ATUXvICytPVjClC+fv5ovmLXAVWnKTrHp4gGYuyuVzv0BhdnyKXT8QIfhTD6u0
IYv2AFrjwVSJ9k6WZ2gck1CrC9gbBzRSbpF2Jbt8E7wMWHNg7ClPaHGc+2WsrqR02xPzKz14NXl7
vLO/MROM751jk//5Dub4pR2ajwMDO+AAQhJiEAmlYQJiV+y7P+3npjadDODWguzdl/7X09NaInYp
KXxjn7nG66yTSqGc550A2Ao2wsrB+yWPNsM+9zD8AM/D0Hzyfz0e91LN49ouy0EUji34JkKMu6Wj
QtBuj+c2TTwIXWxMaffY2MJT6cYWe63KfZjoAcaoa4cOfLBRc/HGt8H/swqRWUoW3ZhirtJUj+V8
lDAs6Zyi0QY5GfQId4e6xyOXVPIp+tEDrHj01nLby57rn33EllgU30dQEeBEj8I2L0mbU/7Iv/HT
Pv4DjM4UmxwIWHKrfBHVlczNonO+ssz4MGyfvk8mzC4vPakCQHWRPUCCbjU4XvRZc1IbdK+AULC8
GlWvcrLqA92pcIcZ/ajYqYC2B3Dh7zgoEGtzlSe2q5/iO6+0lNdtIzohU5miXGhUazzm85a5P7b/
fAzjrrJWSIJBwDpHxbELrAHvGo5CfwEN8QkQPIfU5NYyZMu7+B+T879fecj5+QuaGcyzpDhCZDdg
SJU/gDAWVklF2MOJ2hB4/6+UopglrYahN0apGRyxOgFco1I8KrsTnx7xiOM6i1vpmGGd0J095jrq
PUHtewVSUbnVob0+OucushimRxoioA8xIF+pGRyN7WO3wFwB/20V6FAw+SCtwB6ZSgCUrm6qwRnL
Q+hVoAxGVqz8rEoieV96YsttsBLHMEs4W9TQhwTe+RkLipD7dgmnsoqTNuuhwGWWx4L83K91P84L
c7Ut7wwwt0ktqR3HhcPg9NIxVwJSef9+zm5GwFwXEtLPvNxiBGo8WH0c0bYg4CGIFYkkoob7ovAL
8/EyMc89dkzfm/Vq3w8gJIlbDiaFEqp8yhEPA8hyrKwM67jvrDB3xOgnnlHI0A8DHtCWPiS7+eUo
+/GjsTzkJfP3x2Nir/3/NocHB+Q6kdpn9S0bkCCnco8d39PgApGvHQQuiUyUTW0rG9kMkS+tN6BZ
dE7TALE2Dl2pKdqMvx5/xtJBx3L+v88w2GdHhPYvvYCsuRNHu270ySSptETjQteqJI5M3m+JNlGJ
V1fCnnkf3u/Tf+yys53wVex3GH6yK157y/tsneKZX9mr7J3ITLLBM5cxqFaiKTWgq6fXIMs3hZaI
fThruf8o2w8pzC0eWMvc+CXHChmRBkLpq4/XUgjL2/efoTJPCg+cvaA+x1BfL3SNTnBlGyFtdOtQ
vDyrwHeNH+6LMuGgYgxaFlMNjg2GGnG0Rhw/aaaXPpeBBcKjKbNrqKqUJAFmGRrf7aYr7bzzdnJc
0GnaoI+hMU411Dce77Nlv4csGkpJs0wVc1sCqd6NjYEj3PKbGoA2NGAbqDJanmD93wwxDrZSI70C
ZRpOsQ3lq92+3a5JPP1/NtU/Y2FcLDdAvSQOcGQacDdEOLWCrRHBDH52IDd8MqH+TR+PafmQIleC
MhxU8oAkuV1kXfBb2Yv4wQkFgBWhw1A1FUm6Py2gGxoaq71T1NhtuAZeYOK6/5yeK7OMq59AjqGk
AeZy4F8MPyfJuy97hPPXTuniAfkfO3epj8BQdb6SYUcyfurJJrlw3WZ00Vg47+Dgs/N/1GbRSWRq
RPwZ0rX+4IUwADlMHgEAklGAgDGpF7FQ/AgdM/ASIY/uHc7qi79Q47AnUNOLYWdzg8t5u5U1nU/9
nQO8Mso4wKTtG0ChYBSqzU86B7xggG6tfA9Ug6IcfNDuiW+ylux4nNcgw6soX4m5WKDUf5YX7h3J
Kw2dEGwxXYA6VS9OAly/kmYbqXltpdhqvPqHUNoy31mtNu7KvkRq1QxAYpdBFCcWXjq0TYlBvot9
6CL90Ixjm3j71F+5Hth02N3HzXvm6s7vK2jLgfEOfk1VbMVLzca4eO1GGkyvOvaYkmdh3BXev5Sv
+I/ZmRUOThmRGvsozdI89aZ+Nuv5dPI3jUST1D9WnPFzGhRL17l/mfe7s8jsA2kMxGpqYVF54bav
3kXYD3vxUprGLlwJOZYd19Xg2NswDZOgHGCqTi3BfvVM1VQ2Jwvyr5vk5KxxMix7rStzzL2XlWEW
AQA9OJxgjhOFtqfqcH+51CyeMrqWzmFhy3fzyFyEgW7EIRrvB6fIlN00tVu/BNZWJIqjguYiONay
gH96k5DOzJAB8CGLiGLOhOuokv438ercCQn6LAMa3MySqtASywtfxKe0G7E7KuJrIa1sm9nj33oP
FT11kOfR8RpGSxvjmvO6GCQ/F0bnAyAJCx5xLbC494kwgJo9cqD4Cyqvt+dvGmspHAsY0Pzslato
DTo65DNC2SrLHBrSn2LRrcSii2OaVc/gg9EmxnbMeOBkbCbUcRzpoweSK6IQMLi0M9Djsev97jS7
m7wrQ8z6iHwD8bwRhnC6Rdr8QopR2o5vkimQcK9ZgxXuavtPZUEMrURLgmlc+l8va2pZy6NFjx4K
fbhMvitBVw4OrQHqoFSYYFGlPq2ofODMNfjD/QWOtYNG5NwVjJ/HMjgYXllnaqKOTqpTD9ofemkJ
kVmvUg8vjuXKDnP2YojkTZWsjE70yqskqzZcSqr3in9qxXwlFmJb0HDOb8fEXAyckIRFw2ujM9gx
0a3GBsvPBrK5e52OJzKBbMqYf9HKAk8KjTcF/Ns+I/uKzjw33moEfh+83H4PE9mWsZHHQqrje/BU
SiLbU2to9a2MetkIyCYRMIBugUWRlkOXSH4PI6psNyjzjhNWsVlxWwsOex7KP1aY2NkACLBQOViR
o/dMe+43GSSGEQMl0o/etwwtpdKgrIzs/mGAPkLIPoP8D0cB5+DWz8iBPkKVBza12I6M33200ZpT
YVADbcmPj/3CJkV5baZTnqcRFZ5bS6OQylJRl4PjxaR69UDSePDO1d64PDazsFQgW1Nngmi866Ea
f2umEfTRiOt4coqIx5y158JwprC0HltZiI+QtAL2Y75jYIS9ANqiaYZ+iiZHy8/5c+UUGFVabKWW
ABA4gDoeVOcJ/m/F7P1yzRwDoKLAJhTUu3K4hoBRizOMTj9y5JztGpu3cmvCI4iz/rS2FNARBCBr
Sa37pbu1Ov/7la9ED9DUFwqs1rJCxfyQAVMzUEV69aOINuF2ZZBzYHJ7P9yaY3aKPDeIKA3MTbHt
BUe5AhNN9dr1e+85TjatxlmyZHEz33IAYcPu1//NPLuD/FiFkmKTTk7zW3d7II5yVIFtqAdVG98G
tUSIAHyterCyrizNalOiCyTPssnJwoLK/Eepvo8fPHJBff/38fCWLUHoFb3XwI7ojL+U6zbBbcFh
m7QvEefy3o+g+it5f/I1LpyFhB6WcVYnB74Am/Vb3vdq1+hG14bFGExO1GpmGYVWXIYEFy6HRGLd
2WVOCy9BE7IzCtxT8aNr6hV2Y+H+/p2/AAJVojKjlVls/JQAtjs2yeQEu9xqAjMPtkCtVZb3Ejwb
e4++gOH4KfgTvz+e4vvYbTY7d78A/A/mBWaKxZRveMPH/h2B5lCBp9gIE5QRSNMktNT24vNjcwv3
xq29ecmvJlpM2yatdPiikT9y00v9M6fIn6KdOdRJMe2QL1m5NJYnFhMKnnrggO4YXEEWkeZakYPN
0gZ1gXWszoAfzr92MvHIV4Tirb9yOy76oCuTjFPQW2mo/b6YHJ4KB1Ci7ZWdRtYyESwsBnsFU/mP
FZaXtdL8uAsmWGmt7CzS14kEdNqen3915NNHnzre6TTZgLvPlOhK+L24Wa9MMzexhq7SJubhApqp
pKGMGvRUgR7kjD7Ylf1yf0XeDlJk9ouhNoKSw5IM6k7RN9V0MpXJjvnXPPkAwVIRKCAB34i8T4tC
2OGlQMd617QrjnaOSu/c/NWA52vgattWdabXg4FNZHifofErHlbOxaKnu/r5s/2rn69P6GcKgnJe
y7R41r23RDqLpRnLa2/fhUwOelQAVsdv8Bnj3XlrKasUr04q7JrBBrnL27QdSLFttomp2eeMSHuB
whHYYKpBm8z7qvWl6/LaOjOPvd/WHRfBurpXbFQPaEohrnCstpoV0oHiA6hHK1M+RmAXlQ9IsZOV
VBaLovk+NoCSzXEkHq2qwXggEJEJuV9jqhu7trgzMKeWbytmbRU7cURuFnDIRiNIOYuJDWXQnK4m
O5bcA5jr0GAHuRuUpplJQPlrrLugm5z8rWlp/Fy9Zhfxp9aZ2al/Fw/o+4UIGVRKD/15rWNbXVyA
K9vMRtOURM9kvp2c0irJCAxwtasuw877C87PJ6RdZBM4oo1Pf34W9E3BK6ilX6D9tNzNyXV1ElKD
Pifkp08/N6812YH0iHDAPVk/HZ8OlnOqTqKt0Gbz4vYH9XktplzyO9czN3uLq2PSTokm5ilmDvzq
TnNIHchyrDicef+zJx1wUSDXwWyJByQTPxZ1loxJPcF3+8lRyYMU5Ee1vuV4PgHycOKOaY/uTymr
O5qroNrQ8nKXVm2E8pAv2Y8/ZsnroEsOLxCgy9BnwlzODd8JYxmKkxOWv7XgnCUr3vXe62CQ4F8F
SAKoVZ6NORIA/Dw5UHSnkSlAZK2TgUL88RAWqvVoARBB1YjtjuwTG2CEYi0nWh95ju6Wbzx48AAR
pIk9UN4Wd6OpEvDxJVb//tjsgpuDWbAAAu8uCDN7++1OUQKQANZi5Tl2EVjTe1qSXfdLfkVIBbnc
TUHGnfwO4D/IZ0Cqwl2GlZfdwuUM+yoiKxxwuBmWSJtLfalvQQPmHIyEqnvxjTvFP7KvgYg744dx
7M38tbw0oISttwqVLvxprYH33smAkwCk/LLOA3UtsZA1IJg8rxBVz/FTUHNADWG8KNwFCTIkNHtx
5Yn5naa8PTW31phTIzSFYOSK5qFCnRPuHP7kyEyoI256S7HDZ/A+2vFGNQeCtCB5fVZNn1xO70At
ngSaXvrdYPGmaHcbHqCAyYIkjfl4P9yfJKg+I3WGbm8gdgHYvN0ORjDFWh77nhNkJZHRurwmu8L2
WOBaubXAbDhQFCZeM3CGI284W/moN7lbWLXbvRtudcpfso1wCdaykwvR9K1R5jL3UrS7gjrdc+rn
5jCBoXmyMhqTjK7BKhY8BdIhIGcDFRaEQ9lLU++LIB10vH8gMA/9qlNqSfGTLMTw9I8XaungGjyU
PGEM6yR+h/NXLt7Lm76BLjjnpOAnOgaXbicdkpf8WPBE3vE7bxucRkdx5YN/9k6cs8ahyQ4UFcW5
xRzNtAYIeNBKfLtRhFTthrKQOIdDis4Pv7KiIwnUOiuppnm5MtglYwgCkKXDWJHKZox5/Ciq+RT5
x6beZRfcLtvUn4ieoYV3WiFVYN3BPK5rU8xOacaqQlto7B8lz9tB3w7d+iVnlzUSdT7U7SJkCXh/
7YnCPi5Zo0ygM4x+AZIejK96PeuRGR7VXQxviy366/GuuQvq/mNJnt09apRA6N4uG1KRUgbRJewH
yJo6Ii3sxIzM6oCUboKgBUqrVkVyOz0blzU50LtDyNqeV/lqx6p1K0ctugEcA0pErf+qTpu+3/rH
cDcUf/0J7JLh1+PhLs4rwnegzlHPQRv2rcUxFz2t5jCvQrMRFbMceMJ/RLlPNO953Gnhvw2Zv0cI
p4mKN3worpVbe3nci8kUY/NMYfKSDLlZdhkRah9ptZ3kBumLGLq+N/c1l/k5Sp4SraA1uNtnOi30
HxV/xCkkj6fgLq5gvomlk0mEoYJQB+bACAgSjGdv3x5jd+zhJWInd9AQcWp3s+QtWQUgLp0lsFCg
XIcAac6p3k5H0PRZG8QFSOIApzxGv4t377M4txuN+hBhmSS7DgjnSO5oc7s1NRaWHAy3FyxfGWfW
XujLdtQLGC+hCZBaw6E5pz9VmtP4GDpKQBGcj4fO4l9O3KVDJ9caBQAbgsO+LAIJMBMOGIiPmRA8
l+EeW4g6H/1sk7bnOngavIsorLVtrZlhDrSU9aNQtjBT/+32E13xhmw48D0IkOCiUX9u2/5+JV0d
WV4RwgwBEhyv3n16YbXz23glofedfrkOiWYbkgJOU5QQwOPFtmcFUDzBO7sLjiCl3BS2vp/MdF8f
le2Rs9Sv+pijo3FvmNOxeAIb7NlDlma7RbkBRarkaKCm/+8PzM33MDdAkunoVwGj67Gu3jr9B+qA
JAdZHtjLPvXSHWsTm6eCgHD1VTtxSzqwrqaugtzO4+9YODw3n8HcCboRalwoYloSEPAagLYb0pPM
gV9/L8WbSFmxdle/xSooKLBAtwcsPwqe/bdntUoDdOXlQ3gMcshFxVR4bzIyjgRsvtARmFKAhgtL
Pg8WEg5/xwNvBiXJ0bpBt4+HfVeE+c+HIL0LMk6kX77jnqst12vJKAVqHx6N4UVUSCadeh9CuuFA
gm18RvLzqKw9Ab67sZgtqCCEAif4jINHzud28MKADrLBGENQkDmaXQ5o57crbR/Jdvg0ZFvJsOUS
XeiQE/ny7ZQEuoP3UK6vrMFdcn0e+vVnzKfxaugcVNl6X53Co+T/7IWaFsCLevU5vXigPRsObfEq
FmYBxTA0aHPK++OJX7gr0fk5Y6jBH44aG+MvhyoAK4WvRcdYfddBXOuBRva/CLuuJTtxaPtFVIks
XgkndE7u9ELZbRsBCiCEhPj6u859uuO5Na6amuTqPhwQ0t5rrxC25fipkL3WI6lPTn/10/lXXQde
ArYWSHIjILT/kgsh42ieRj5vt6JUAEjgXlstZVZFjX3Iqv0d//vzx8OHr+ElXO3lmy7HGqkywE8m
8Bh2VCu//jebaK/2CoTi01oWtUNjVNUExf11V08AymBJhXSe/75Xf4KtaJUpWnXMPQFMZbDL/ueD
2qdiXFdQYG/t9NIHXYmk55T95UX419Z7+QxU+BdtPvyc/lQQcsZs1yq73a75VDrYOI6Qrf731wj/
lCnmly8CbI8UkIzG+B5/PPTVBI4XjPlbX33eXtv6VL3rev+CscQJqGdU/djKt778FLiD70lT3h9k
DW9+8Hqr+5d7OKSW5fnz5fyFPJX67RJF8/z4GJf11Y2tPn6L8sodkjIrHwANoYHl1elCqrkLj/hX
Xf+21fffazMiAJBXrvqd3SeQZMX4z5/2kOJnK314puVW0XI88/IOIFt6D4j+eBMf31z9IctvN7xs
1uq/78m/XoM/7sgfJRzVBExU3+GOHPflJQ1q8rVJLE0Ct5JzIf+CB8SXG/yPneefH/fnXDKwyq1J
jo+7vv28JVU9lq+qPN/+/Dwfn27r2/uzbvDXTXN19f1480sf30/1f3/f/00g/q8r+KO3Ev02CBfi
CrJPU+ubrDp/3h9+HQ4PTd1gzy+fG1ses/JYNqfm7qZ6Pd00ZflQXpXH7zWt/rYk/78d4f8syD+z
SzOfJF2+42rGcm7e8+qvJq1/eb5/ur5blvVD4fABBjEX4CvgkPu9/gq+srWBClNi0Z/3ZrlO7nn/
CIUoqeU7gs3/+57/uyb/46n/sdEvlMItfMZFqOmBgJwLrnN0EdCVqNGRqMx+Bu21gn8DRKIduD8Y
HY8S2uC/FXd/u9l/lKjStm0nE1zG4VXipb59v1clqa7H8ha+LtVLiZevwhp4PxyeDM7/m2PzcHW8
eX6Lq+r62yPewJ9/e/z/Polhrg5Td4wbACxDNx79c2dtrS381MOiUUTgx5yX5duiZD1/9vIN/upq
GWpBbmAIIv2tayuygG2/QMxfQohQDH8LJf/TH+WyPSLO8uKsDuYhbG7/eDfyIB9cGuz89j1Avltt
zt21rIM7fr/VkpYpYuAQfVCHR32iZ9wgc4S3bYvNsoYDdj0ffg+35pv8G+3//7lHEboK1Glw3wXJ
+H8h1f9bJsyBXELJltteKpCYoaC/xWE01u3UkmMRtaaJ0m4+hn4zDbzpzFcio+IMd2JxN+ac19xL
dpA06htZeHF0iwpuSZ51zd6Tv6lF/n1S4loTeOVf4FWgVX+s9C1K9lxFw3I7qY81RsSyeB62vwm+
/72JXj4ET+piaZuhVfnnopnzgs22wIdkF9T2BUL7HfY0tMz+5hoG84DL7/rndon5AtZEFoP4elkf
//ysTUVqjnWwvaCqgecJB0VvR0gJctaTtQu/d4kdvna2cVIh4AeS1CAwv7xHyOwR0qQWyateyBvt
4Jxa94ih+dRyDu+8D/rfio/ZJYXWFWiNY2gf+YRy3BWqvd8B9b1q6Sa4dbkUtiRWW7AorQ4sbHYw
VDm6IOq2Y7ju8oXBOi2thoxtCKFoOYg2KUIWj37HWirbTQXhmaeWv83WUfhhx3qDINsl5ue8DfRV
q5nF5wkmtGsFE0dYFUc531/JvCwLbMJmofx0k04LbIpKWNuR4TeL87aDxo+2iLYCxXRx+0ElqVTn
fi2EP/QjdREkz+s6/PBrkKKYi2Nt6iG1OyqJ3sNsJ+vM7nXpx7iHdcw0JjDeyVg213zph/QuUVSJ
81JICOLCqYdfXhuvsITKUr63ld8HsC9Hu8SksZf0sCqeRyqO0Z6t/QmXAvpN0Cnz03RYPWApJ4pX
mO7CvJ0TUOJojl8M95fMvCnabnipU9Nn14kL4GwuYKlxhsp5e5r5qKHTV+l0w3hmbG2ncHncBOne
9kGYHzoREakU7HVvo2EsDFhMME+a86iYjwMhKii5T4yrQ2/TOlUj3J26aRlgpT/REUaEq9O/Nth+
hXWaK81rJEXNOKBiPwwH38dji96PpOfJiOjXjOiR4CgTGWD+LAN4mCi67QeZXx73Fq95WlIuDIMJ
WmC6I+IgxEubE+iRVpNCS5uNJDvmUodFbaDY3wHbji6pTCGJaC66jlu+XIy6nR6neykZf8ZPKV52
EJf3B6Gn1pS75/pRtX04XO9IJsQXm5g59m5qw0oFJPKnfC7MtduIvwTCh92vMVN9cI4VzCfPvTbR
clCQnwylVyT9OSidI0fEKV40URDzuNQbtM86hmlGxWzabqcV6clrqeeFhHWRjOxLCbp+FbGFKmkI
FgOBdrpBU6MkNa/BElpYCGY7HlrXmRUZ51mk4YFAdysaPsEvt84SWwCuTkb9bRyjnCC0pYAlfiCW
Pq51kXXI+7KACWGhFfrKewujkIER9juFVhK+Jdqnx2lgYVjFQa7wkQRsKNrjkRxUCNlDvfYUdPl4
D1d/5RD+HNzmEMjS2yWAeK0JZa8AY6R7ElUYx9jvm9PFy9aS7NHhNj6uxBRHjqfkK3iDbz8tfBIR
o9YDJ69CsmMg1ysTv+5JP3wTAdzFuzRjbRltBQCt1Xb4/qrFOivzbc3eiHA5nihSEH9BICHRKGn4
O3ZDj/ff4Agcy9hAUAQKv1kQx9TC5AvWJVPBy3zhCsKhzY2v4TqasQJgrX9sctvOYSB8DweTlF3L
nBVzM1HbFdVFsHZyA/IaSgdNTocU6JZUemDYu1Y65e/BHEt9CoeVW4CxQ7vXeytYQ2Z9OeZVGtz6
IQQCAYfV+ds0pWK9sTTiuFtjH1zCdSLxkxs3wzdmXXGh/Z5xWplUhD2MPfoIabWKwNPJICDuBfSO
GVORFgoC+G6maNgga09/prp1cKVwrMCXzjIBRmKrw285NIy+Bg6R/dC5QfG3LwoZJoz044vsxfZ9
cvPIINEdcoSVsMtD5UWPwWQ+THC2cnAeuSwy7ApFZPRV0EKKUo4yw65lIp7KZs93Ep8GiDV/rMhz
yqH+aknaxOHc9TdgwS5wQfItBjhoCl3pSDyGiA7weBDWFS5rwnDwKRKICodmOdnNVBH4K75noVEJ
XNJXZctCe1I0cusiGBH2C31cB4lCcxi79SwzNrwyMefBMV+leCtkHOgzLRZ13Mm2Tkd4tamwxDMJ
xgNXoqC3jBX98IjAly6qg0XA2BrTGHe9rd1wAYmg5yo1z/jtss8qO+5bYJ6LaQzugAuP/NnB7gcO
YWRVIeiCySWTKO6gtcPW/46ptPNlHO7mx7LmhWmAE/TfN3BTn70alriMLE0fYZZq5orKXL/shmM0
Ek9bmlaQFscQMeWC2CNF5bg3vFgBK/fdtopzkrQLzHdoN8lj0PPMlkM3qxc9Yvp+CrM1yI5L6tv7
LcRxU2WjxZcOEpH/2BY5j/d7OltTCQ6hwTNJNUYWSdzO0+22TPR2ypB6hJ0oV6yOFY/GytHZrHXk
0s5fI0mOIU2YhEgIWnwsZSM7U2Ci3uLqqxDrc6oy0JhwG4eBw9xwQ+Iyyg2kbSHGNt2vBZsRTpDo
hMKxPDLdVIURoOSKxXr5ABs6f1K9Yx9o3NyAUzqEQ3Ba9Ju+WVw7r6dRBNvjCKbmcJh7gkKIp4XC
aGf3QUPIirQMGG85uKIzGuEdH2l6jjozIUkpGkjxCr3IHpS0QyxNnUq92pIGZv/sUoKb0OJGw6Qt
cMn32E5BXElYACAYcRLRgUmAuWUbknY7p7NGMAlmhH2PMn313TOw+GKsxbrAPM8yGBJhW1IZv+r8
2OWPti+wiiZBclPZiVi4j10o2jX28xRMJ5IzCckeFnfVFsv0SruMwGJ92QLwpHlnhmNipkQ2pNPd
7y0dt6kRQ5rfg1V0gU/i3I01dwE35ZK5GS9oD8pY3QIR1XXgVLQi9zkPCHKaY3zKce1mkB6iAHXN
pjUzV3gW5D7IBt9eL+Eq2AkBE0F33NrCZkcbKvOS91QOlW2nhRzmTIzzddf3wXXQdtNPOaT8yacW
mT2GcXALsm5a+6bojIMh2KyS5VzsSSJuVOAvFgmdhDUEvACAf6o4suEB7uv2kSfGds8qHmd9T6eF
dS+pMdE3YRSF5TUGaMt1ZiJvcZp7OD5BajeT/lWajQDSTVrMmlB+YLsx2+wdgm9Qqlbe7AbsDjOt
bwre4b93yycJ75gkcidQYfuuRPVehIfWzBwFHwpR0HlEbBlaZZXZwzqGPcJu4ATaqHymE/THxqWn
LoJB6tMui4jVdJolGrYR5h7P7daGXU18C+d2kitXd6TlyU1u832o92WduuPOtAINFE6IxRldDTrh
cBut/B50Rd49t3iHRBkE4IbVbqWOoMwaUUShWqC5889qVDa6k7gqVdt8i98MVsdn1GbhdGh3/M0x
04lH1aPPLAtwet/jMNhYFUNV87QE3f6VGkJZg3g38SgwPrxSlqJhsT0fn7s2HeACugryFG8Uk+DL
oYvakkf0J1AF9olpl/dPoh1pd5Cim1E+rDplB8LkPlVsDRnc8ifVDVUv7cxKhYrhFsFc21fCLaWl
65e5QFxX34Jxl2k8Q41DLC4RypfgT6NO/GQIGJgPQq36t+Cq/TbnNlyaGVsjr+I+pYgwphDtYeSk
u75pRR6z0u4Cs14vLYzGdEyWqh/y7m4A5QiFC5mjB5whGS9H6uWH8ihzyqWw6Cx87/AebeMOJ33R
4S6X1PWsQBPCrf8Vmnx4DMd2h+LPiK8Cu9olJNFiY0Q0IjxNUGoUb5FMMxQBQSZX6Atif1v0C0MD
Q+JdNNGA02AyrHhct1y8TlvYHkcZYawTFOlx3Al962DOfWMDaR+R+Na2FU9aZIfFVoefBSOAb9g6
D3gchiYwFk2T8YSwtRwPVK0ZO+YdmU3D5nWTV9FKJtv0KTLbyo3ssCHBsD9J6iUx2t3hFqEI76kG
ts5hxYaR0zwFV12K7rhJt3F+baMVSDijqPXLnSOToAzYBlHdYiK6NWYbi7wZtWLo8WYYUKEYaZO+
TldFVI2OZpeo33dMi4CqQ8rFczaxKhjyYv7lXY57Hi8dg1nm0IvhaIdiMdi2cPzcogdT+qiHVJzT
TvfjKQ5sEtUR0dPymIOgKfBi4szix6QL7FBD9A27l5zHvJJkheuLTYCnkO5SaUQxR41GNgRAVsiL
z2mpQoqUTZyd2fsqZfoWmwFdx5Q4RPgGdJhBkjHW3QWrLkTpsnFMMQgA3w6kf7vpyiskEZaqm/Ym
xU6N3GeNqTtydVIJDN4hN6LMoni97lLIrkUq8K2KxKmbaO1FgcoqpFdzv26gS2Zg25Y7Daa9HEmx
YeLY5+9d1MO6a5F+Bft28zD5TxNZ3G+xSqaSz12G6dSajlmZLGJEdiS/2HZiPOK/2i7npIxtwYea
mcwqSD4m+ajGMfhJ6JoDaCusgA+i0VxWMKiDl7HFelIoVXsYlqU6eVy4M7RJFp0v5Rx0W1dqEeW3
ASvSvvIJpiUllNsYksymRyXqwGX/rTG/gRlEYpPrGX+G7Dub8nsIzdC7i3gUv2zkxrtwZJ1s6KTx
Sg6ZpH3FUTV1Fe/HOIctfJ5CSDFIXFOaWP9ACBv0gUTYaLCjzPkLVh57to5RAHaEdUEdFhxWz1xG
+n7bVKcbvkOWDG8q3AD8DuUeRJeQoenmsUcLZSmCdvZo5BXJJumqzK3ybs0wYejCAc6oKNz2Dr3s
ZuEabh1BpCcECW8m5sMTXPYzgE09ymGiRkT7CUwUI6TVkRlpT3gbkGGXhLhZIprGX4PQIXK00w7b
ILO08E2R7ezLr8v+ZHqX+DpugXPgR4bhGndWw+g2zNSdSNG54q7nwbOPePI9VLEiDdFDBrFlOMZZ
HYF40JUhsvNesVtvoh67YTSnNmc+qyk6uw/K24Qg7i0T96Lft6wpAs4+PLpVYENratJynlAOwc6X
03uocyVsCbjHrhvpoC+eXLrG6pj0I4P/YpaStXFr2iNuD1vwSWCcCnq9Vjwso4R2H2GSWHmFZkKF
KAlXgJc9DdCugl25I9ug5bNqch92YdPF2Xia3ODzBh5f7GvmVjwogNLsFM1jPJ9msczT81R0HIf1
ShZVOSvBJOGzEB1irKTuD5TtJqmpGoU9m1DodxgnU5yMSwqvZiGmvbocoXmZ7GRCG4xgYFZ1IpnC
0863eTwiGtjEh5Ch3qU9zHErBeeYHYdHHCJwOgjD+6wbsHNvkiz3OgoViusxiPDeIzwKlnYqiNiN
0qFer1O9omGEThBDErBkC9T6QPFP0B6zHWYp4XrZKSNIZSeWwDWZGRFPZYYlCLx9G1rcriiZbL2w
LaGV7tEH1ACIX/HrtiMUN4CdWJeubztVaqvMrBWasQDzynsRkAUwjAEmVRYbJB5XcRpuPSoqo2mN
XI0cwi6shKgKddKFiLOAOKHM8wHRBh3a5xk71BLJ62yIWlIr4vhdXIhiKtEcYbfbiUziysVdMlRx
3oH0Pi6dyptW7SOMVoScQdJEDkmIra+PGxcO4/4snUItKS/KltLHbTBXC88wSADMjuk9RXvyi+wq
+Njn1ISHDNW1waE5JjFykyFxL2W2muJ+Yl3RAvEf8/tJd64AVriFEtXliK+BUCXYkijdRfTE41R8
FuG8v0ZB5CH7sMH2OxL7hl4mXkN4lyewrKatb5+KOcCKd9GI8y+POxzjK2gFb8FALfqLdAQGVgC3
mvEmS3+YKLbosoALDna9HWLLA/rpCQwxnizZ7QqXL1ije54jLyTqsceuSICnDR8CBIYwn69L5YaN
0GpoYQJSsS0zH/Ei4ZXHhk4nJdproD3Mrft36tb4p/RxBvhGptGznf0Cd7IFtRE8TxO8zCpnKobT
vBpxhhax+LJjVsgqu1T4QAi1wAa+dPGFk6FWWRkTQhLAC459zPVonlrhgwB9l80h84lGdd86T/eG
km3qamSNxPF9uLWbqUZsB7/4NBaktAlRt0rLGPhgr5a3KEw5PGPJbm4pnVVfewWcpuwZrF1vi3HM
2CnL7RIeIu/i6DAEFkNhNgqJlyxsY3vAwMfBkCS9GMCNkSZdHdgwHk4We/tDkQ48qKM+A8AEKCnv
q3lPVX+f+mDor108yK5cwhA2Ktoh7AhJVrRPKj+v5itmJpzqdCKCNkUEVmg1haKnMNhMoh8Ualc8
m32cLfzadRI1e9wturI6cm/U5vZOIL0WpwCc9tcq6mb9GaxBgep1WVNYeUuOfE/JBqQ8uXDK3l16
wSE30CHPqgiUO0+KsLmafBirJpBreiqA5vhaQBsQlrIT4Slf0YA0RcFFf5ReCFpi/lNgL+0Cejeb
AHlIM0NVpUq7YWuoETcYQyTqcWAHHvjM2mn+NIuRAzd2KsuPg4G1ZzWgsKKl9XTTwPxVDJUO9E+I
LBkS2lah6AgQZoHx6qGYNeDhGX0ZQ/ojTAthMR2MNRidApieZsn1ksy5PnXdpbWYxw2vWIsjAox3
AJogzeVCmyqct3yuVxltnwNWmUJkOR9R9E60B/BZsKl2NhqugjUTARgzQQwQBjcRzu0jTkCUWcl0
jVAYQDkbwNI7uKsj5rxA13bSiJBfkFi5EQcAXKgbw1aCS0hXsArgJAGPnl31X5RR7IGdJ68AdUZf
h3DERMEkofxEKTMr5F5Cc2mQ4oeqDUiRob/DvoATe6DsQo7RlONoHTz4/jWcPIg8oRARqgqxRr8s
HheqAp+w/Jj7eGDva6zb76jIPKvYsPUI+5zmKVpOaguR7J7PRARXQyhnd9gt/lFinIRBHI3XOYLF
D7Cpi+kNBSzkV5/XoPhTfUjlkj2PczheuY5n0BpPyZwirBJC2dfObuP0GHDbhaR0O+mjkg4FomC2
ESzqedu8x9xqbZHBC1SlAr4SpyXhyu61Hlv42uaAiN99v6FCUmpwT0jpbt9Ttqdfczvs8n2UKDMf
Fhwh6UuEQ9uf93YM2QOuckNUGFlSHG0wq4uuSdpG7adTescDk/N0E05O2EoWvFMV3i8Lh7M4n5He
A7uQDw31FBZDIunL7Cg0Ay2xAsUJ2Vr57KfRYVsTAla7KI18R13FjRJwUKBLBhy+JTRR9y7ZFnXu
IqNCuF2pbJbP3AchnsVks/5+HIYhqFOUuXjSWvVPnKseVCx0S/Ynl4OhAMgxMUCbD6aHyG50LJEc
1LKdiEPbsqCocO45WIysNu3WKzMEeYQNW7KgDlCtuit4hITfgI6b2zlHA3ccUUUgvUzbIb31u9M/
Ok61hypcJuYu5gRWCTHzAgg2ukW03oWiGNXjN4mzGK2dTybbNl6vS77ZK4uRFbbpi8kEKrdwvRWL
9tPr4jPeA3lQGTS8QOAh/1ym5MS3lYiTsQok5TKlm2mPYPeOYTMPLYWZHxwTGAJrdjyu1QbkA7Vu
NpQDHQnsPqhIMRQK4/1yTQhkr9xE4LMilMPlrSLLrwHYLUuDyjSFG7pcs6VMQg2KVxAB8qhGY7Pp
SaNH4k1PsY/WiOpp5wN8srv2CJFI/C3JUaXgttE+qHvD/SdDwClqyHVqW9vsIJIhbdZZPpxNsSTy
egvpmtVsQHhenY1G9G9ux5Z4HlqUNy0wPh+ysMQxYdJfMckIqHV7mJ1Nl5isLFRMPyD1Dd9FsEz+
Z2+6vP0CUrfljzheYzQhXl7oiVqgSGIh8qUSpXIMsHqOKlYCqUFpz4LTkiQKQJdmCianLaAtTAXA
WPQbwDGdFPsJO5Um1V4gZOS3tmoX10HKhDuwKZf3yDafwY0L9hhVml522AoyHfGqnye5P42oQ16D
AQVe5bOMv2CSjlEObFuVD66KvrD0beIR7JDmHbXEDncsfvY7Hk81USKmuluIyo+ZcCq9L1zYw1Bk
GpcfYR9noOV6x8dyQq5XdqIwN77P3TJkpV9M2GQDoofbqJdRM7Uo+ZpYif16U0RnZdcW4EgmCHr8
GbGR5LdWzSsBFgUgDEVqtmUVNpyFwQjeav2UqmjDnEMJApXlMKLY7UaRAJLeqADCaShDKxJBWmGl
2M/RTIcXdnG6bniQgQO6WmRuzKvyTxbVdX8GrwHwgsTZmJXTpNARsZZEr7iZ9AEdxnY7Gpd92gIP
q1QJs8e831ta5plYPva0MHEpUo6Si81Z3GEV5DOY+lNvAJA6nT2GwDEF8IIsh/RjnulWAgTwiDZw
WfAyAnIPSlA5W2z3EgkEcF/s0D4Xk0doBaYYicbVKEhScpzReIvmyDc5dusX5yf5XQO+exisQR0W
EK2qBNmV554De2omj06vCkeDa+oTrmfECVryW4owNmUyzeE7Z4H63kVjsJaT3cRTggIrqVc03Vuz
RFo/OliQIN4L8XlvK5co1SYq02ZnfkaI46XAxPwiG19ZtqMpFxnDqCeLWPs6cgQG9PIC1Bs03s0G
5kOPWnYeXM0227vajjwr8D4k+rnAIBoYlek96IQAUmS1sKl49wz0yjNH8X+3Q0n43PUWM7w2nBHW
1Drr73mgAUGHntnvXZuj3Gc9B3sjBHJ2tchhzA4ulMO5XRxMgqGS2mFUASgTzxGNPNZokBQnjIBS
FDSDyB48MIBXHA7xF8g+mAxRjMQxY2v35CUYcLqjY1qn1xg3EobwAmd6GWiBZIZU9tH3bF3o3cLn
CROMcJ7HKqDGYhOLI/1qCtI+hglMGKjZixdP25FgtGPhSB32GkA/XzkQu60P9SO0benQYHdEVSK6
Ln1bI8f645zD+50lKUEmD+ZQN5uTyOMKRo9M3a0wmM6oZLC6ylABnrciEQqOl4X52eWYgZQAP8W3
rAslgDCAhk/wg5CuAf9/KapReQJvu5AtcZVyFNHoIWyLJ818fJXD920o5623X4xIiClxKAOoDVM3
uxNqSJsApMc8u4JkXmBoNiXbcJiWljzM7Uzy0m3AuSqqNjzfNSHOHPWEzB6EskMYtLlIYJZs+fZt
tO3w203FLKtOmhxTpMFkLzKQKoZPW6xeMfJHRHXh0ANXcuFUHfGto7uOJf1eLq4vjkOMigEziBbq
Z9H3T3reo+U8jwaLKkH0kUKTCOs3vORenaZ5QHo0clrGZzYvu0DiZrHJJl3hFFWR2NOvfYihPltF
657AEhgfBC7zfu1ShxWxXKYaaIrNuwqMugEw0P30li1oHVG1fTdzvN+KMQKEQ312JcKLgMWaIn2O
GUsh25A8+y23PSoaO6yZfN5ijNqwBv10Xg2WlSZJ9Ibe4gKZ2xxEM9tJdT2vjC8A3KIF9RCJzoz7
Nm+WOPWgo2Uj+17wzTwiqA5f1aBb9gfgk1tbbS7evgeJlPLgVz29gyqBqod2aZ/VKCsDGIgDD7hy
kYevpnMdjP4l6RGiMwrvpsOAkvc5Z/E+f4B3uiLGRqdqEcc4AJG2EnkwH4Kt0/P1uhSYNGexv6yy
Ybb7KXMRS06YV0QM43IixHmdLILHtmxDnAczwR6dBl6ItwGvWgKkVqfxD2CxJvwGZW2sP1BbdqBY
OFj5YP4ds0MUDCqssHGHHwDgZXY029KThitncAP1lgVoo/DRAPNzMMzWNYR9A3jQJn0g4AWgHOzb
ab5Kd1SydYSJ8EcmMRqvW+xRpJF8TECZwHgffHJ0H/0JfVnrKrq5tjjsu4E9UzICnjoWQ8hniMz8
DJAid+oXLTCAAvI2mNccTRnFas9wIy3Yi2OFF8J8cUqFAEN8h6apWF0QXs2o7fUhFitA8FIMs/wm
Owxpvij+OL+eehL0lZ4QOtogwI2uGEd0Iq53ZMkFfekx+shrveMX3mBPS4rrqV0G5IIBP8d+0uYP
qc+S3+vsSdsYGk5h2fk+/6TIvAAWQVaCaTAm8YcsHQJ3GhjEIuBEoyEFo4nAB9kviUXMpjYKkAGi
TYOlSd2GTXYLAE8eoFHOlgbLDqgAZtUJyHS7l1DV2wAvqvSBeIjV2Pf3S6qAjWZAT8CESECxuULd
msAlrFctXFv7BDSiFkeuqHia9LKKdeRRuc40fSZhsSOBavJoJdNlHjG3F/ns0OwVDFBaTEZ+AA0G
UnmfgHeEqWcuMapbafhtjMLLnIPDaOe8edfmpaI2C7FvF6mpOCvQ/Kyo6GkZ5IBIXYEZbwU4nv7A
e7yBNDKtBhPJzSxdDasS6r9Fo8aJT4UzQQP+1DRc6Z4MWJg7w1jMgkaRNTZD11phQ81XSKU6H9cw
T+9xg/wg1P8Qdh5LkirLun4izNAQ0yRlVWXp7uquCdYSDUEAEQFPf788o3vW3nbWrJewziQJ4f4r
3zedH9inwkweDK+Cn9sOjj/V22GR3Vo+W1XERBtNMFDPUYD6r+Q81cnybEDTzL6Phq28G6TumicV
u6V70mHrm4tQBri+m2rXeUZXZctzFbciod20/TWdhmKmCHeErr8A4DWaRkeq4TVQa+WuMD6hrN69
PGrEJR0SSJeldaKIXxiY+aMopTeeeq8Doxeba94D2rN4VxK1f0vgLad2b1dh1pPIhwT8rnawoA+O
tL8RjAGHMU840Ue0fozEA60MhmPTbOl0zFfI1iFczU8dOMty9Jy8H/b9kK42czbF9A0TDqj0Vr4X
BAvd3XNX6qU4a1JcuZ96k9t71HczcyVSmNmsjDRwhAsEBXLZmV5ky20WY0b9YTAjdT5muW7eQGTT
WUn5WnQlSD0XrdkOXhNhnhgrcRMWuSZeT82Yzt/pcoqXxBbwIX5STX42oWMYQT7I4DrMTa+vCp5/
O3bOWBQkKVBYfKt1MmPTq2SaH3nJqOH6FvaX4WmymPfSyEGgqvA3AfTR5+ODqBnDvGNGlKkPlR1Y
TN0cWJRlahzstxa9IuPjlD/prxtPObxMOfK8wxJ1QfmqF9jzb0XqNCFKtJwU78gbWmpu23b6SeEd
uI5MaZo/PH/TktCleGS3aS7fLB8rEmQLbyLPVhYElIpdznS46q3rYGiyPMRjAAwMuQuoVW75de2H
ELooSZpyB48R9xcEkza86ye0tgcA68oe5SIwhGoprHekQk3jAyBOj8+AV55f1qpQTw4k1nBe8bTU
b4sAzPrqprL073qunvL30ifpfO+teJd3deJG9ryaJn7whmQuT0Vuuy3ry9UjqjRGiHLNbYtRG2kl
gVXLtoHOlU660W9DKlRfHDcJJsY2JIN4nIWTLt9DGdSsrrAw/t1GnUPqax4qlSketttvs6mhIxGM
LIRDtR63VpMn6QMRS4k4LRZ+8dy2s2jASmOquWye2D8nmOBp2QWdH3pHsizr9TAGUS5YZXOCICOa
wvKuTw2r0iCysqdxcOP+jze6W4VeK0DoNkshOjixabDOlzRkDOOhXpy8PqHSsM3eibQnnziV22fZ
eVyDg5dI89zyeOLcK9vmX3tmNupXl5B3vjrXVX5tTE55aztd/PIczNkPXpNwMsdg1M497CGzClrw
XpIaZOnVv42NfSY/TEOgDoUdQthTcPj8UlcAAyg2NgsjxcFt28NmTesxhCyN5ncHSme+0TbwfdSb
KZpEQOq8vCyMx/wFEmF6Z4foJlj3vVrzeKfh8NrLAhMAmyw65R+dXjjmGLkROeyrX6fFXewMs3+K
GLr8nvR5tZ2dtfbLk9bw37tJhfmvJi6Q5yxYz1tYEq7tYQcWA7CL5IVmg/54wWuVOHLZw4wjyXf0
HHN9CC5rxGnKv0lJpmQ+O8PiqHu2OUKGdOvC5mff0o/tVn/0ooMR2o/3oV4iYCLPlzHZabav7+Mh
0fdirGkB19khm2kOt9AyD7Fm5IvLtPbq6KwNgpEgGsIw86cI2S+3JNeqK1faApVTS48NLOxpQIBs
dx1Fj9q5Op2dfdf3JF8vuY8ArwL0gcZAoIXNRkB9Hup+jOvvzTC7n3046hHMQaHDQ3ch1E6ZJPkO
QxwyviodvDf6I4KO1rEOOfrqaaweIU06c7I9VM+l7oPbXp5dy96vOxtDW8WWa1qF8ZiNjVIMqdxc
d6ZxwwZ+5xSOzyLYIsBtP2rqbSfDW3+lFj9Y0a30XnrpcQGsZ2cbaijZrqAgc8IouFUQE70oHuxI
7Psc2QRtYJuSSbRsBTMo5TT97QbG2RVxXceHDm7lZRti0Bqx9C5e4DzZvnJyYDca6UNfAgEZehrz
yX4xTonLXwz99AqgL59EOlY5LdC0vlWkephTNfZqO7Y09xtqwjH407Oaoh0wD5VN5QVrCGW6xZCL
sfFQF4l0/hs50xqei3jxeHiCPxrQobUivCOJnB+QKHOF6k7Gr9MK05YtolZdlvczijJVuPpKUIYm
goUKxTt7qxAEFs7rytxMO5cfbiX873Rn8lF3CL13ixFuk2kkx95ZQbv9dvywlqjH405lLsO2iz28
64SxMKnHK0nHBe6qskbks0IcfEkQAg7nZEUj9FMBdy9IAxOWLSLyrroDpghH4i877e4WO6SoygrW
/AHNmJmpAH0WXKNGF3Rhiu2fRLcb0wUZ7+oc50KjqrBMmt9OKMncB83uafa9iAwlLO8C5ikKKF7V
VPknUkAF0oA+7fxDH4Ct7Rcku9wzYbBW59wd1AD80Mz9qR8qAgDZrtirk3iugXTS0r1sQepwbyZB
q8lsSKN71xXoFJVkGgl3AZcWCgNbFsd4qVM/0z5FBxts6uVhdn3kiDaGwKXFuukHY3+x+NMGdEuw
CsZbGd+Rs8BzvdLwUBu59jx1tX4skYv3QHFUECRi1cRhKKBlc6A0rs+OEJ68QqGLdwH/3x6ScHEQ
y09dHGWL027BpUaOau9gDtgNzoas+tBVhlrABGOPjrUGFsriqhiZHigT+yWN6Y8yUE4G1Jq4hcNv
JqGqg4q70MvcTbuwfN0yvqqamZq7KEn77yaOJJLaVefx2V9SvrOy02MwN+mfaKidNyQ5ybPOFVoD
OaH2u+PLgH/Z2m/bTMZGIzkfUwKdaAPWX3MyRv03q6Qrd0m/+tOuiesieoasCErS9Dqn86FZitDz
Ly0cHcsOctlDio/W+KDcKdq+lCnw7Q4EqiKXeg6IOm1CubTHKd6iR4+3I7IhUtX4cNPS/AAS79qs
28ZqyoJ+KF7zWlHRd6ysO4gS1n4Q0VMe+2qa3kom9TD6ZYVMPM1z4YB2Tm7+jfN+S4+UoFu+73IJ
NKcmdniWbH3jXvskWM/BNhVobde5p9SuZuBlnrxxviXJpug8mwrnjDZBmH/OMEHn2ySJCKEGS3g9
RW43IfRXjX1znHBeM50CeXz2c6DoV+RICh9hto5HBD8nMVBGs750+dqj8YoVQygSibnkGHi+sncd
R9w7PEz6S0WoGy9tOi2fIxqKcj9GIbvLR19szpVKOnzSybTql4FZRcyXKtep/EhCU5ojv23PMTgH
zlc9jUl8qAvO4Wxs58jemaHIVYK2IwweDJYOjRhLBfgcqygRO1CETR+TJhfxUVfNcINlGvGZSC/9
2S++laiA++Dd6dT0LRwdRlwyiWmtD32cL2u2VFv6Msmm5r7lpFHHNq49Bxd7QdAUAg4JPdunTZA/
Isispv2sU/LKKDui8Q02JSZob6AQzRITkyvvSgmiPa+d+7mEunyupzJghlawAjW2Le3aoy82ZkvL
orKoYYwzEjHez6m/v9k9RhAMq776pvfHDH1I/m6YjiURwFZVwZXAQXagM+7uu2ROudTCAhSaugoX
BnBy+9G7cv5N/dzY69AoMJvE6CU9OMofykvFW/gzR7JpPkMXTwiYFCfPXi8GtCJQiitUSAYQ76eo
KOdDXE5F84MXWCLNpkNd9hYfPBG43MbdPg7C5ofkenxyjWs/0eA2UZZuEfql0dPRlG2TG/9YbDBG
x5mTs6IxjEfni9fcrHJQz9zS/ZCL9WeAh+GpkWjNfipVW+cyoYp29+j1qvG+Jlxwe9sKqMysimtQ
BVhe8OADTpquvYAm59NvyqDQPc5pbP27xtpePjmeUpxrdjPBTgcGfiRSKvBQOnh5E9zPazTlewSC
S0xIzqzD10jakGyPmkPgvHEvMIGjMBVaPOnr8qS2yTTHMpzG9hxNRZfcaa5o5wJGDAHKaFh4+NgL
Z2/P7Vi6x8KP4McLmjEwj7SYX6tJ0K27UTh+NaWM152MUxhfD83UWyzmyttzGbYkp/p425FWlNCh
c5eOHO5bLB/lysR1yikV6iMSbI9vna/I4hnFYRHYbQGHBmS47k+jcobwgeWYFAc708dnhQcQvhtx
WoQnzsFtyTpMtM5ZuB4qvhlVGD9vI5mk7hrnkySH8a1Vs1pexNQG4WEwbv4znlCcVG3U5nvT5+Xv
woZ5sCvmoKquNlkdABl8WeWDTy7yT5AN8VMPCS1wY90ofW3p9l2kJijamlMDXYbEGKZwecsxQSHF
KLuJ8jOKLHtxS3L3OFXzWl5MhPyXc8otzd5VwbgeWzOl+YPr5j43l0l9+cyMlJKh62q66ffqOJnS
z9ChV2CRtuuHGebGO3meQvCe5lJ4DzreYH9sv63BNQ8RwBy9xN8oNDzP14k89JgsxgWFT4vADRSs
t7I8RdUaSQQNgyfBA8IoIeKx3lY+yUFk3HcidK6eByxbsHu9CC8yRLR876Ac+2MHILBl45T7nA2i
a35XrLcyS2Gb5VcVJRUpAhghaDvc2gQ/kiaYsAGJwGBeY8T7RHzFVG4gz1Rhxmj1U8KA/RFr2OMh
9Mk1fHXs2hflTjppC4AhV/Xe1LMrKL8d3xnuZ7dpOJzaQn4oPG/QRtodvm/S6nflrkvwKmzBJKhB
Lv03X3VLmOluNu4uYkps/I3BAhLNaIWOd+eXtmPpbWYERKwpo/zM2GhNj0FKDgYunWQbjnad7L0f
KhofBGpb+WTAqDya5QpsZiGEePgVyg3IeE6Hmbnq+DaC7jCZdPu6liJ97rApKSplv06uLkBlx6zn
fC4etF/W6QH9VtVcQ1f1xYsN+i1QFE6i6tAwUFitSCcHm76siJv1Fyhx7/vkwg0diPBw2kM5o3Lh
gC4TrliQBbMr+oXYkN6LynfC5hp91h76aggea7unIPdvThssd4bWj1EZh7x1uC/ytqx/Qam7AHvI
BRbxHCuy4t7alLzIjDXIzYKwOv0+T3X33iSwO3houg5Als7VO06NiFlHeTn7GRLY+QHSl751GsLu
EeXzzVltJ9/sfG+NvqvE3bpnmE/qJkvOcrFPvKn7BLEKuL9gIVH9LNGAZ8IDctdxzVDkaKti3BL9
TdrsVp5JH1AiQLK1SzKhi6L9arOiqRrBjSxh/fOI//oX4LcoLjH40XCsYkRK1BtI7Dm/Zm/c4/v0
umvO2EvvUFHrIn9JW40csnWDzjwV1IrVxST1tpxct1efNbw1yatbsGo6fk9Xu6Quxz82svFn6Y6S
A6L36qzWafM85Cb95mEC+UycWiFBLDA7770knaJ9vwy4Q5U3NJ/KLI53X0UeDglE7JU++IWYLo2Z
I8YVo5KLHoLZVMu3WkVLvmPzJoz0gEZV+ySu0DYvoYPuV4qAQP66bwNY8NGmHxTUzA+NsSMQ8pQX
ONLQ+qOEFPlqeUPJktubW2Mtd/z0VFq6maMxw/09u5TnEeM35dR55vsyBQCDDL23xTkNZYhlVNw8
d9BIlPKZA3lUYn9cOx9nXKpeIqWDKzjFvICutvOv3qYJTpsIDBSgCQPN9odKyX610GzLsZCSQvRY
JChn+x1dlNn7cdkS8kZnR9sdNnbJ0ipn+sQ0Dr2/z0uFwaIPy+5tEHEpEY10scpmXY+k9nvaGVBq
5P0Ltk0Wm/C1e0eJnqd71xnLNwYchM795nee2td2ydfHKS47ql4lRbgXwPsFxVfMWcWmQNahlDd/
MElrirMlgevLSarRcHOp/cirpTQfm92AoZUfVwuirtsyNUUT/gGo4T3UOC/zs8uAU6putjVvyW6B
n0EbRrzJUDNUJESTtU/G0CFqw9ygjXy7FUljEWDUnQR8JlL6yr1fK4Gz3e+q8H0sxpHxjamPBCcu
igkkrXCchXlEy/IO5dujxmlxH4D8V3m+T3xl7pkOUwOI8ks+0Zc3T/GcYyYCgxq6LBoWsxyYnO3q
3TLdTNKR40LmVhg9wx2Epn8PKrJ86sbTZmd1vV472r2Kqy/P7anXN7Em/LP7Yl1+lEc9w1VcINS0
JCNw6n8hm5c06FHUP/ID1hZ8DlUrBEgVqKMnmgGGQYce1iIEjbgjhk09T84i233RDvT6juBLHKJQ
pT+CYMFoAAiK/rwL/YUivCB7lsGdG5ZvtkM3oku4iTqN09E4umnv4t5FHpgBaIqPOBHxz96tB/4Z
PPtjbl33gQa22rIBvulrkVMsZ6HZBkwDS968TNjXvF2KXhF8F1huh5AcZIVLCbWvBGD+xek7Fkc0
9JgFeSU2ONoqt94uCtqV/V4IksCpk5bkWm3u/FxUzvpc+l7v7iGnu/EUd8L+7Ua8KLs6mmEOU5rT
LzAY8gvmI66pNGib6OxN6O/vFZzlr67J8StsTaCjQxmXzSupqppmfwyWx0hC0N+EAAt0xzR2b6FV
rX8gJA3NZLHZ+i5nTBtevN4l1iWWUULb7wV533MEV1JcOYMdZF955KeoCDynkp8hSiQCcPD3TPWP
Ci0kUkVWRHfnhc5o9iqKBJaRgnELL65LB/4cjn2q7ji79F9CB8LxgRZrKU9jF/UfliFoEcquepje
axkOzrHq2/SxApnkbq1cXiwPgpxOu4AiJAkEiBBkHULl0aDO4b2HG3LE6NTa0By6Hgzz69ZFxbOx
UHoPgJzua+OmrbqvRQyePQcyqB5NMkXqPu+DmyR7EV55aC11OxakZvuFgRjmiA6HkoYGEMoZirj4
nk5UTfwfefQ3SEB0ebvlwFREPgZSd0ZueFabSUXWt37+RLZUtRy0FdOLcRiifIngib1vucqD93Cu
px9b6JkRhdIiy13YSppVpApiTpBOdI1T7pZGMIYwSfJ4vSi3dbd7fDBD+oKzen0L+gYphK1HXPe3
kmy+m2RSWl5ji8EPnwc8mm3r1NnXUo1IJysT5Aff7bgskFDlZ0gC/WX2++AD0KVmbNAy1+SqT3Ga
ZkVZqM8tTQPk3dpd3R12j+qH2sT8XfSNwwa0IUYUi+z0t0+FBIE4geBkCKOt/jBOs0DiLZyKRzif
IHyYPEtHjJtofmixvWKOEwXHEe17sxfrYMNdkXaIpTUQxMCdsEEOLkHo4pcgHDM+hi4V/oswRojn
BL8Q+r7EFK8OeKF+srERZDMENDU9eLuD1BYrZ04qldMjp+mwp86ZOw4qOIdBiQatoZtI9iuUnsjG
sJje+ybSOOcWDEJwvkl+0GHghpdxGiRkTZmo71I503TSXYuLtVyWdu+pKo45vfN+RJfPOEHKLfe7
1JsLE93LAai1DrqzB9J7M7Cp7gAmEU3sH7t1ma59Orgl9MuzaTks7nDC5yjbq8Yx36h2OlKXoLmq
xwbpzPyHBq4nQ6PNyQbagY62Cfd6uT5K/ANfjT8jm+1naold4PtmfFtDEaLk21CT8nXTqP1KTbpU
F6K99O+mxJq0Q6o0cj7IJPge9c762Lgri3CoBtkc9bjIL7a23VtStRtghBnXz4XL+rdGoBLfLFLL
c19WjtwT0b366Ppd9LxJaqO3KF9RD0YqDT7aUt6OgjXJuwy7Xd/yPij1UACiqtxV40yQzhwiCNsL
vmeyWzmLvkZETaC1UlXxdc7LpnoLUHLB/HOutm+jb8svTZfaFZXivDyDCyvJUtyw0SyFm+ozVBAQ
fFTMXXR0PYy6Own0+CdZqTP3U7DVj/Oa483FazahdcEU994SQZejzvVJbmHS6Iq9Zq3az3mTKVZL
4yBU5Wr84bK91R75aP+ZgLwTPoULUe+xcZBg0Bs3ySCnzQcBcWuIC7Gun4jrF8zeS13HPc2UmFdU
EeUHOiS09JHcatJVSe74wNyl1ZGE4mI85eidCiTiUzP+2LjHqcHcJnijw0zLrAt6VP1uNakXVCe2
ukOxVPCvY2P7S0y2zPCwtd1yHjelWCWQSRVrN4yRQEMJfBDczytIplk/NtsQfiofuekuYfQxGbrK
AHI7AisPUqIYvRSg8PQe0p7/wuPRzacuV95fYjtG/2AZ/cRQINh5hmbq4vY2Fr9CW0+m2bbA7blb
hE1ESqjdUfpDkCWNXElP5wGcx0Rtw1egMUifIjf9B4du/2ipCdwMhDalWpqq5Tblvqx+cQIs3g47
mBUPK3kVUMV+Le5AioPojAi2a15D8gA0jzmAA6plTikTRWOuSYguiyNPEiJajZRUu6ppOXB0G03x
F00sW/kDw0pRnvpY1w8IpwIBskiwEYsWVYYEqrRnYJVxPE/lQqBCVCOfzGK/ZqTWGrqJn20yMbgC
ol78vmmrrhr+wD1tU2oiCvZxVfc3FPlHRVRFgzghCb40kS9Aza0p06fBM9P4Ck+Fu6xLb6EGTtV4
6rEN+rk5LEkffZvrYiVzmOrsKYdzopZH8vRNeit2Fu33G3S5U609E45XWmShGw32PxRtD2Z0U22A
v7MQ2Aoj5kZXK+r9ZFy9x37aiieCe+qHxYtxYO844FTz1mHYE49xYnqPKm2u8Xxnbug6nvtIBgtt
xHGoxyhPEfUu0fRz6xjHp/bgtghld10aJsYeGfeqneUFIb43es/puuCsOnmlX3W4eXACdsWrWMlW
GO/TAE0wnSL9VlAcYrz0UYI1BV94dWGYX+owtjnyWoc6VZXjj1jGm0sHiN5p31RaYknv4yQ/VjnT
c/r9oHyfVNI6pfomAEq7/V85FSOaTPhqY67OIELxhjp9Sw/+YAyVl1sRoBAMc5LvlsBb/wREtwx3
W07BAbkQyv7dVHkn70pOwmi/MHziU5Dd5D5PMPk3nzaHfPrb0Z0pnv1kFXA2qd8IAipt1S6XxumS
7dQHhvHPtyQRIBdTdMWPbY1Vd1mlKYPzDNpZXIUh+/OO0D/OTH/aym5v3DqxbzN7mjnEfRLHuDLI
Qvg6Ln693U9pE+VXvEU4rXwaVPxbsKHIIDx2/+zvkOJhyNr17K6IuhXzyAHkQzmvgCeYdmwDdXvn
kLBpdy7pL+yejXQCYoxaZDnFLFb+Wkh0vaPzNjeIb2Qcpul6xHDC857J8G3Q1C/W2zARCwgCFBf1
l0ir+IePfYb7Qhrx6smtZ56xD9i5Qi1iE2q7msqGe6enERd5tGuSfH0O8yjUT1BT3GHsyPDLFKRM
4CzY44/a0ZqoA163uHMiJX7Zcix+NvwA26FEEu4CNIDsHBYVT7+60lA+mrACAk06+KM8MPydVb4Z
PHOhv32XW+HkZ7+RjjpD39mvuk/MsY9jfzrNU271Y28VoSspeoI3LYD4kE3gAT7bXOI3JfzHsFaS
hvBTzQp83AZu2PsyQfqDbJLTgbygOj9AdKvz1m3zeBjmcXhd1/+57wLPfhkDSLi98ktYTKwzfZyV
fG6SlUZ4Fow8anCZjEtoz/nQlB/EjVR0DUsnHjCyknViwnY4tKEXJTuUFqhUqwgZ+g7odhnOHO+S
MyvU5P5sZfkC2OWpHW07QN3k0oHdgCsvOEx4MN+g8KGmg7F1ntayBLJVRYdpPddi+WtMPNOesoHk
oUZPQasOUjwAD+JIeywwh+ZEPgzecrFgKPfpNiOatoxoZ34q6T3+/RLIFJl1MaGdcKFmRzZUZ+tD
GciJRyvyeXvwE2BQbOkq15mZQKXJFfE2GpKJ9OHnVgW2OqVTWt4MWuPoPvgaXwHUgQNuJ5XVdu92
dFwZ/a+LdmKt0WIlw4SVpNBELMDI1bti8oNh7zeF+YN0nt4vR3BKRmaZLOFpmJICCwn39WkgWXQ7
EA4WvZYjaQl7Mjv0i2tSKO4lz2mc0Oexzlr0bl/mfAwhi8U07ZMQrBnpnKteiH6pwLOwLKiHhJyx
r+tgbP44MHT2I3VXtW98f9Hf1wDKGxx9FTV1L3w9+xueFqMseaDoG5UWO2gdt89ICSXaxauBIg9o
TtC4BoQLILigNfPwaqroQ97ann0eERPMN45ldxHhln9RboLfGeI2ekuku+4xleunUav2uCF0LdDR
x/Nv7Ptod3CGgL8T00ezsQH7uge6ePeJoBlxcyrDk+5AIBu86pi3vYODv4nQDnTIaAjRTGArlRtE
u9+p9qPpTJvfp23rWDTerbvv6pigAOGl/FnIiJAzE5ntOtK0/xqwGWBSd0z9Wm4q8jHRYYvZoUBe
AnhKtMXH2oPhZ52J6X5wvdxn8IlQ/asMC3CU3u2nv72n5c8BaJhvoPqUJh3EYP2po04lh1SM9qkD
2jK7qs8D8Sd2HSikAG7+VHiNYHrT6s1vxEfEEs942tEVzbLvUAqMwZ0NFRzK1EdlcRniKd32AgpK
HtLFZ6xOiur+3rtFDB3WodRPHKy6OUA0oULzOA6c021wW/Aou2U19zgBMEwYske8y1jhDRM01egA
3Wn6GSeJsA84RkT8DH4tQnyxWDoSK4iS0k7LlsNlWDr1Oe4WTGBVmJQ/cAzUKIInYeansrDxdA0W
e9Olaa+6btZK+UTOu2+urs4thAlWlqo5omNIWbimwRLo4f79VYEB/xB4Lp7RDaH2pqDQCQFBAq8j
f/aHa4K1wbnQtWgfX/A8tIcRFmogCwILDaBEhUZtl1NLOZlgxFhzVC2NEzurghXMKhU4/j5u8zS/
45QjyDMKnJuIiGw9cmj0ZpZnBPnkmLPwZUqYSbGh+JuzqAqX4KmYnB4JC07iynCplXgzVOZxWHev
YEAb3kwmj0VHM4tiOIuowZgI2bYEx41ozvB+NZBuNyTYZ/Fy/e5pTbcyq1pv/m2WMXjuQmKt20ws
oDzXlTmDhFD1sZtzZBbrPN4jsunCbx5REpDAkeOYFyCqUn1FLVlipU5QEYT7GrkLahgfehBskESV
/muV6PhXy0GD+iOAo0g2HcL3mJjsRyRtSbs3Chk6anCI12Mnmzm/tCbWyYmUHjWdhKFg4UJEwyEy
t1aNROscCwI1raqXu6HvcCOXWgVXawu3EKDUpRf83PpQPfg96P63BEGX9zwjPSTga1vn9LWW85g/
CEySoBfScYhJ3/iY04jh1vnmhZMeGOfL3/bWJuD9ZzEqyHzcLz7yO+zhTdjt/bwYX2Zn7v3LAraQ
Er7k+2+1XxUkwbs+xfXYGJQ9zs0K2UNGuHfUvEV9sQU79lzyVl5n5dFlCjUTMtAlaflJg2mnE6mZ
y7P2k3E6VCZeNDLl2SkueIoLN5N6WHFzYULwnPsU8J64rlyU+UveSP9XLZ1ivMh0lCnKdEEXgrU3
/uRImUkWmiHryHEqUt0ANiRBCnk2IYkZvw0bF6DEP9eVzV1Z1u78mbrU22ADOOAPQ7WOwWNELl15
HmqUCESikRu1iwDymA/c1kXzQUSLKW4a3ch9HcZJDk+MAGbChArCaXqexIjcbeOVuRd8QgU1u+9E
wfgeLjKGol4mQA9tyHrbd1MZds/A5tbeBTGyH0cHMU6AJBxybGyLDqkUbWSuZE5vv8NURxWy3Ln+
+S8ZuP+Zb+2TYIiKJHJ9rl//H9mqje68FOXTfEU3vFRvftsdOjR4fCDiJne3OcV7sbXHZfAu6XnO
Mt7Uv4Qve/8tnDT1kRe5zAZhSMg/vsIY94m0gq/AULuVtOviQITIHl3ItbswryIrjv86XOCWX/vP
+FCmJUe3RO8As+I/8lAdHku3SbFcTTuuB60YgKKQYMEHG6YL4iNAVCE41Ro7LkcnTr73WNYuri79
pwKLQv4vScT/MT3C8wVqUsbdJy4Jqv8MMo8WcnTKYViu0B8HvZ7r7o8ovhHQ9S8v+z+Thm+fQ9Y7
PzapP+k/funNeIuPN2m5pi92fh+y1V6Sa+Qc5izx3qv+qvZBceoIYsgGhjk+df82mOW/vOn/9fn/
iBUGACl90hXwnv6go5YzA02jA3a+9Xd0NUek5WeYk9I7luJffmDvvz45IKZgOLbPs//zyZOKSXzu
vDB+RWbb8riRl0GzU7gnsgcEF2UkcRT8pe0Edj7Im+R4vqzBX984Rzk0/7Lk//N3AIBz3dvrvg2a
/p9B8P9fdLCaMXhqMsuusDtPxXiEQrvW4+v//bb/64d4/4+07+ptHOmi/EUEyGJ+ZZCoLNmW2+4X
op2Yc+av30PN4hupxFXtzPTDNDBG+7LSzfcccDfgfquKQF8q1GjFPsYAw06QkhN6+TZi8xRKz/9C
CEJVlAHgmRGaeTxKPbFWJLfdAcv2VVeEb0ytnzRfZGBk02vBs4ALgnFAVUdeUdao96pwesVrcg4U
peBXKTwR9awVDBH0DYEIgUdzCcCEZfiMAkW5JuStDmJxEh7Qh5rXdolxUsUpYwfdFY+3jH7stCDq
KsKFlmsNXtkhzE919BS5P0T/KJvDYykzO3azHOqpBaAsGONSCA9V+UGCL00/jCyOLtaOUXjPsh/F
qFVix2LJrJqDCOM12GgAV0qG3mCthTr9nOtdvw/E8KAGZ1feu9KXlDFoHliHMn3C1YsECFsv6S22
q3OPsrfHofDh01D9w9dCHz3F7uK3IoaseEgBhqAZC4DJ0N4k5fTfTn46tqulBJgTkNAAGh5EjJ5E
3DfgAzF4ybhe05ZfG9C/VgLHUhR4gpdDrQT9ATmX80p4mFDIDBTO1nyNQdzHK5k9FA3FeBlGUUGX
2+1KEMihnxl8KAc/P2jAkg0BNioEX2WXMwTdmYdpOUSGghFVJFJEkXotapsKvD9E8SGot8huBNVW
a4DmjP7BMX8fZGTtUOcCPuZiJAdXfYuA7y0mmtmjMuOj91IHDNjjpdNY6vQHUW+rr0dp4Fx8kD8S
Owb8WSATlHo9q+RyjNSBS+XXY4Fze329A9QbAwOGq1RICh1afUn+pECWTDTUNZk7PZ0ZfXGu5VAP
bVQLJE0LLz5EwC9N0LOMSTt0BwHuTV8CTk/H6GXUL1TMPjxe3+VG0oI1UYXVEwW0edM3ttEigcdc
SHzQU+6AwUl01B0BrodJAAD3cc/Rk/qBSLHdJmtlmwCuCWlwFs3I3B5rkjaRGcDZkxRqj0PRl5sB
vXuH3PIb2+dApYLJfjllLXWyIHdLlQWFYMJABrEPtceDoLloOqzjQ1E/IeVrAC0tRpAmvLuGepIW
ANRCK19sMjaYpvRQCYib4M4oPBwshSiUSojQ4lUiwTQcCYA8eMSxFVAhwM8ctk9K9yJkGyQGQyRs
GnWpkY++iI/TWaABZgA8WO4g67GQ24TxVXc2ivooShnWQTD0gHwbjg0GL4f+JQAQgg5osQbZCyFb
PN6CO6U4CYNvLQJYRyegzrjVVznQP+XExQ6o3hMyP0ZZfv9zAQp+/8QMBQAmOlJCyhItRnI+HDtU
8UQREN3c+2MJFzfn5u5gDdciqDVwbS9rCM2HI/whQ9G2vvSFNe+lyO4A242y+AoQIG2hM87p/yEX
kZiqynDAdOptIOcL7MO0HY5Rum/zd8AhWtw0tqcfOA0wSB99A7hJFrnb3YPEYrGNKggCwXMCF/b2
wCqMshSo6Y9HDmDSdYLRCLxJdK7sJJ/xJuckgRlbQLQJhgzwhtxK0grXLTuv4I+SB+h1QEq54Qq4
4WiUYhBYswTR+6infSR5MX9sgC6wB84vh3QlkHPxcONVPeia9fjCzMpTCfLzl2BGo2z0gOQCIuKe
P5IqMuL6WYf/BHT8Ilk9lnNnEIky5QgkQpAeVQmhjkr20JuEvhceA/DqoZajZV28eEUJSCUJ5Rly
bDP++bFEcq87IFKFb4OsBIIOWqElmG2vpG7gj2oGXNVY4j4qV9HOyYhSTwK8r40sidm6QtluLVWj
8IVsX+FIyIJawIqt9kmIktYoYD7YcL0w2fQ1utyB3iavgSRiNHX+u8bEC0az5dppAUxh1Ch9mFzH
7RNNDlfA9PTfMWLuM17a3EaKmIIBIBZuPJGpm4hmmgwDKIQ/Ct1z+h5G0IPm2Fp1uc8ZV3HmTSO2
BUYk8ixQhwLNw4pyDJdVuY7nBdTwKBcWuaLYwbgWtd7Mga7TY0anG4HrNA7247O7P7pJjYDSXIOS
VOHY3T63rIoIWDv68agq3ALoB0D/4BZtsvbRv1aJvx8Lu3Ah3urMW2nUlmLMX4Dla8dj+YnG9Pp9
/BKe+bW+CBeuJa3IqvWAgGjof5Kt99K85Oty8fgDLmw3dx9AEH4jbpVl5cIvd+XySxyge9CMOh67
tfeEcsIGXJHcXn5SrHGZv+6DYwJqV31VOeEOHVkM4XfeBsHqJVEDo7iM/5BJQ1wJjwCLhA5hdTx6
FcCbMFu18RXZkcLkTUhQ+wXOM7Dh6o8Mk9KYGbNqcXz7N1+gI9GKe01EJAluv6AnMrrhgTtyrCoO
j6t8Rd525fZWF8orDKr/xpg0evEVLTIa+LWPhc/dNHg8YN6WhQmVldJLTeCNYYWq/1FMqxdtXamm
nqbPyfij5cv/JOlyC6/22UfVHYMryuVOZ4aEmXnU49fJGK+4DhNOWvr6WN69Zp/SRvDVkeiUYR6p
c01FtD3pkccfscJ1o7gLgEADEyJ/0lqGpFlFgfQv5n1hjGH8KVFIOvujxCfQSYdCyTD48RlWL6CF
CzHsxrm5UcS8XWQqSz/NrvBKLHVvgC0oJlEJsZxaLcp2GdSlySn5Lg7dF9cl6Cm3fa/aeXkJjGgL
KF8N160DPbJzZOdLFvv45JXTjxjWBhlKVQY4m0LdpJ5kbQZ8Vv6YdnGw1Nv+B2xDndNHAAh4fLJz
dxYRkMzrAniMZPomJSSV0c2KdUuov0UjAJodNE7m3VnG9PJjUZdUJr2qa1lUtmss+7yQ4og/dnKD
eS9wypgoPzsSl57RVLHviMiZodRvx6I8oai1SUbpOYnHbQg0KxMI06FdJWiGlgGvb6g60LpSQcQw
F3/wABPtj/XJCwTgF3LlaGXIIALbAoUZV/jyNXlJ0N5oFsS1lbZDUzapGIpfuHf4UaoF6oWm8wTZ
T51anFqEAdpPSzglRAaisVjvm6j5xctjaCZxCpYnMf0AFPIqK6TfqA3uAs1fx2VGMEEsOujLHhm2
ffZ7RFgAJEvBIaxTzhhcT2TA3YY/1vAljE4moYneWokhZea5anAQZPDeiAj3kKu81bd5o4NuK+KE
Y2YA0XXdLbPODg/oBw6LBUDvHt+g+0d6K4wKZkvM8HOi6JGjVmJ+IifbRN2PYFhD5zbvPBY1vzBQ
BiioC4k80SmFIAIEUswx0HPEXEinLEJL/e3vAcSFUflz/68WJos6ITycZ52nFoaG6DFokJHGy0A8
CjRFH8ipaDTAKM7jZd0rFuwgXFhoch0VL9rjA6hQPCoDBI1NBbwWUozLGrxWSy8TPYaXPitK4VE4
1wGYopDJ+byyUZwwJHmDAOhYov79g5GxwPSCLv1UAuXz8aLudRgWNYUDaPUjOq/RRwVAaln3IClF
QwZaNsy4XaOdIgGGVhYzSgPC5MDdKjEI04HSrCuagECEUs1RLEUVCEsImiZygAGj6049g1bKkdSX
Wv2doIkgCF4x/wioVSfChKfoM9jZ7x82yuYKohCoaw0lQuqupD4mCIsOFCHagFZ2uDgJqu2J8i8u
CqI4VYIrI6B3k5ICcDMBpemOHOHU8+iMkdBPSFKTPD0+urkXfS2GsvZSiVF8MDeTYxZDCa654AQ8
V/SCPZYi3Pul2LPJhcGKcO/pGm9ejTnnAozuGIrfA3ojueilBpRqmjhR/I2GJUNKQK6OHu/TY8Fz
b+BaLrWLQ478u6gO5OihgCsl0kbtHCGvF4+lCGTmTl6LoXZRVHKxGxOBHNMMmAaaK1oZWMjsqkT2
f+oKBZdH3a4QBZV7wHgHa0BPJrtIjYLtAHACxtdMwqgHAsZ6XZJge2AWFOo1SnWKgf/OU48DOneQ
a0DkC3wdwytV0Qb4cGM/Xvz03ihxuorYXIf5wcnS4lyUUZRIAvxfG/4WgSeOXJnp9SeS48bWmOzx
mo1fVIw3eC9U5zFqL0uagvQewgx81JVuwyhNizG2SD0GheBwqTE+x+KxG4RtFD5pylpXGPJmThhY
FZIOV1BEIAvW1luBohv26Kns9CMRGrsA9kcVnIpoBQh3gNGVRtGi7aQ5S6Jgqpj5hfJg7PJMXIsm
ZQ0jmZPmg186XcGrFesYodFCafBPSfNH1g8YWTWkcCmgJS7qzQbtPT3wF7Hl4DfgkhP6F8dhp2Jq
ClBQBWDDGiUBJeWXLhfW4+Of2xlVQ1Sii+ARRcxL3f0Mk9No5RHcY4SRG7RS8RX8xzUa01s0xvsg
VkViCMPGb8oiYLE133WrTIYAcODCFGnDn6K52ttRrNF563mnriGvebnKI7NuFkgwAv9+pza9rQOa
teQAP6WPyyzZycFR4BwvqBhPbsYooYEDTjyCM7gsCMJvTwfTNxiSEiLvhJlJS5Rf+RFZlfI5+yTo
3dihgZfPPBMoO1aXv6sew/zeZ5FuhVOGPk/lugVqhneKUm1RDAA4B9yCLv0G3LuZo+tPcFmkv9Nt
v33z2GzA7IuwTzywxqnXEIDGBONkoncCeBMGDwN0tQFIUncAl8Kq08y89Mm5wLNDZ6Gk0nUaMHeN
gzqo3knZAVZSClZpv1c73YiVyM6Kd05jPDSWPGppUggWFZC0eae8mYpRwJVJtw0o+jDNbwFE9PHj
uU9rimg8Qa8RkjWIt+Hl3t4b9PIRBQgo4Wkc9p4TS6vB20nhT4sDjMKXRkKVHYj4+WJQvH3cIYVs
Cv1naAGViTMJt9S5TQU4ZBcIqkXOmUW3xKSgDyzzOAxYgcbdmd9+qkjFMyBTBDJ/1ISn7NV/x4Fr
x+K7OPd2s4rX6EY7u2hVZ2zPnadFiaS0fAfaWPAWduGp6t5FMHo334+3/85SUr+f0qmAlVMrxcXv
l1rAjWiFiUHhIvjTNu//XI5GFGR5FdhHkXZZtbas02EcwlPd/ZLKaq/lUEmJMpwCr+MY53Tni2NN
moT3AscRdpmnjikt5K7mIhdrUpN0yfdZDPDRAjHwmGdONTTtCnOfDC/rPlYT0Q4EbwPqANoYKfrb
a8wPCEwBHTfuGhMsJna3xO1cYfYhYLat3T1PSEJyVZwCaiRoaLc4kTGoGLQev0PG2upX3D4wtQXv
BAyrdn8zbsVQRm3QVT8JOZBdN+veihw0rxJWfHt/uScROooa6KqY/KfbPdMDNeE5KeB39QrZaQvD
S0ZlfXpHcw2wqe3XP72BN8LoyhDylWDMG7FtkeNbukm2wuqxgPtrdyuAeqrx5B8N/OVcOhugM1u0
DzDOhNxroFsZ1HMteB3gSJ3P79RnzIUkGGrB/M1Tv8X2/XIPgeliZZ0VHJH03nef+sk1uhVmUBbq
tmE8sjuLe7mF/zs7Tbw9uxqkv0XShfyusnXUFXRTXweWyljvfdBESZlu0JXL12G6pgLEKG6I1dnA
q1tolvRpEAO5LMZ65l/V3+uhjB4gz5KmDbEezJ9tQosz1RNxOIslZlZPXN15jXpWAC/GtHGKE6xs
dPNYSAhCT6R/2iXrOgqsE6I0EnAxgCLcQpJ70p3Gnh4x5ktO0Tnf6HuyEs1iQX6B9Uu3RIbRYr0E
yhsDfz0Q1AgkE9M3841oe+x9ZK2O0h1j0UYF5rn43bjQF0nviB9wv810IxmCCaBSU9nrR0C16o3l
Mdc3fy2R0YRDhmZWeC2317JIQymQ/Xi6lo3trmOLrAoLfSQLsD4xtMp9cDE9gStZlFohxAUFIaga
dtMhDnbkqI5rpY7viHZmxfZjHTarX66EUfollTVxnAandqsnh2Uhp3974zFTC6E0RomkVSGiFWDX
4iYGdoJ731m9bSIut4Jfj9cx/8wURUX3CJIAqITdnhDwcBKOSwsePeSRA8QWO99Ex3znmiFDbzAl
USpK4oBF74uQND2wynAt4H+t07Vrsl4VUxKlogTAHPPFtKbObleVEdjwBy1pWy4zRoPrrC682jxK
R+VgpYm9IZ90VG9J5mQu1XX937eO1lBpM2SajAUBF3HVr0KrNoQfE4BeT//xNlAKCXgguhCKWFC5
AI6DURn6PjIFE7xSjNvA2jlKKzWgu0/dCCtqYBVjDI3ABzTrE89Y0Kzy+/uA6MKKm3ONqOhYT29N
xpesUMQ3WZpnRoujKxAOuwAlh1o2dTpo1Ud5FAPOEOKbIYQM2+RfPNMbGdTBjKEE6jHtcqWBM2QZ
tWFkK27Fsroz+3UjhjqWXAf1FQZNpmMBZ6/Jw/iBjYJx9vflNzTaXW2YQlkFDxgIwRiAu7swML5v
1lswjFohdHUA4HEMk8SmxhIp3uvUG5GUcQA9lwS4KSxMPCinSa9yZgoMeaOxeGv9w9ILc3YP5WAd
0Q1yHugao/ZRADZgmLXqZPf6Vf6eb3q8IvVPYIGvj7G0+2zftJt/y6K7rTuwjqp5fZGV7FtgNj91
0EYV0hFgEduSZ/cgmNkXMeI1v3GfmMp2UtuUtboRT+0syPlKzEZexE9qPbbQPnp5zcUCrAymjziP
oaSm33gnEc2O6NTE/qI1GD+/8nWJoAgxIPqwuYGB+fJNbktGb4Ls3QS6MUPDz95VRKvoC0UCUZZk
ytDXFdLvdRUJuyTBkLWPsr5ykhGCvY3dSfbWVXIi6FASX0COa3QY+VY5hbXemQBzCpj/9wnT3b5a
r+AXQQSUWQHmjJixpe/TDwxYd++ug7qqqe25rWtmHzzPkHsZIaT3+VouZbDHXuYAiQG5lc0dgCle
WoGlmeO228OubslrYCYAzwZtneUe6j/ApLIqVgFvxkygcKYriHtRCr3LhgD7BXuPXk/E1jJYfS3/
JXgKniYtC66lRbIFaxs4x/yndF8akcVSVLNP60o8bT64KkbCDaSjO38rH2prV26ldb0NnMVC2C9B
y/sHfG4/I65eumTc8blXJeuKhBFPDDfgb+rM5S4j/FDhzE+NLTvVzofNd51JjRCDbNhxwiUnd3fa
VxIplcUr7eCJQS3sgK0HhmK7M9Xnbjm5NKlTmYONwBIJG6BWbfpVt5wCWdcZTR1Q7p/gVIyNYsGO
j8iMK4xWl/9tg0xZipALMFw8Yht0Rz5oJ1T3T816XID/Bc4WCOrTj+oTJPTL3ASjBQL6AoEF4yRm
PP2bT6D0W+cGIbDR8Am9FVtgJbCynXskq9EMnXQHSmqTe2E5FHOhzI1MSukgXKsUDszYOIY8NyJH
vATamJm30K7SPesOY43TNj44e7rTQC1FuRO1Utj9Fjc+/PIelyw3dYspiHWelEqpwRKfxDwWJuI5
ZfvK5ExgwpoAR+kssGivGOtivCKZCgRKgLG447Suzp7iehdORrJusbzk6EJfeP8qCL05OSoiQJyl
lkk4nRweyxSG9tvKVJ9SZ7DQm87yopkXhXI9J2YYiXNxOf1tayV7UBldTq+zgEW0zlkGgbWdlFLq
6wkvXoWKaGCI2hXG1MDDZtUWsKpssnIdF0qAO8lwsXNTxeUBOzhyXcxTnTUKV0qB0lSaBxiDUsGp
gov3khcCypTZHiZlJVkAvTar46QHdItjJvPEydY+eCm066qAsxCsTzhf7eSuiz1UoQ2Ozb33q7bQ
Jo1dPyDNd0DLm6ODUdZo1/GrUlqjCZb61lDXjRXv4z2oW/9lDvD67imUpgJBuqbLLS5DZr9WdoUc
53Epn3iDZRZnvVt0DeuCgnkPuNXUJceUfRQ2USfslN34qV40BniKbbCDOMxE7pyzdy2LuuEl13RK
BfSTSxpQeO4X3bJdgUcX+j91vGNtqMt4P5nFEA8akDHGYxUyXen78/57qdSVB3Z4A44DiG/WwME0
kTiG0QtZDa2sRVI3OlRENwDIO/SUCc/dTA/BaVKLIDA4/KtI6GpDaZMKXS8AaR6yUHVHXrV9ca12
sp44PmJI/y7YQ5slRhbQIovmMupWxmKMBNMg/PVaw622A2w89AUOb9XiPWgL3358ZLNeG1xGBXgM
EjAtFerMkk71khSUjjvQJv70FnkV69VLYQnLYssNNuCWnHyXLfxdhkCTW8osn3XuMKGdAA2hEgDz
0RvcDIBBSsCkttPxMjTcUPS9msDKsuCls6KTOcN9LYva3KLR+LgG9tRuWCJi3+lm/1Qb6fr/Iw6a
3hn9EK4lUS4JQAH7SgqxKvUAsPg/7YvqhDCo2rb+Kf+k+2IhoQjgmsPT48O8b9uYhvKudpMKfqBn
AJrbYoWgBT1l+xY+qbxxrfJHXXum+M0bNZBGGDJnTxB9dFNXFAg9aSXvuq4QlXJDYOc4oz1ka8/G
KS4xJ81v/o2C0a9kUScoAEImKMYat8WZiqHBd7VCQzvDiZ2zmNdCqMNrZbkUIgASXt78pDrh1i9l
OHiPN44lhjoruay6iQtm2rcIufd2DTR4A13cjAc+a3+ulzP5KVcBcTnkBAXrlqCw2x6qk7jx7AyZ
qnYp/QoY8/KsJVEeZE06oo6g777UkEGqXVlgSsZtZ50Qc02UTQ1g4zSU4wls6uTve/aklnvTNYRd
8evxMc3lxzFj9ff9pmxqBJbMTPCwqNLCsM0+sH2UF3wHztt/vBCUJs7SEUhL0+UGXP92yklNeh+L
YqnB6RTulNPVgij7mWVCpUxckrDSk02LHOnPsJ+CVIApWkDWt8ZsqX/9t11UqdhUbF2hrnwInUqu
PBIziTmugeBnugx9dBkDo5YHqBZeRKpaAy0A3TOtJkBAjqWBoEzY7SMHzQxb0fqs0QXQWZgN/3PG
Q7OL52fPOp1YWzvjAN3Ipo6wArBmgsEIstu85UdiR5vRACa32ZoQLJtAr7WTRbxk7e2kKR6tmDrQ
Wi3EnPRY8bhF2Rd4uUjegwBnmxz7vQInU3xhHOZMju16mXSmpwKwHZFjLFM1doLlbfLFYXW08311
PDtfjD2d0Sk3siiVH47of5ZCLK6xwRaLgC3ahkbjyIzHN+cH3cihtL7e9wHweLGmN4CHv/Mmh7aA
cbX6RqOv8f5OFkDbBK0friurVU2aOT3h0uSjqOj0p9s8qyCqid4X2Eyp2SdFeY7iaMk4sBkbTQR0
L0mYVsC0mzR9w5UNCND3I4hDNT35v8ou0S7f1PupSs9srphfz9+yKCMAhG8RMMuTLPOSgvUNQF9P
nt2UekJN1tI5ZpA1dyHRqzo1Suvo9+Op9TXBUDaNUJJdqFQYgbQ5/l1NfhSVCToxJ4jwaI1F16Q4
wardbmSTNFEihBLZScsWkTyqmEiurZ7QHWuTBXKNFg8Tzji8OaVyLZNanBxJYICJIVM4uKfkqXlN
V7wtWi8gTDJLO32N98lLvRftznkseO4gr+VSB4lQJOPANER2QBkFYcOikr8fC5hzVzEX9PduUmYc
jDGeKkWQwAGLccJDVi033/AuqFkyO233Vbss848m5Va5/EsrrBLkv6z+8zn9cv0NlHkHgKaQ1pgw
2PGmu442H5Ht2fxusk8A74Qa7SyUMUC4iW4T1suf66W5WT9lLlrSgE6uFckOVLF2tG9X4lbASHNr
tEZsAEN4sJSFaJcm1N0LY+tZl4qyGZKQEwwRTJbqY/cBYFrj5Wm5PKIw0C+fO4NVhZqrjlyv9KJ9
rxRQkuEigVsGoZepLEfrozAOv2NrBUwUGEcFlrmc4ulNZ3z9102+fNqVaL8GMrUwYJNB5oQ6LWeM
q8PL8jhlQf6APwnJ2xMrbcC4U5dE/ZVIqSRqj/LppG47iAwXABZFtp0VQdwDOgGHFGgbEwYARo1E
GulQLbkAPFHydH/AJBFu28VhcQiM7+/SLm1QNf3xzB/GvZnMIO1rXIukzKRYAwc98LCbqNWivSJb
F0jz1OvySXFyk1nRmlVBVwuk1C0I0erGL7BA30dGerF78S5Pg7zxn/Kas3Lr8epY4qafX50bkTg1
SAKIk6PMGPm9lIUMCRdr/mj/KKWqtyFYJ9z/exslU7IDOzNxXtMLiJ3S/AEPEUPm7FPHFKsOujUJ
wwWUhuOQYgFugEJ26ZsHXsLWyn+h7bYQbZAHP94/ShJGo9AgLctkKuNjClOm9BkhAIXVU5KeFwDF
PwvQqAcwxzmPhdCe2l9SJpQZlLQx+EYnVDs+zoUol9LzK9puwoOPGjoQykCIYK6Bq2mAwMPpnGez
M4SUFVtQftSdaGordU71vFgV0/PGWjTfvjWiXSpdjIbWrlKgTJvmT7zLPrrc9hZRZTLOkQbAuJNO
ba/SdF2U1lh4+VnZeYBR2sRoXkzxFV0ZemOXi1NnnKZCjcOSLN2++r8ko+sNBW4MgIsK9eoDkfNB
EB0k51j8BFtVD+x5pfCNcAzQJ6xpr5UPNMkY4MYrAFqXEzs4C4rvMlR79XAunwAdB2QhhaDES6eZ
VCnuACZeJucefF7asgJNNUALbGIPwEg3h+8kWgzgkImWo7TSl9GuPJQFKs3SQgG9+1b4HhObOFW9
CQMnlY+PryTlFf71bZjA1DQZeDO6RF2LLvRakCfyyVkXwBHOZRrBtFAK0WFugmqQVdOZdMTdVmA0
HX485vJ5GrJnKAWpUHQ5OSf9ADqGODWkEsw5mrB8vKwLeCotCCoDTxqyMF5K+WfiEGVSq9TpWUGJ
6gMMdxl3xOgOsHT4V+CsFQb/XeXAxO9At7SOVqW/4MrFCHvw2fdLjPWooRW79pgAWH/tBWCMWke/
yFZ6wogvqOhdFE5/vMQeI8vvTo8/nZ4buxzJ9adTRwK2lQimo0nPmmJ1fYIJHrBmGjGQ4+FObbhw
lRZG5nQHVpL5AgRzt2fqNI4rYmDjDqUmiMAK5anQga5iquAIMF4iNG+21hEgeCZwt4ZlDdJ6o/gK
ltV5YtwBB2aN5MAnYLGrbSCtGplxjHRfwF97cfVJlM1Bx5/vtz0+qV5Ygy3Zw/dipRyXKWzpZ/4j
ObDcyQLjTUtMnD09PgdxTnNgou1/20FdIV+oVb8QxvQcrpRT9OdN+jkET+pGWSXbwCw3Xris7R8k
Cs118hws5NUeM64H9Ijg/y+IxUpQ0onDy1ZAf+mYpccY7x3AFs9lQz0USXaWAIRZrED3BcB+0EMm
b20r8K91ALpOSwREOiJ9EqTPzZjwr8CZT94yUY89hj2Z0xtIUskiZt0Rg9B+4uDjZ2BgyM5N7Y8L
vspSUNInn1XNy89tybOGxac7T11N4DEDxUcSkc7EmD1+fuXe6L0KwvNKzc6YKJdWWiCQRc4XgqVy
4G4SC3A8xmUsMW4fHeRMWw7UdUTL6PiUAMNOJXDIIERC3tTZmcSWIhtlaONJlpkjPpVo0lkKw5Nk
FbtS2YiCo6J/o0RxhOWQ057yXx+B+pYEGFdVBI7R7dLFwR+InDfZmXMUYUfATiwZxbYAGONgYNfR
2LiqJDsFhVKzABxo/qmuHj+EuZsHJYppJOBGoqJIg3VJvkdUXy6y8wdCzMJMfmcvNWYlgg+GnJk7
BTkTkKwEot8745CnRBx5Hyt10SeChVbjS+GDkx63qYjAhQvSDJDTCTKAXjmjKT1zHG35NQLoTCH/
09HGy7ajE00AmMMEe3S3aFB1xp6U4uzLRZ2tz+tnzlpLW9+Ak/L1ysgUzul8TAgDpIYXeQVofZMu
urrfZesHvScP2Tky4JjABdiUID1JTXkPCtnGUNNFzhks14gqKv61RKgTwH4Dghzj0rdCwb/ACQ2Y
QM8dn3cWVwyqQRpBcnLwBRpclg6G2oIGLPa1l0733OXY8qwSHJl52HhcOGy4Hhp/h6zfCkXo4uXj
G1yX/9UHHveV9qIuWimoF4GTUGbAmocD1b2AZxIlXT3TKnXvRrIOnlK3jSIrwmguqPH62APR+dA0
4RaDbVVk8UNEfqW5KP0CVSrm4Xm/6jAfrwYCbIaaCVuvi3nd0Ennv7o5kV/LtGrRa6hy0lls05w1
RDxnyzDnCX5MYDFiTJpu9YtBhFq6+kQXi75GxQafm9oCFCkywHBjcsUHecfncGsiGtmxK0ByJJjK
R/dWLBTX1AQTYGmGwteMuIfue50uAcAS8D0YUIcbSAPEExBflo0veOeJg0dF319E0PSoqMseHGJr
DxMpHcjY4t4exf3j936J3m6VOuY1ZWDTo+kTsM4XzXd16YvGk7QI/NJn6+33YKcrdAzUK874nRm/
sRHGocIoWGFmKGNqK9h7wzCfrZ/TyVxjiM/abqEGUTqLjXfTdE744wzG83NqPucmSNXRmbRer81n
Vjxxr6PwYET0xKBHFd9O2z2gQiaFqLvui1C8gzvOqOpV5B/9nmF67p/FrRgqe+C7maw1AJh+QZrN
9uJ9BQgRAAhhYncjgsr98UHQQ5S4A7fSKO3jZQUMTwRpXmcNZr5SDTTe/OTb3W63AAvF6vtz0I1+
3ZvGdvyJjqxOipmXcSufUkRCW5cd8KrcF0tZotd7t/ioTBAPGSvpePzFL3JDgUMFtiMTmP8MP+Y+
ILkVTTl5Gok0NZpEg7ZQyn+E6BCBTPXx/t47krcypsO+uuegtPESqBX3xY/PRVMYQc14SXRq5q8D
lMUJTgepEqCr3ErgwGrWjWLGvSSOe/xe9ut2vQeg5Req2RvZGhj35T5XgvXI8IwhbuJkoPaMLxSv
FcuGewF0ltHXq4l6bQCJaPFRK786mVGZnz0h6KbJTKmgwSC3a3NJKY3c0EKajKmDapmoryLawR8f
0YyPo/OA+IISxOPm4dbeShlG1P+1lONeMjuyk6W21Yz1j4euX1ZSd06BYF8k9LkDwgKB1q0gBc17
atW73EvvJYs+X4eVaFTVrqj/ucuMFV0JovZNrKQM1LAQpKcdYje0UEg8eGRVI+A/43hkbeCcxroW
R2msqmqkyi117mUDDklMppATukUNxNefgmmntrlWNoxAee5ZwSUF8A78JQCMUTtZioUYjxIWGOut
rYAsT0bc/vhazNw9OIDClBtEhRO43reHlcdVDRbdxDvHSvmrDMotWGsbww8S+7GcmReFOirIU7Ac
hByX9t8rDaGpYRe2Y+Wd0ypbAzjn4MrRm54GH2IxGEXSLgTCM57VTFZKv5FJHVgv9b4vapl33i0O
wNoH2AD+6pGBXxnLlQFja64ddx8jpn1meLuXSSXK8N+IptSVUMpKVXcQ/fbGm6+K/dqZ4Ht0ZMNa
LFa6jU/4QLrcM5BvKMH/tpEsBQNcZr1ElrByNrll/TAyszO39+aLpotwdQAqJ+qhXBfeOQh0RxnB
NS7z26IXrKSszaoijM2fFQclM0VVIJVSqHsVCrnmksTzzhFIlYkdNDIwuZyo3uRZwniYc8YV9WVB
EjGqjPTnxfhfLY20UVX3kuadm3WhmZWHDRWNVDMwXnqoj6klu2blGjVGtg0Ps6CuIbkvgK/90xWl
kb27FeN76Fb2yVbdfA9lPcDWC3htjnhnTIoLb7sQrREL0Ob9hOgaMl2GZaTKWXfCKNMLhl05akFr
f67GZfHUbnlh80dGIkneDf8UeOovWQAbxQwXagjIOt7eIa6v+aSIYv+8SYzdaAiCPXx9bV5j5Ka+
OkdkwVPOeW0oJPwtj8qph64vtzz61M9duGrrDSAPo43fLlQwLvNG4DrIDwQjsOxjK/ZFS5Q2bXAQ
+LdEX5F6g04m3si5tZraYMi2+nQbuSrD77kEkPQ7v/5CKmsz+PHo8m3onzEzDY7DBYoeQIo14F5+
eWtzL/wm04RzbX+/HA6Lpy2HDm/z+WS97TbOs/QRHAIrNR3X/lKtzugMh9UfN/80/t5BuoM3FdV8
lPzIPxN5ExKj/lWBABZz5IoZqmtgU2frASDHpFwRKz4Nyq54qQSj/1M/cak5qKfcZyTjZxJOeBtX
H0TpBeRGgqCrcKQy6A7cd4ETbFl3RDe3ulo/y9kiA2qsiNwTXwKze13lFvh19e9S24Gp3ohdVlVs
JjrEBwGmAIQhyEoAbv/2TgPEpy8AZOmfeVNbS3a1HH+RY2Dyb52VWK6LQUye8WLnTOG1RMosDSnR
k9rP/LNaOkphDhWmxtPhN1LzPiuHOb/dKESIILSYwAqpF9Qgw9vKA7a7kBYi4BcSS3ou9z7mHXW7
28dGaqn+oeJRDFiOoI02YszBvTy2/PPqUFYmHjiQ3/0f0r5ruXVlWfKLEAFvXhuOniIpyL0gZJZg
G95//SQUM3NIEEPEPRPbxl5rq9CuuroqKxMh4e0M16PyODRAseSVPcgF8D/CJvQ+W0/PeeR3k3BN
1cjmXQVq8aUuLZUk5wJfVKlBZAjKNgFX0cRrSY0MieoE9ntbIvkvBOpDAuVoTtcja+Hen4Jm/jwk
Jhu5HogNgBxwsr2bAcK4edL7DnptLa98gWI4dX2jYU98sA3lUe9aD6Dnyb/nGfEYg1V0SXlZmPC5
mO76IyZbesi0kahu8J1audSqrqkrDt0KHVFToz9F/qnvS4NLAxC7Wf2axxNfLviFO/APuDF1jMB3
QrIC7ht0bpNviLKBi4cK34BSqEVjg6vIO5pLD8nBcRxqRQbaFsgvXN7pvxn8mEkGfzLkPKc95F0p
qZXHyvB4OjUVUEwxaHSxG9P8lPSf9EtaSB3P3lEIcv6vvcmKB6Ui5p0Ee/UGYNbiOXmKzGqnrNK9
bPifxUo4DBvGPkD1AapZG5/UX+gl05eWfJzO6XQDQAB2GrxXJZDj3p6xwitqnsZlAA3XC3Svg5NS
mBB3472Noh1otPN+mI2wpKQ1G+VeW53cfoEvgTewgVVf0K23j73/XdulXhJrvAff8DJP1r2uANkj
B+aTTGTSByimHZwDdL1IQZxL/7qtF3benHdV0d8OPQhsvDtuQQ3CxhpVXN8JMtuvnot6m/DvCppB
u5QszfroqaezPjoV5PYUDsITk5ga0pPZEAss0nutGRBv0+8DokKh9sATBTpx/83dCccy6sWinwNM
sLeLrBUAoAoREzhp7ZmS+O0pRODNrAO3iWbV8hOb6gEa3NPfChyFOxoaEPDWZVGnhR1rS4/v0dhk
7JhdKOOJKuqHd0RuKIPleeDxoaNVthyvOPbUunYoLQRYM88INI0jEwMDI9HoZId1QigI0MsOnaba
MIJeCUZk9v6TOvw8dhvjz5mMBnAVRcSmQSSA+PZ2anmxVtVKYmInqjMDaGOwzBKxXgf7QlgFvEeA
cl54eM/Mn4CioohWMhBA4Gl2azHgGtmPOi2GnzpWm95abDea2Zw3BiYeuCjD3k1qGEgPwzYx+H/Z
FtgPxHvAFWvP7RdjPZ7C+QEh041IClCQKalnniAEqETYE3vSlK+SckiGTZh8PrYyU05BYloWZPh2
8CjcqXRxlBZ8mYfUQWNoWpDKUEj4XO2aHchYd3hTD+TckMx8SsAqkyRm9cIhTX5ZPf6K8fk+3S7X
HzE5+D4ATl5T4yOgGG+K6KZKva/HFmZmEzVCoAdZxKYCPMzt9mj5WuHaMgdQq8PFPawDMKK2+clb
2IUzA8GlISJWAQ0rBFvGz7h6OheJG2d9ioEUDX1R2Eq1uKLIzMdjmYvAbqxMBgMmJtEXoXnuxNqx
aTbCzg1iHeo8Mbfv0zdhsMsOCoxLsdh98Q+Vn6uxTe7EuoCU8pD5FJF9pFyk4bccTmF+SLxnrsR7
aB22C7HAjBNBhCvCiYDiEuCSSYa1SAOtSaKIOq1E6ioiYXTuu/eisjoewEH/tPQev9sjcIgwBFJi
JI3xcpksXqPw0BWU08QJ+hAMuXGGsrENmaRAjyN+YaPcOeKJrckSimpBOy6MEocrFSOEMJ/PWhQQ
8AAiRzX7/XjD3O1KGEMQPaYlQUOFwd3uyjRR+lIJgA+CVpLmNV9NUf48tnD/7BtNjMAH9Akg1z8t
VWYj7w7HNcApAljhoybUvL1xoIqTLO+J326Zpc14F5Oj7wHHCxALyNFBTXayVkIGoRaIOGQof8Nh
oe2bASWZR/7J6PoeQPeBYPjxCO+f/hOLkxVDHV7uIkbInG3Wbb+gD2E3QAP/C62GQOxMP9XkZ6VH
30a6dNpnVm9M+uFSA6sgC0TgZPUCN4hCL8gdvG6MD20LKiHXIh5vfFa2FhqLIPK7Y4eBAkwBhnhc
pBIeG7f2vCCVVbdrc0e0UxS7Td+CFscQkexft5DUvIstJ5bGK/fKW4ZUQ5pRgaU6+Ill41Kz5NL3
CydtaTjj9F4ZkUKGT5rRCCViryfiStaIo7rGwkNpycz0CpOZiC9cLndycwQeh0hEa2bkE+5deg4C
6/FmvEd/jDMHrngUGVQ4rL9b/WpQiBMliN/KOba//KF+WPRDKw/1Ghyol5bEzdIWvIt9YE5EvZ9F
07MIBYPJ4OTKL6sMuEsHuFeFbIPPPLVK0XiVE4LWQpku9jjdJ1pGi6NsM88jkIRjuV011hWzErzW
hYPqWk8GvPag2QNBnaOCrBWaDMRntBimhuLqTXypmHP8b1iKKO8TLZNvmOycJoASWwkFMQfdFPVI
HG5klFS+Do6OzaaTFvbpOIc3MdDE2mSOM0Vp3FzrCqewwOG+XaIlnfPQNzM68Zhs6atCKpeFkwdr
nGti7C01J2z53kXGSnhSnhc1DMeQ+9GIJh4TzXERn3p14STaXpLt5o3hsXtCesrdjVYCNkuWUoGL
22YSo4RKJkWVgG0jpHuOMQYK+OmraGbUCr8zNN2gZR8k/JQHWhrAQMIxkS68AyojLR6Zu2gJyzl2
6I0KisiESpM7t2ojIBAZWjqcd6YgiFITonCbwdUr0Ca2p8FcqrHfI+ZxC0Kt+U8/CWf/L5d25RMQ
w/d1ELml0xVvEeBwTvwqISVJR5h6eFCJsk+2EE0bNqolIFH02CPNxDMQiYI/gvycCH76yVlh2UYI
Y00rnax+C2u9MeTmQjOiigt2Zq4MSKGNUAIFEQ2aPCZ+wa+pyqW0csLwPAgrxfGKPTZSS/xuga1D
GA/EZPtCFoZDXUZDdQaap7emkBPJoQ4oVA5r1sjBfAFnpFjeJnCe92GBDuvPDY/sC9hlQDZme8dE
183zpfi3RU8tuueWGhTn4g98DnJRUIIDZcoUQzHkvSa5rVw5ca37UP+0aG4mu2CrdL9Y2RUIK+1B
20bVWhpWvE9a5NsZQzyov/FbES1cCPfpSOy164+ZHG1vCMKmLdQKl2rzg0ZC0P4B5kpAJI0wDBUP
QiLg0nxTIS0Y6bZLqZtxN02XRuKxBxBoQgWHnSwNV2Zyw2R97RQyVJ9cTRh0mkHQ+vGe5meuPRlI
R7yKR6QhArzbHVC0VHBrsK05xVAQKATxL3GxHoUcSUnNELSdKx/UTQrxBlNs7Rxg6hL67yFpPtX2
1Ve3obitaz313x9/11/W+3b4HADN6Pcfn5j45+SqwGM+rBXKd07BEfnsQg/abgpT+AbN0QpqfYNn
+yLpM73NdwNvtKnJCcc4JJRdKYnRRluAwWu754ys/HENyEmLGnQ5TXf4ifhBf/ytM3N4+62TOaRx
lEacx3ZOSfbYlUgwfKBqMCIHRrqAwHxOttlB0i+xjkjiZ8H4fVB2a3yyTZFlDNQ0Hzo8WT9ifd+b
yFlGkHz4GpOnz3uNfLwG5P1Tsjnd0Q+vnwv275HYo+zaqMyAx9H4/JokpRhN7BI1lzqEaVAZiMxh
RQE/jAojgaCAZ0ikRY+9qy+YvXdct1Ynp4MKWqWKktY5VXfoJcRncQklzRXllpBJwv05vLU0idJ4
KFGKQYnxWZRYR+Oj1zurNge0ilWAX5j6DlnqL1AyEmqjfRsd4wXR2a0Ob02W8tT3vSiTuR6/9er6
0xLayTnndg59SXbCqwga8WF1jmHKhz/K9QobzvvRQmKcUDYAK8bCzTTlTgGD2u1kTE7lwAF2xNX4
AC//4apt4pNK3EW1SPjkPQqzEfgJSnCysMXvfRSscsjLjMLfoBWeJEmYwAMdKMdg2IT7tvzL08ea
+a7WoSWT7PNTUICGdY/uQSCxzXpkZKVc+ID7GxkfAKFUpCNx7cMj3c675AUaP6he78B8H5M9enKf
o41Hzv/EH/u8ji82egXRefwlHn5Wv6DiXSrK33dujRMPaBLUhtFbAujV7RcwTByKLqW987J9O+6D
7Rf0dw5HlKoCcs62tm0fzEtPNpvPcn1wNrHpE4B+T6uXxxMxLu/UKV9/xWT5ubjiU5ePMQ9gQCxe
lTIiYIhbWO65A4flxIqP3BbAhd8OFdCDTCnKrHeCwXRLxYw5zXw8jLnlvLYwOdJF6aayX+S9U1JQ
zkkxEQQc3Mj2OMWQIjw3+0WV5PvYcSzf/2dQk/Xj+rADx3LaO5nxst+jWJCSbX96e9t/+PrxOd8/
44o3Ek4/d2Q9kLW79sizsF1T3SbENJ2UI44PSkvAV59Wl5BszOSA5ljnN9F/jMeTM+dZhVGdDS2Z
aA+dZghFZizQUhy2lo5ivKdw+MjQ1UzVhWWetQOINd4OgMtCH+12mUN3GEI6nqkMufAx9akiuGJl
ACiq38cjmtu1Y2EdLTQAekHw8dZS5gpZ02tR7+A3tUSS0DAo8y1pkAH9/zJ0R6PTYu7i8ZBq9N3l
txXrCNzbYxOzs/afsdxpN7d5CanasIcMNZifvR3Fw4CLXr1sqVa3MGlTgHFTS56G27R3arHDAyvB
OUwgR5pH/vrxiOaO+9XqaJPDKFVpz/QKDLkt3lQa6vxp9V+sC/QvEeLCdY4dRbcboFZ5MWXjonea
qDa4GOBR7yCFC+naKYX03914bWVySbQKNGjzBFaQKtrR8XHytj+y5tF6ylYNOXfb8xm8UY35/iny
5JMlBvozHk/lX71s6p+vP2HiOoGdaFyxwAbMjLdtShQNbmZvWcczrip7ODwJp4TsPiEIc1kBRxHr
C65jbin/GmcE9AUC3zA50j2PzsG//V93AImnCVGjj8cjnNuV1xZGz34VAJVZKHthhwGWETALviF7
Lxm3hND7f6wkuln+9zimDkOivFLGsBKEK0pe9umITjiuzxIy4s65ffoWSYvYowHJAwhW9HEu0YOx
4B8XhvoXil0NVWlDCLuq+Ihq9I/aP8mJPet/Ppso4uHthwZK0ElMzgXXdHmteD3OBbq3y0Sy3Fxd
59oSXnzmJY1iITA9YKtCWgONQrerFkehKNR8MwDvAt5r7MlujeZzYx3tiQn5M08vNspnpq+Wmstm
sps3hqfVNYi5JTIkPwdHIIVvy59BtC0/2Ke8IS4a5cSV9pR+PZ7SudACQSIUd3F9oqY32aAsV4SV
kJaDQwFi6hNTBCggrM94J39E4UL2Zpy26WmHHfTyowWVxSP5dlqTHio/ZcsPjtonpI4vNZcZmUDY
NyY8aUK2oflSz87sY+/a5GQlwypJU1oKAx572x4c34AL6d7qA+RVlucQWusJcA9LmKHZVweybuCy
hYQq2qrHo3J1FFo+iUK1UQdniCwttvKOJV2UGlR4DRjSsru6NtGtun68kjP1Bw4hw3+sjlfxlVWv
1rpEy93BaSDyIJOkMQEiVkS9qX85XaNPUMgFBQB9c/nVY8uz63pleOJGi7jJWT6DYV57CjYctEui
dzZ99wW72NAlBrS5wPR6lJNNlCqupGjJaMw7tZCEl/5lqR13pyVsyZQ7/O96HJF9LLyAghhycs9H
aKz1qCANzn5f6lsLWaRV85w7jGmji1EPLNZwOP27t8zPE4WLqFeZ/Rua9fa0cEnNDhjcxCJ6mHFQ
/15aV8vK5a4QtJo2OMjUC6pVrQRfhwb0UmVldhGvzEzntUxrUethJsn2zbHPSQtHkIDhTdVeKgiY
PN4ysykoGbTPQAYhoAYbwO1mLWsOssaZzzocWa8Z8+yZz8evDwlNo8ev9fq8BrmK5TGLuOT7G18B
mA0lM+ToUEad6qfldZ3UdcU0DjvwDiNluiQseTnh/iIcbaCtFKwKCBTZycZJC8/PizpsHUQ0uIll
XfvitriJSXJc/0tW368QNQd+blNW5LJyXOKvPjcrEOcohve6MMv30fftp0xmGQiDTIm9qHVeBCIc
Qf5BOAsPOECIqD0K1bFr+/UdPXKH8ng55Us41XscE47i9UxM/KDKgPe3j2Bedd76X/T+60eOWKNx
xHfy7vtVPILb8nCo9J74H7+o1j8e//xq/2clJh5xiMRSjiqsRNa/0uqYKwu18pldfDvAieer2jZW
PBEDzAzws1tvlqgPY/dV5ZEnM0GZZ7fRV6sf1VyU5hg30e1demt5clzVmm2VIo1bBJYlqKdYvEgN
zTOoFukxiFyUcqXFts8dC+kpTrY0W+w2XvqAyc06VCo7tBHmViBv0eEDxRjfeBZW6zURDdtkrU22
ucAjLkWZM7HZzcCnMaDiD13EjXa3DUIz8HzF1vO/c/gKQvyN7psr5mmFZtnH+2gmuX9rdPJUoowS
Uj6F0VaXagLiuY/9V3N5jk7P6Wa9tiXzNUbyOiGs9Y7gkNTcWIJvySI/3MyldPshkwdTL7VJGvz5
ltwcj3NrfnxUzxppxgTNXtafQ+NsJ1tCd7v3VDIP8OHkMrbdgPR34dZfOt1/8cjVxcRrdZ6mCTY/
s3p5A99FjthK1q01eJxBpX/+p5g7U0GXP084Z3PSjNPC6V78gPH4X31A3TU9pT5WZSQDBBMZojvc
H5iEgIDY0c5WT4yiv5rmBjMQ70++vfCCvr+Zbxdj4t76XpVow8C+j/ZCt92qmcOB2sRN9DBfeEfe
c87dutK/3vGrsYaqVnfa6Epzk6KktxfN4xoqLk8mtznoPC4SY2nTL07vxLkJZZbVdQaTQCVIFmes
/YtHmjEuwLvyDLjTbkcNOO4NOvpff07Cj3xe6uufSSPfTvHEzSmRy0BydzztIDXYjkAFoBXYTbHD
Qo/k1t020hX96fUV0hSgkDCFnpjQCUyIe8wIIOpY+tVqYdmnBN+IDG8/auL6ooTmXtGMHwWloiNy
jbjbkf48298Eji94gs8Ht/ePsH7shf6eDQ98/t8eudoDg+YzNBrtRkTcU2JUu72loNfWNc7n7rwj
zAlbASg7vEsXjtrCTv9zyleWXTDruBELy0Ker5Gvsvos3QaVp4fRYKUNbz4e6Qxs4maGp3C3oihT
n2awVxhv+ede2CEeJHZroUT3hCFePMtYWNSZN9utyWnUpvk8E8UwmRnu3rUlK9i4K/Hobvslv7kQ
H/5tr6vJjOn/ucHGXq39vtkNKTkeExD+esTd2U9IuSUyAZ/yBdtoUcFiaSknTqvSujLVxhMlU7sq
bRcd9xRSjMOaiRbzKOPpfLRhJ/FXpLpZVmiw1dtGGJA3XFE5sVB+wkDX5ydF/1Yv7yn8mOH8nkBv
sF3YtsLsByggJIKQzajuOVlUtY/LMEwQJYkgxK+R2sx16xztz+pz0OoQoFpHp7VvVVvhjKpFiqMT
WHpyGi+rlTqMmL1FIOcMZAT77OqTJpdW7gVqUYX4pP4kRiBC2cOVk7UyAD/qWt/kgBTdRcdbYGEq
Zpf9yuxk2dEaSHMqYClAT2XIeqa+0yDT3dymnP748P6hqO5W/crUZNVTRdLiRsO9Ab7jU/M9Po5Z
BP+8/pWgCxRLj7+47XOBXbDGqT4ceAPF3xQVQHTpWsXL7lUAjJcFWVBD/hUVOfPr19p6Dw/SxgRJ
kHFCmwAYu3dyvzRJ49w/+vLJjcfHPt+JIm2d2uUPdcQ6DCcs1ednauLjBgCaFxAmdqyR3kYtuZvk
gaaOYRMyUsoYsSAb5eL0K+ZwACINXR0melhWCYpnW+9rlS+2j93vBZXlWU1WBORQx4bV2y8Ycr5s
lAoFy5qNjbCq1rXLFDrr0gOvKiRhldh4vCW4cUy3E3tjcVpoypOGa0M/6R2D4Un0Lwyhhi1uT4yB
zbhg6t673pqaTG8Pnqpo8DG4Vmdt6bjdqvp2Dy4sxCy+kS+cqvv3NYyhSAoPM+a/pgg7rkmroukw
LtfXg5yg39VYOE0z6MnRhIw6EFYLNIaTnHdQotuvH1CIBb3G2HT/8eGtQEswkNf+qNbkoJ+GxHo8
hzM+Csh5kIiBGR/9hWi3vN0gGmp2XVh5A+YQyqIAjH0dz8NKNkoLON90TXQnNFvyGy6qI8/cwkDT
i2iMAE0Q2hamfcxuhBcFU0u9E9abvjUzRQY10aGsAOkC76tSfYOwgSTZUlLx/p64NTv++tWV3PC8
zwc5zCJzauKnMwgyd6GnMwsh3D2XgnRraHL0wrxQGh/d6s4LkmyJcUQ+JNo+gycPPX/attS/SvsY
QAyQQ7Zx1GY+rncmv4X8oAO6YdtJLXnV2JtNY0PU6FLp+HOTWheWsKRH7+0SkGVue4PiCOmyscsY
5CO30yJX4RBnkj84XH9JtnnuaIEVtf7CFp95aGBSrsyMbvlq9jmxzLWixXbjN/UpF9HF8R0T2zQP
Y6Hq9xKb+qqyVpfVZ2TE9uOtPucKkQ+EKxZVlHvUyU7n84xmVEgGx3M9vdKOrgA8WrhlBIp2SHXB
2MzDYRQI1nhwNKMkrkiT17vmhqhCpqgLJDtmm4EkD1uAwePhrOhfqNG9qlhFiFLukT0p7CUs1Li1
pj742vhkMXm3LIo6RoLXi1fySyYj2FGQ5eV/S7itIkcAUi0ST8z5/Wubk5VtNF9rPIoBc7sOLbzZ
SlH0gAH/cSGQHtXQ11w5PV7QOQ+CBiQZcn5AaeApMgl0uDaJGyHmGkd5hcsHpXFq5aIhavvGceka
d/pjezOzemNuEuzUBdS5vI5tHHETGuiJA+cmR3WmfPJ8260WWDVmduuNsfHXrw6KGA9SFZcYm6gr
jNUnRl685cfKW6jTzc4hIoMRyYuSLRqTb+1oTSVDJaBqnY6N4ydZivZqm+bEd3vJrPOCWbch5YgI
Bmta+5otif2SFBk37ozJbsVBAY8/+NVGRO3kGgdCFTLTgtY4QWewoS1lI5Mls6Gv/Dn9yr+EltCv
xyspz0QONyYno6aBzGWNC5Mia2fFe/3FcF9ioGfBlk0IlxtBRAJu7XfvLJa5M6RsnyenDDy2id1p
+9h9of2xApxSAuftv0iD1mmyUSEL2u9T9yzi/9ZiU0ZUgsWTTv0HqAvkzvIHg6Z6CREL1Y4Tu4ZS
/GXYCKhKVj8hWHM3Cavn1asff8vSd9Ke5VoX2rVUljp1d3Jmdso62ORhA46TSgexq9wv6dPMXAKY
FjgrNDWht0+a+I2mq1EjKVAyEbPtcCk5nbFq8Rj1Y0tV6m/qDkTOpqCCm/0pQQv2a7eERZu5nG8+
YOJEkHjoYyEJkPZoDbEn9Lf3f1Gipo1dyws7f6a/ALwKEAMdm0MQdP3tkasTJrBZxVe4jBw+tySS
QaY5g3ibFR4bq7ASO15vVV/3rWFLHdcaYqQVBd21KJ6wF+XjTxkbPBjMwr0xFwPefNXEycRZx0BB
Bl8Fess3ySV7wGZH+CxjvjEg6iuDbe3beuYs+NIZdwNOHVaVQVcuQe9iEqxQOZNBJxx3TjLI2KKs
nkDgPEFKOUfbXvj2+PjNHHiBU9ANi6LcSBYwCcFQgFXjtM07R6mY4KXB65SIcucu7OaZ8oEqcCo4
+kB4CRaRaa+KpKU+76qA6SsQrIGOgRW7htb5BqiasoYUijOgvIoqvYsIlxqBAFBEq8etoov9RS42
ZQnuuoJZZb7JCdbjGbjn/wS3mwIdXKD+cIEB5HLrdkPV4/poUDonRBdUZxV0J0oZOeX+Px5cGChW
glEYb+nScBk9z22PJY8/YOZpevsB06NOwwAOGdBx+gKGL+ujNd8M7ysip98VKisr8Lrmns6/Nyyh
/Rb/ZSkHN3PSwQIwAqZHKV70fN9OAJ83eGwVeE4VwK4jW+S2BuQ1reNA2KN8bHfBU7kON6uFUc9c
4TdWJzuvagfwOfEALm0rKwZigkSHnAhQMno+U/tfRXattftWdMBa2/Wm2zv6wgfMvY5vPmByzjAX
CE/F8XWMe4CzQOnTGN0n7wGidTEeD3ZuhlH4FkEagHZ6kGLeznCfsozs9SwiUPSfSShUdC/J8DzQ
Va+tFXXpsM3cqAJ67QAkhhIG9vTEc8sIFZKy4wbHp7rwVn9GgFEg+fZEZOP79fXQmGiPBXXiv0sR
YaRL07pkffz1K1+u+EyutgqsV/keHJzwmwIaf4jmDqQX9ByhDIhdopXi6/yznx+WhK1n8DhgZgKG
GpI1CihipxCHOIrkKKt6QKsUK9/7HFG9XwABtj5esrG786Tj0Kw8yBKy5v94kW8MTwdetAr4mjq8
p8IVz208mfDqThEbkvK6ny683mbCA3TSQGsEoFR0pmuTu0nLs5pRCzwrKmHXfInab9E9a8rCiKSZ
q0jkx7SAqkigDJm+03K8ELlKw+0gkJceso7SW/gj/3Y7zgLbvS5ZOfkYrMZg9WGn2u0nB6UuG9CG
Qc8+cUvnu8bcvaPNYWPau5352a85U4Rs0/p10Hfvm83vkg7rzDETRQVk/DzIHeDKJo5USRq2DVO+
d+LsBLpKLTe0CJ02FQRnEDQ/Xu2ZshCkRK6MTU5ZgaZWVglgbLs/yp+xAbp1hyjnavVt2ya6okEg
yYBznX9tFx32jOu8MT3ZaY0m1IBgcr3D2znCooB8Wdufl32JLrL4RbM3n8xaWvBgc97yxuZkw7Vl
lriVBJuU5C8KeQvXe+6QvYQL7mPusS4Cga3IoB5BimC6sWOxKpmhwbSmSIAlRqrLeHOAUppd4wFb
Iv5yrcpU36iRH5m18vQjPYP24nlJzmemFIbVvfqMyZ3YuKHb+y0+A4TxHHh8DxUml98Mb6Z4ZJzm
C72WHZr3wPm6vnDoJ5QWtte4eyYPMUDQ8YeMFgvQDUyWWHTLFLOAk9en/8rwUKrnx9v3D0x7bwCP
Cx7d2fcI1CEcUEztys4BnOMDCpTGsBNf1A2w+zLgBDFU6z27MKN1XhiK7VxQGtGM31EkAORqzFOD
BsYK6kHQqiRLp3h+6P/5ssm9jCdwztKu6pxAYctt5EnqQVLjy+Pxj/P3YPh/2O6rW6pqtUrgsgJG
XP6d5736JU8QXaJrKdk/tjQ7HLS7AeoOGva73KrXo3GhzjHRfuhfchW99sLShb9kYvSLV4MRpFJq
QrfunJe61ykEILCkx8z6wwTt6Brth7Kgv28uqFE/HtvsaZWuBjddK75jBu7P8hu/2VujoGhqnwMb
gbuRG+Y7j/2x+tXWMaoqS5m12SX8j+1pulxOBLXJ66ZzGllatewLq32x8mA+HuHcPXs1QGUSubEV
04GfCJvRS/9VrqF0r1xghT41/gszaDkZqUXQQTilP+5KEPg0Qtc5WebpavXlCVaTXUo8vR/bmXvs
IF74j6HJVqFDBB4Vvu8clStNmqBbW3ILgh2UkgSN2z6Aw1GAZFrI/wqhomdg3msalKdcSbRypVt7
vPiidXRhB49W707j1VdNtpEgAQyvsVjKAUXMZ75UI8uPCwAlK+BPfD+PTn0jfhWMKixACecCHElC
1QM9hOjblMaTdXVyKKRBXIlBV3SZVaeWD8w8P/XDi5TwW1ZbyrjPwOJR3UGrAY8XMNpDp4noLmHw
6s+Rl3VLgGUCQy5IogExTkqI6A0/YoXWvk38WoHJBXQd3a9M9UEA8+FCPnP2Lke6Bb0Af4qK05Mj
SY0G4RqggPNf6r25nGjEgpk2+1D4VEQr7CCiA1WdQXtb2HxjWn+6zCOJ2VhUU0XU725n2/f5BiLP
HguwB6unSBPvmUNG6JP76i/kUOZyqaCxRN5MhsQBMAiTcCXpu8ZLeDo4BvfKgdTky65R7E5I+Vov
+MCZYAw3KIR4UCSUECdPLAmRPBRuglpGuK5qvTNKIOCg4Ryfl142II6+nz+gp9HxKoGFQUSi/Xb+
6qgUqyhD0K9BsWSvdYMrm2WFZLAFemNOJXFe8b6eD67YWTGvMF95J7pvfdo1jM2qSScTb3wYksjH
kdBTwZdAI9vITPqvE/wqeq4TCBuiR0IVPcJ6AL/rkAGPkrMieyVAR0WOPEQQp1m8UyslkE05E7XU
TCmytz9Qr3dZC2pyjIoEq5oGuipKbG8UYsMmx86n0ig5ho5lc2wpTaykBpKV8BAWZkwNohAC8aK+
D4yu9UJ53Q6tdhJoEwvHVEm7eCv2Ke/tCz8oGEP2GVcg0O7OWHtIUUfZgliBD480qaTiTUmVJn1q
wqDQ1l0FtKRdlLGQ4WqXA2BEhzYWLa2LBW6bZn1fbHgqu2MNgXflPc+xOZpTWlfgrCQuvWf4QL+7
0D6Iy70vSb6iF+D8hpqdlINwNi2CEK88TQTpuSaLQfUU0TYLrQGIsdqmqaYWhjhkPVozegr1u8Bl
IjDx8DFbm5LLC/6KK9QuAK1TzkZOKsZN8i1JFEh24g/Ikn1RPuOhZRa5KeMfUB8Qs5NMW01cKR2I
+U9KXvvoKesLgSF8xeepGZdK3GPqiy4YdLWlKf1IwFglmwESBuV3pfJe8S2WNfXAXjWUTLKqU1Fr
Nx7DSOELGG380PTRBRs/p1HIRzkpSnTSQdGAhvKhaRQpcCC/4KGNDTUgNNFrUZeh3lM0GpLynlcr
0PUu5YQ7e2lbD0aMf88rkks1/p5pSeJEGjR8zTbzGm9bFkiM/MYeF8TtpmxiyT8wdS1L7/gxGeAR
VGmbj0qoqgrydYn2HA9x35MOYoa8mdc0Tg03ByGzyWOm8UVaqHSHqmCgGV33IS/bXhoH4a7mNR86
YbzoRtIOCRom2LqFyyZ7JkZCzIYDUfFD0WG+FQaxZghtmrQz+yBNIAifumVO9bJIpUhXc/QDg/6q
TPri2YO6oRBCOUVrk0uWZcqwS5QcgiMx38WMLjJoj1oJScRDblnBJHEkQ7KiNfAtlbeuoK+agK07
STizZgqBbvOUTTB5fltJUEtFVMOh9a2K1I6gWVJjSFO2NF9T2nL5ExgIYgXw3j7v+5UbMCV7kdQO
kJlBkwv1w2sVJfwa0iKTbK9n5BKFDzlozMaNtV7n+aDxLU72IgFLJXTiYZDBkoSzUecbzu9lkFZk
EKi347KIEzC25Jz2zSQUggisV3uSMUDv7Z+GFI9vQcXS849+kfnMgSsSLjJj6uWVyahBl1pc8L9I
+64d15Fl2S8iQM/ia9HItSi1Wu3WC9Fu0XvPr7/Bnnv3lkq8Is6cWRiDaaCT5bKyMiMjRD4vactz
8Wh6aEYhf7s05SzQtYyvPah9PKgedf3PwiUzc6WDLhkVX3CloReE5X6SxzbCLZyNz0ENje1Q37Xh
M89vtOAZNUqqK/s+/dOScxF9Ao9DCz/42/e5qbs/QQKeV/3vwufM3Hn/MF9JYHBDwZu5HspkTAE0
mUrdns3VFKJ1wgrpZEIFxSTF6r616ZcxFyyq6kj+oWaE0bNN0qkuuBx4V/nnVCWJLXHkRSGBnfJN
aIb8kNj3rc08O3DlQcYKUQsYPRQmNpbKKQBv0cQ4hEphpnXgWcDNvN83MleSBJ0WygcAxICq5Rds
eBGiSXVDQt5H+2LMocEcz/Emd4QG01cjOa+clRGNGDXFw6u2Yg+UGnppZoSY6mJ/KnPRI50EBr4L
PXUmdI6arNOlAnrqkkCT0VAVvJED0eS/mu9gCRnDLOSNLSYg5tWyLMWUiHvE4uHDqcuBrL4/r0zI
zVpgY8Cq8kZZDTCaHEELnmkAN38THWyNNF/C3i1MHPuGUgIvVjRfE/fqPkgQ9I0QTxmo5BnDGtn2
+8NiA79/xjUVTZEBRMaSZUCRoBRZZUoo7ZPQtVv/QSpNUOfa7pjB937rgUP42pTAgrdgd8otXhy9
G7tT7HaxTdWqS/WEwC6KCeODiho9RCgCtKYQ/BH21aF7XQL6sn3L/9gEPA1FNZCg3dSIFb6LcyHy
pX03WMm6UynUbXWj+sKVBe4AYa+/L5mcXUoZ4hN4KoEPjqXyq4CkkpswkvbIrZKY8rKZKjT4Hs7h
cx8uLeXkP26mFK9CsL0i6BVvuHqDisQNREj3zV8QB67bNedITv8SnSMbcLT76zc7sP/YAo/a9fJ1
bTMqnZ5iKhUKiIBwVhGQnr3vzCSf9y0x99M/i3ZhifGanAelGK2DJUIMpbVB/vg3LxA2LG1I5rFw
Y0e8HlEkl6oYTXY4yu+DPyScxEnA2tka0XFYl8/Vp7bpNKo+3x/e0kQyOfiq5F0ySom0bxMjDFKr
kH4SSJOCMMB/4ELEOa//O3vMC94HmCV3YwwTjO3IZPC5rZU0Ooancssd/3emmCPOB3pc9CH2I/cU
ncDrZLlggj8PPF3iOV6aw+l2uPAlLtfygldnv2MiL8IraI6DAH0mgmcI0sLGv70HoE0AKuxf1QdE
S8zG97sxikG2rO/7mqCvhKdxnFtifogBrOWgVu8VSxvz1lOCphdJALARTC/z3+zExeiiIswJILzu
XvEhPVzWVuGSTSqAH3FozBTnDgCeqGwpF0aQMD420LIZOHmJPur2eFx/BXM8ci5svGxM3L0m/gzR
KkvRp7oQjS2ZYI4CJ4J8hxtid9/Ioh3GG7yzOnmpV2vWCPJXIP5GLAYmguu9Iuj6gPiydfeVV9E2
P9bFQ6MvIARu9yPAaPgLTJcyEhCsc5SVgYPkzug7JNoqb8Ihlyw+/K70Q4yOmapcSAYyYSUc17U1
xkEOGUTuABPyHU/ydKNJUoFylVwa9w8zi+6BGYL6uAqBAhDqIxV2s/H9JMy1IHTqMd0k2VMgozxs
ZDHFs8oM8xc8wyl0NCx9pOW46SQA8bScgmn9ELa5Faqt5Q5LDHLTYl3feNffxAy9EHOujpAAcUJZ
3xbpk9TpGy9+bNOl3c9WyX9HD8VRkBuANRvIH2bbxM1EHodGYocEtVlor3kKqWgEmZ5v6o889R0x
oP2Priy4UJYzZ7ILIVpAE0DRB2T9zZthDCDvkjWx04CpE8UKCyXT1Axtb+VZgslZlUlMALpouUpQ
uQVYdqVC0am2n4VvspAGZVFnN9/CuIBRD2vwhbSxE4u09Y/oBwtqNBRLLU2bXSt8ClFqpN+SsgqJ
ZhAoEgw15eI1QIAi91ZDaf5PkJik2XGc1RVUCV/j9CnxTSEMqXcoCzMsDoNC4z9SuYmQPuBf9UXl
2NuzAo0BRICQw4Qw+k2bQjhGg1iUauwUcfYNNmAERv3T/YNy62CuTTB70s9BtlLHWux4wGNm7aZX
TWTN7tuY245X42CWQtZaD9ScMILmESg9jTXlQ6tP19J+tHTFaGoq5tawFPQtDY1x0FIbKIM4wCpE
HCN+VwWWKC48s9hc+7TJIOM08RQDLICkLeNm+M7zFLeqMocrC7vSjkL5JEeN0QGYmg5mrGx0MCh3
VbTymwXTt4HmtWVm4dyub6QxqzMnIU9/pKy0SGxM27dbUmSbeXNdW2JWr9JFNc29JnPyyNYE0yNW
EQL9QDuyqvcD7fyFEGJ2ZNB+JQQtOpMrub7zcilJQr3OMDL5nauRYtKQ/8zfkSOkgbgUIM34ZJBp
/NcY4yn5Xk4CIckxuKY1wvAgNR9atirB27ZwBqZZYpw/DAHxC+EmlC5Yl6yFxVhGDdbL7wqjEjaq
v0XQrqE9gAv3gvvUq0cAtvzpEC54wvkFJEiyiFCXBXqGSW3oY9oIGVdkjjtuSp8zIafD0zJDp+qz
xh9L96EPFy4CthY2nQsgG8ApjeoqhGbYvBg4QfOO+GruBB+jnR4/OaM7ypAvtAj8vrgzmnX8rC0r
iNyGu9dmp611EXzyVUCQHNZyZ2g+5J+kBTTLjRFfWBWHhuC12lnulxiuZLLvDkOkP7fE6Pt3DRrZ
qmfdX3C2eH4zBcys172HhL4q5Q635g3JDu3oWQSndr+DWkZs1CE0VUYDRDVWCTqJjg4oykBJ1Mpe
5UVd4dsI73papp9fTMs45IAn5liNcDOCMRYoEOS4jHSNhtA3fV88hOu/6IzkjsQSNvdnYXZBUHyd
GLzRz84zkxCKBeG1NM2dLM+MQcHrdPCMqLdDEckhCFmCWuBfGFQnVT0QCqAbiDHYDbXnI22cO5Xy
BmJ9g+/2oeuZqG9UGaBGS+jeGfcBzmu8daCCjrQ028NfaCPnDo2YO8ngO5Gbrji3oBnexo2+FNFO
VwnjQBQZDnGSWUCO5qbBVOITISiDYqKFcc1oheQMffYO4gKgZS6Gu7TDRs6eKvnCGMJOa8fn+jyC
5V+g4YGzCrOF3DhnIZjbozpgunZvfAzUe/Itsk4A5IdC5ZO+WVLXmAmC8D06lFEViWjAL1xvXl5N
QzivpHDKPDSyLDS6amFq5yzg4QPhIbhI6UYZTsybsFektHCqIBF2vUZ8K9RQdr2/M9kG0F+HACzn
pMk2KTmx2jJ6lrdCWdSFk29EYwJDR2veki1l19MHz1DXoxWfcuO5mxBZsbGU25sf5H+tMxddpnOo
+osNrJOqBDYkF46iHwwLXu+3/sLu0stBMqslK11SNiUGKW7TM/cWrPG842lognhefiB2AAXd94X3
6+zIRBHzq2GHAOl/vUHKtIWAKYqsTjSCMSrZoWq54FTYKsU/S3dhgglJFE8pSB31haOvxW34BSI3
9101S6t6ECx3p0KZdalxavYGBafjf0bFrNdYCXKQVRiVv1G+pDdM6Etolp/pLtigNq1vwxOxfWtS
ZLy/TeeiBaR/AeFA/ledss/X0xl4YVD5Os6/kmZUqgwki1yThwLXKvX2Al4JJCwWDuD/xyZ4phV0
rBKBDfmUFJo9EdLPTg05dNGyjzEoVbdLNFfzc6oiSsf4dB0VtOuhxT168qWhK0ASr66idWxzFiIh
3zWqBwnyJs1O+p4Y+/+GS4L0cy8gBW77/1n+nYCLG7gEZVsijLCsHHqzBJGScgLq4TAaH7rZ7LSF
NZy249UhlMFqCBVj6PIgAkP+73qcSp41eQVCHQe9QZlRan6zViHmbZV4iZn3twvL1gYF22tbzIXr
u4Iepl5UOEl/TsLvn+GPD21uk6t3g+5RIh8qlEryRxdULDVV6kP4B/8ePst+2z57m2qwY09c2k5L
42fWuSsbTygIvkmV3kBCLGgbX3ji/Pdi9A3ep9GmjVYhmAHRUzqsxs7QhAVff/suvJoVJO+uV0DS
pV4TJXxB3f111677N4EiW3EYpc6sRhvK3dn4IhRLlPbTul6t+5R1QVkUHaYIRYCSZ6zmfB20atM4
wIZYufrYCltRS40YCsa1931/4W/mGOpoGq5lEU4Cegws6WOgSU1RqGrpFEn8lkeenebQv2ial/tm
JjfHDAlldZB7QMsXj0G23p/2SqfEEH93qsGzMukpQNNql6EkttRyMTeeS0OMv40qTG3SwBCwQucw
yw2S6PtRzhambWY8aOiYkmMTtwUkma+XSJOrHBCgAOPJnRzipcR/1nI705dKzDNbARsBcQaCXKSP
WS8uBDL4lruhdIYXOaayUR4L2Wp0+/7qzEzalRXm8Odq15JMHktH41OjCo+BNSJnfN/G7VlSsKdB
Z4p0Ig9BeFYDCbw+OdAJYeUIKoe237aQwPUplK2Jd42ZhYpqRJUbGXkbFYYuegXtKy6y2jpaqgLP
zamKA4Z+mekfKuNW+KQtu1yRCofXWhor8ooPviI5NVwtQC/8UhL31rNi3LgywGuEZicAEJmtEqZh
J8bEK50xfx+9r6wQUeM2JRGFNtSgpS5bc/kxzvznPrf1P13trWpQxwmOz68VsTVQi1C1BlhPUC4d
9B60BPfXhWXPQy5j+j6kJ8EcjCITu5WjMmpTviOF05T6uk5TQ/3ypUlG44+wDSsjOuca9aU1x2/j
KLCJtMn7feVrK+Jag7wvoQQbv9z/JPnWWaCjAqlSEF+AnIqI14eracao7omGGHcoXgs9MOpIXgg2
Z3a8JgKUhVqJpEMZjdkD6Kby+7QraicXRlMMtj0awSJ1wUnMbDT0ShOQZ0BMaTrD1+MImkorxqiq
nSzaCuPfQtfNMNQN0R+pJsUL2dkZj3RljDnDceYJaqqWtaOUxBCbg59/tflPoP65vzbTr2EcOdYE
15Iko76DG+p6TKiw9G3pZ42j1p8c0GxER+uNB2E5cS/yzwpKMfft3T638BgABwnSiBIqEtgQ1wal
zsslWe0axycrqQ5Rf/ASU6ne6lqkku5UG+DFAs0avrIzv4s22RkkBXq0xU511F0lr+9/zu2+kZF8
Q+AJlRMB2Nhp614EgHESD1wsB42TpMda/SHJQ6hlCydyzgbSi9DhQu8gannM9vflLObAu9I4JTCd
AYT6MuSZ2v9p3hlDmPIdWMSpm59twMxTXq3CJm+c0a7xPgB5ILgawUe69Fy+3S/XdqbBXkwY2s0V
4KFhhwzInvEWCVdhsmpHKMQsHOlbrzFZwpnG2xwwlN+NdGHJlzo5R7GocRpJ9Y1a6A8i+GAX1mZm
OEhlCzzCZTCUgaH7ejhV4XkjGgdaJzXtyECqmcoLad5pP18fMIhtXFhgVr9RCz0EiLl1AHEBJR8k
5zbEflzKl7Pt7PD60Gie2AR4cRIKZB1goOlZ2Uhh68Rysu/OaocIvt7oJVoVg+fEfxyb/I3vk81Q
udsY4p/gfexlu1JlA4r33tkHPBj9//E+Sw2peMqC7EEdYxs9TZx7un/kZtYVX6ohQBWh+XPT3kqG
RsDjpGgdl1Tcpo7bwGqr4ee+Ebbl5v/Ox3+tMAubl2Vf5kPVOsm4bzzILhuxj/tZ/vCPctIbysHr
0J2qZ8eeT1/yv6pvh6PlifGCf5kZ7K+CEiQ8gBIQfsmWLzZxm6luTtJqcACNpnrbgML//kBZkodp
oLAAn4qIEnRiLF6rTaWOz5N2QEICfe7SW3QKz81L/1AfQZuyUs0YNKLBkfimP1rVRqTfqnX/C6YT
z2xwhUfQDNgvwkC0OV0fIc6PuoirxMGpoC+hJr4hZLu4qs37Vm6vQwwTbZkyOoZw9f5GZRcTqcZZ
ko29OzhC2q9VkEYo4KlI01dxKSF3C1HAhIoYywTrgPizPC3phaWuTlW+rsrRGYzR7DfSLn/ywD7c
G52ZWsMOHcZHz/gbrsan+yOcm8dLu9PPL+wGSdCkPFeMzpt5XHp5T7udXaPL3z3N7sXvlsWwFtFJ
Mjo6lVef7a4Gt51iPEb2Eup0Jjq+nj0mRhpKjQMdAywNxmeyCs1sTzbyJl2Pq+qtMj+q9bDibNVB
Vhrak6XpWtnCiZs5EAjL0WCLagPavuBgrsc6klFLiy4TnX7oIgP4fupyryEfUPlH4S3IoKB4aWgu
aLJPmfhSVnZW+naUdofABZc8kpS5Oq7b7GEcLHFJV+32ugEGa9IJRHUCz8zfN9XFOpQ+iJdETwD8
H/B8IxvRBDaKqr+O+xyELHKi2pzKNyjDS+rq/u6at4wYGewFoGNjcxAayZChRfLSKYEx6YC9SElC
+X7lbbLqLYAC9X1zt34PABcJAnXA+iD2Z70S0fiQG8NQdoJS3StcboPoZiHimYkkwbLBI52GgJwo
isRsNWHQEtQUddmpfSs/hi6qtpuRULJKfmInecgdkaORSLuHMjEl2a4hHigcBTswBaNdzCTe+qfr
j2F2XehC/zNyiewMjzxICdSdAOorRGGBEfSbqlkTyCWfxxfItQ31WrT1ZnN/wm+TqBBxAqwKVSh+
6g1g0+0ZKboBnBKyU8gcAJ+GJDyi50ZLn/NQpGqzjf292GwjslUEqo3EILEdKp/gluo+73/JbaXq
90tw9ULHBelqNmvMKYVWqCMaKLUvEgP1TeX6FHkHzgiOSnBIwEXCrZJiX+zErb+VnfBRPZTb+DT+
CK4lUvFV0NaAXulriRigARoXLpLbeAyMSwpBEVzHpQzqz2v3EJWVmOUhvm6ovxrQX9b6YyL9/StD
P7rg8Cx/vT8btzUKzMalPea9w4E5rlMT2OvblbbtHhwdMgHPH87T98LApOmivXbysAQ+Icw5IPg3
KC8viScxpkhxpAPEfgk6NI79aHsntLopNrpe41VHaNefgO8rM+rtihddsMV9+z7+0do9Z4+yJdb2
qD0q6jrleiOHrHRhc6tAXhLUuL3qrr+UCRnqqKxbTU0UgGRaqhbQhB+3irwEdri99GAF2RBAu+Em
0Pp6vdKiL/SeVnWK4w5GVI5Ul/GKOAXoJuv9kso+lWW0sESRvRQR3bYITGuOGBf8XsLUcsxY1tHY
PSRcqzhB8aXsuEk81EwrswXR5rCug8MAUHjDn8ZgYciz83phlwldlMEVGqWqFXi+lzI4p1jx/F+t
HZl6cjQyBZ1MwqCsO26IslFxmqB2Ri1at6ReSUq/8PqbnPfNZr4ww8TvKBb6qt73iqPEykrpYtXQ
hvyrRFI21tvECuImX7iyZm7I6aJCzhxrJyKxfb1dhKRwoWbLK06cv0clGP/tKlJOaFWnHRes/Z6z
7nuGuRFCnQktmxMnK+SLr+1laqRJo6cqTtenVPZeFbFbhe5TirbJvkwWBjd3H0+AW6TgEDxDJPba
WBKgNxV0rYoDnkmVciNYi7I01RZc0Ez0B1DrL9k3yoV43TFXst9wCtqZRdlRQS6WErA4R6ckfpEV
9OTIloqN0ls6BOKsDrz/GripPqPULvSphxstc7r0HgJsVYNzskmsxYTCbMCgEgF8c3gko5uGmQSl
CcZGjFTZScN4WxeEQrTZ5LC+aNDwVZGi69hQwDfnum5mjB8QL0Df6UQaL0lnT1/nyqsOVe8nSHi3
zUMcLKXGbov0cBtofJ2oyqf+PhaJUA5jLXUEVzj4D6kiGSI0fstq7ZpgyvxwTUCjG+UUHKFkaw78
c7XUxTW7IS/MM9PTy0jYYbsjOO3RlFn74KQOwqIwKw8NZJhNYCP0QVo4BXMbE8hziM5pAM8AF329
McFBqXXagEvLFatqhQRXCN5L6AgunLXp21l3Am0s3Pt4RQJWz7gTLZfQENxJiBXPiPAtS6Yn3Xg4
edT+o1P7axXQPW9A19nWHM40LOth+2r90I+Hj+enZgeu6W8fLPVPYNR6X68f1+u389/HJ/AGmjvT
c952W9fYPS5BpuaW4/KTmUsyJ11bVwN2az3WRh8+a8Ou0wq7FQ4C4Br352c2Srk0xtxYbuKNFRlk
2ZEAsc/LLQCPovYsp7bwyRW2LFvJs7QlD2G+c0HEft/43K11aZu5tSa96ypMsTZS/C4jedmVJrrY
79v41fa8twEY7+65fJ7XvSY7O3At9vbE2AMCNdAwiSA61SY9JyuyekpMKOx46OvfVg94HkNy3Fx6
Is8FoEQDhxnA+MgIs6c8khtJiiPcM97wJ+vX7XRPe7QeD0G14xW7TJOF+Z07YqiJgNcK3h8BEbP3
i5oU3MSZ4BQuTxW0UPkLNYTftwU7uUjSwncJeGHgDXJ9iIEoSAHjilXHhr6hsTmP9Ec1ZfqlWZrx
45o/x8AoTJVaIVAcT2ttE7+9JBSKGafvpUa4uXN++SWMDyNDL4tjO41V2Q2OK3V4gf0BEGJhO/0u
0r0RMxcd+Bn8IdUw4oQOW/B3vunQDfisqE7Lh7dP+7wh5s+vxo2pG8ev7g0iTTSnSDCDFc/+mGi8
Ivtxl0FC86Uxlmjj5g4UCC8FiI+ATBqJ1uvlGAufpEHegDsCjB3NsG2ldZa0C7tqdqYvjDAzwCl1
CRmhSnV6+AoChCWoUBowimYf90/u7O69sMNcEJWGbHFdYzCN10N8S6vQKFJEw0J8ND9l6HWfLiJ0
DExfcZGY4UuS6mPbqw54hPBQeGiHtQB+j/tDmYswdSwJcNca8iKyeG0ExCCt56ep6gwEkMkX9CTk
z1qPTlEkJ7LP+7Zml+fCFuPQRR7cUWWYqI6n78YvPjTzojSEailonnNmIGz9LTnj9v7VgLiYN6Ft
ulL1C9XJQeYdSpuq4o3BL8y+f0Qw1aOYqOun+yObuRexTnje4hrXgT9gdjcBK7OXx5Lq6Mow7Ijg
F1YdCKsxV/cVskRg4gkWLM5sQYjFQh9bBiXChCe+Xjd9kCHIwcGpSCV4jUJkeNrqfH9QM8t1ZYLJ
EmhBJoIwAv5EiGQqAdYrI20y2kmypBkzs9E19BvgEcBPf+vMRo/HwKsjAYaK4hvIEB/d8kO/0Eu4
ZGP6+cWmGGte87QSNuroD8bSaGuhX4BDz84XkpmygkSHguDt2oSuDm1cD9jefaym4PcYzqqKJ77M
geMrQhvH/dWZ23Jo9gJwTwEfBp4O19ZEL00gG96pDidmvtX6GTirRxJRt/LROpUE/qrJ/IUD/Kt/
zlwxSBNrGmjj0CuJ5bo22uSu3wgJjyGCIHqvgav5JVy9lGYH6ccCQhqFcfAohCdXp+Px/UjMEx2g
GfcgQDPO6KgIBsCOLsUusxNx8U3MRCQcQIXgesDu0etzHfTEiEgDaQYUYiCoTFsll+n9qZ/bS5ez
IF7PQliCBQXdcCrUop6k8hSKmzhYqNDOmoA7ARUQzgXW+NpEl/YJGIUE1ZHHQ+c9jWij6sjC+Z5z
IQCY/ccG47R0D0TqQS3DT47dVy/UX1xWWfdnSp2m4mbDXNhgzkQt8WWDTD5aKrbD9qWy8KY2auwd
vKbxJ6LlG/Shmu2bREsbQfD5JzO4aWOBypWieSEzTj+bE47PRkVDUGBAmwZyk65Pe/znREoKqirE
MK+tAWkknq4V8/HfbC9VQkIE9BMAo7Cnuq3koR8yDYuteLItejHopJLsLR/UjdiIyUFFz5S5MGsz
k4acKcSfAPwDCRozaYjTI6HTYs1RtOch3uAFlEGxS8yi/3mAgXZ/bVJXR18/SM6vN1kyNENXCoGG
MAYtDHwqZWbcovreVaRbODJzh/S/plAsvTYVp0pZKAqH/VyVT6Hcvsi9+KoFQk1Bh64YPrRk7fuT
yKoaoQg9tYAASQOE12/O89qkFxPYDBLNeashGFziQfWCdI4ZGyHeWej2MuJDRcGnZdcmsTrjTbSg
ja2WaxQD7n/J3FlGcAWddWR9bxubUkUp+lguNUfntpz6yPM/OmKf+zZm5xewFBUt3IjkWKkITouU
ofUyzSn8MTRQAztCTx6pGQU5Zek4hqv75maHBJUf1LwnbSqWXxvApVEM3FpzQAdHFfSjZeSjHp/v
GxHnLlRUTZEnRyMMAISMZ9cGX+aCodGcEqo+frfrwJqFe3v429dHPqYtsXWC5kj+WKjI0MkrMPbF
7i4dK5quA+7UtxFFnYP2nEcHt9t7PsiTIOrVHPkl6PFtV8K02XCIADsF4A9dY9ebrevrsirrQXNc
PwFUXLL9etfhoedtxNpUBENFe4ZRifq/WAcNiyBPvV6oNzIuvOwkAtYOSXOEDgrUmlY/cmBoW7lI
Ni5UNn8rE6wnvzQ17cCLAKrs0CfAhTDVGK3d44+CYvkAPn+kK9CiBBTZKd30kIHWEQkcEAb0NDI8
EL+P6F2M6dFb/XgWfQgwC9TXDX/7+NgY+r+I8jTAPoDoBPaIZ69NJNBTJQaDiBOM6hlB0FkttcJw
e5FfOG+/4dXNdCDYhywL0KOQCLyeDh/CbKBy1OGjcVPFm4i2pmAPVkUPKGOtBfMQ0J+WfsX0Idvk
IHkDSQSqvoIFX0cx8Psn5fd9ce9rmJeVMFFW5x6+JlYHKjemDq7Pb65bKfXKTXdq4oR+ZUgqcnY6
+nMgrAT4PeRXqs2QWXIngmW2t0GyBJUlwLK5nS5tgFs2c3U3VGsp3JEQz+nIqOsIBMFvgr9N+oA2
0aFq7IoDNTBev4ZKKO8EUDWTk8rsVIg9eBslHwy1XRosZvbeWKew5mIjciEYwcdeg1do0WwIol60
bt6fzjm/g1Ix6tXTmw752WsLVRTlOOMecbT+WI/g7AzORAIDYrNwRc1lbNC0BVL3CTwEAAZzplC0
8AI/xbKVODcZfQMnk6khNkJNjuJWAi2Gjt4/1cBmOkGwwvr5IvTrS6bqr6JCbRn81xT+DJRYj5GJ
TAQ1Q2OpgDKTIYAWDFQ0JrUeVVKZl2ZbiLUm+SFxJO+DHz7SvgKj2UeRfuhKYckkWbgtb8k44Eov
7TFRSVj0hVTnsKeRT97bu5JdQDCv6hzNx62dF5QvjKSjcmzquyDsDL233XTjIyhUh8dajMBD0xux
YEmDhA0IUXig7pE1TZ6qwoyF90EwRmgNJhzNi1PcvpD2KXKpMkbriFvqrJi9FqZ5m5o4gAlhoZx9
02VeoSTEiTekf3fBqeej2LSR1y3E02WnX6i1zqXMtUt7rFfSIlX3C9hrQZU6Zsmror/yjW+oByUz
PP0xJ/DUIEcYA0uNHkFf6CrjQqTHCib8xl2X38D6Ih9EBVM3gtO7B9433PQJNOM0gM6MYOr6Ct0f
ovyICMaQNHtMQHTaWxr/wQflqfSh6+RSYbFrd9oyrMtA3RbUSCgXAYjMXJM17/NlEGFLdVh/RyqQ
Acq+8txQ1W3srYtwwX/MtKFMdXaUUBG9QwZRZLZwAYkMLvNy4kANQqos5agAe+Z4/Xth1ElFR/B/
ZJv7PmuukHhpk62BI8ueu6qXYdqBgAaFj+0b/ZqzQN5Dj4S+pvAToEMzIXDpoBHbTBZq47dtizi2
F2Nm8xGDWlR+NdlXeruu1F2b90BetlDLM9Vq5Q+VUVcHEOUm6U4WzSpbagydfOXtGv9nzn+RKBfX
QtN7Ya10sF/o+Vbi3ohkaPyGl9A/6fsLe3x2PyHyhUQY6oOoLlxfEKHsKwNxSxzrQaBgjzL0yowR
kYbajlOPolQY0VKxaN6VXNhkrj0QV4NmFcBdR5IsedVp0KvG5KIQDOQDVevX/Flw/97fU3NRPmrv
eB6CUQh9EcwwiRIWYI7tiBMovFmnbzzQOFl0vm9kdt2QqwVXMdgrAXK4nsuhbAQ5K4nmhGFiBOLa
7WJTc61argxuSVjz9+V8s0mwR8CYjgwdXr3XxlSuBV69giNA97cZbsIND1l0HEjqURlVIo+eddzD
PligUIUbTY5+ogq2Vh+O2UNnvk8YKZcmm4fnjn7HRopQDuQoqKKI9vP3/VmZ3WF4yyHxgIm5eS/7
nCpWaQdHrvipQ1zs4CHaRY2JV4gdDf2fqCxA4f523+jcTQ9ZEqCMAQcFIoMJR3gha1APh1FSSTSN
EI08JKtGB/VahphEWHjeze6uC2vMWhR1GYWFgg2twiXm4qcsfg94rd0f0uwbEvEE2huhZop9zOzh
QU+iVOR8uH7uJWkqGqufbbVpurPnvcX1Oq5pA2AfH+A22oepkwjrXtFA/pEBC/IZ6vthIgpoQEM1
5FYp5a+1V6/KYJWTVd6t73/rzElAhADWH7CNgwPlN/l64cEiWRr9DvTwjlcNYM5/l90TOgdp1B3L
cInwaqYXAXA8wMkBzkNpSWdfSpGuDZkeTy4MgT7ikmLt+6tRWw+lTENIvaYaHevIjJCka2k/4n+K
oAQ+K93C8Z/1axM2EJxlApJsrF6wJ4x1kXMtcQTP8hUry1bJqSkNBYkFH9Bo4VQtXc9z2/zSIhMN
aInshaE/ubUAb3Vv5N69NLIyt0aP11cZdW8dQpL7S7tkkjlZjZs1YTzA5BBF1igjrq/PfXzI0KXs
xZ0lc8pCp96SwennF3spwfDGqu0ng1t3m1TBQ+R+F94JYg1mGrTr+8Ob81aTRCIcK+7Em0ql0ohS
VSKD4yQQKuHKnUDWHUdVoBhBoEveGm4hwJrN7aEDe2JRm5r2fuPgi+F1ZZcCPQGcmgiIDNn2eDV5
6/wo2WAOpH9kq6DqdqpJCPQcgTyppefKGDU8fa00XljaabcwVwpBikrHsNHfCsKW65kWvHaA4Djy
w9jIluZ9inm1rjVCs26Jm2nOP1xaYtY05vIYXBuwFLt/ar6k01tIII0ZR8iOcQtLOjssGTqt6N7D
5c/OsNf6HlSNfc1B8QkRVGjLImRa1MwQ+KXc8C/Q6WYKf1s0gD9BSXO6KS5WM8rb0SuKQJvQJ0G4
QSPAqG3U7Gs0W+496q3Iz83oGYoM9ecgPATVYIAHAnCYZiP150FdidFSRXLOK0FPEdA35JLglFls
VhHpZcolSB4nHbR2x+dSOMnE8tU/OZdstOwoedmLJL3eP0azC3xhlHm9RagtqH0Koy18Ltf/ALlo
1tlPgz4R1C8XbsYprrqZdFyIKLjixkfm+HrSeU5S0wDKGg4fJKIRx0AQcnGxxPkxu40urDCnoxmD
mG/HHAk5YTskqMShGtSiC76DlvewBJiYe3eBFwb32iS/CaQnc9l3EsgAcXUjDfZW8+bnCBVvF6Q7
4QM5eS/xAsJodmiYOpwRvPChCXA9gaNQhHEaVkjrh++khhOXP6vqVeSWQC1zC6UiIgNwZuqFvgmQ
tSCW2mTQnJ6cg9Eh/4ezM+uN3Ei28C8iwH15JVmb1FVqSa3eXoh2t8193/nr70dd4F4ViyjCxhge
D4zprExGRsZy4pxmI9Rcs7oZYfseD6M4v9hHZXRew3SEcYGL2dbKHwMkEFb2tUT6p9d+3bfw2UUt
jY45m/m4GMW5GYkvlT6KIsbcmAjdTXJl5/JrMtGDea4pX2955rXyGtDR/1tNXzSd6IckMvhp45LV
5knJz2IOs1T0oxJOUvYrgFTLcyoNzxYkj1ESuEUlwfEzPQxJtUOQ3Z7ib0ONXnx9MoOvxpDanvXk
9c9BjoCKI8B2P1DkDh9j1FLE0zwGPNUP8E6c4Do3Oy7uCyPCsIPYmcDkSPYJEut2tIX0xfBDWx7d
+ye78gRf7XVRs4T62QshvzAutRy89M3B1AUHSDyTVI+M/PSnRtpqOa3ZJdKczHlSusSPLE63J3pE
8opvmRqRE2Xi2RSK0/1NrV0xhBsYmONWU0iZN/3hYbC8th2hqTQuca6qdpfIlmMoEAGIKRWlwveN
jUdPmR3EjX1aNF5RGoDoc4mGMsQgTtvGMy7n75rtgnUBivl1rvB//3n+K3L/QpXb/s7ffZuWtDPX
9VX+c9ATp3u7v/WVkU8CdGamSMZoPMPrfb33IOiZNpf5KeqwU1o7NdxUf4yDo96exOnUDbHTX5oa
pu8HEbDbFJC37IndYUlstug7bsqKAMSYzqP2y2wbNGPLtBk1XbPqgym/yA1gVJ8xyUQ/eWF4jOUz
KF2na84AwO1W0p1UEp7UdnisU+WxZTLi/qks/Qc/BFcFj8z8pNC1XthcXAdNoOplcSmnowxnCJlx
frAYIEPAs4WTtX2RhXAjwLt5VeZFkaHF+Sqibmjv5CYfrDCaGmmqZzq8KjePnf9LKJ/L9JvhPVm0
UaCj16LmGI6vvvxv+/PvCzOVrgG1MWWa2NcmYI45JLYSZIOSmv3TGP4u0voK8YYtJPocX320+nkd
hoIMAniYoGiXX6/Tx17ceaZVXOIYaho1SXVb/+olmr7x9ZYvzfs60B+bvJjUYZdTsFEiRtT28/Iy
QrCM7KBtTr6j9eFeTb4oWwTjS/f0vhgtnLlKhwrSsubrhxC4hYIErRZwjWdJyLKDbzbWhttd29KM
aCRGpjcCFOv66HLKuZ5hwdFUKA41rqM5Socy8s9d/daLm/HN7Z6wwLmtSU2ZeYGlT2DLqIwBd7rQ
96aWIVi2+TC2CHU2T9ohRYXvp4f6GKX21PgZWVvmeLtXtFfwSEwJz1dhyUsiin0+6kpUXJKutA3/
Jy0yR0HKW4dsKNwij1jZ6tVii5ygjXNGuoq4uCDlR/OAZnOxkSLfjLYwV0V5HpyeCZsgX3CxBPjz
JjU6M2Ys3NrnD9Kjeir/1o41fBh0riFXtul0lluVl9kiri/bvCpiF3CIzoM/i3ArNvVeqWRWlcRk
N9SSE8MFH9Xep9Qonu97y9t7fb3UIhxuKSLOlZ+YamcdhdQOX+JkK3nbWmP+jh+co1BFAlSBYXLJ
+kyfdSfC5KyFKbJbedN8vb+fFQO8OrrFB0vNpE8hoY8vaMvZU34qEwzQfBQVJqPMDTDn1lqLi12B
tshCg88kPuf6Xhu+IsWbm06SGrv7m7oZzPxfM/x/g5h/yYcT1IZJL6KUlfTomE/OEBB+zzR8oxK8
BkHlFsJrGn3qE3CAHoBmydzf/wGrO+VVJdllvEtZDmlbjdcGUHhgkD0qB371Lar7vTgGduJ7RLFv
91dbxqnzbhVeM+xOZCx8OercGCMqg2KM1EJJvfXcFgcVVQftKMRnr35WxT/3l1s93Y/rLUJII5EZ
e9VYLwbrJe4y9+nld2FPO0iIN4pSK3HC1daW9Vt5qhOripOEFwe9yMc0AKdE+XyE4XnvVwWdQEZ7
hcouhi1IxNonZCQJ9ob5A8KMem1CcTWaClJLMKEOghtCs3SZpSyr7He8RbW06jQ/LrW4F0FcGmqV
s9QwfQNphua3Lcvd3svpxR/zeDwokGVOvS3IgMVp8oXeXq8Hu6Y7dv/L3lSN3i3pw6YX9ybw1KnV
9BzPcyov/a5zBQnQRL9rX7Kn4En+4Z/7z81uQpsMgQ7mXLLBKbfGmFat+cNvWEZoalz6dEySi+p/
5/2YvhvehSn19kv6W8w23quttRaW7CVEZ71ZJBfDP2RA2QKQPsK+RF/uj27stW6rQPQeTSxfKnpk
BBoAVJgZX6SUxG+yJxkotEzM4e8Z7RyEvxAKR/LwKE0vQvtHeeimc6jTV0ndqdqN7V73ti7VHNEv
fwSkKRQ+INXgNyx+RE3jfox0TjgtHVmBEj/9nsp26tnln2mw/X9d+JutihoIeJfZa3Cbrq9SJQhx
ajRJysR1BT5CEy2y/CySwsbxo05qgTYZZWMbXZv/k0aoKNuJKCaZXQI0+w/PHdVAwkaacdBCLK5a
HQ1DI5YYuKbWezE9ytzpMXlM86ch2aKtnj3EzTF/WGtxmUox0n2D/8dFK579GoXNz8IWNu82d+Nk
mYOT1Tnq4JNen2ys6EXbIm9/sRCzp9db5r4bmKY91m41/DAjbcNBrK0HvJ3zm7n9brja9EZUp6wr
E6Qszv5c5vxb109+9zjqP3vreN8ZrT4zDOobyjxqyDjGIjENg9DMR/RtL179dYxQJ7U7ybKjboD2
TrJFwc583RFKbSdPv0d9wzOs7RThjJnaBhA3+g3XJ5srVRYGXZxeBPA2aRqcBX+fGpTv2tgRzB2d
y/u7XVtvThYBwRE2IN5xvV7lK0o4SEN6qULxQRMepWqeT3/xVdfILKdp260CxJrrMxiR5h5wtMiO
Xy+oJh1q3Kma8ogX0FQ03vPfY8A/f/XrL77S/AfDga5plpTBYm9oCwejnUxEz1P8nocWuY1Esp2A
ItNQ0u6y1zzwPt8/zxt6VL4dkhf0+hlXs6j3LKzHQPlaqtDgvkxT+Kx7vGG5chnLN6V9bJQvndU/
J6Z37hUbStmdOIKg+uR3n/1UPBcTow8lWszhbyF8aL/d/2E3WK73H0ZPlhuEMoex7AJZfgFWzkty
Jl2iU9hpj1VT/qVYxR8tO5paYPcYnAZCT63FQynITkUiGth+QPgKqmPvVbojVtNnITo0WyTMN+RC
828DWEfXmF83Q9+vjULRQT/rg5BfDP1vSNieJjmyTWrJsPP4wksWxW71rE+x23aMi3hH1YRlCz5x
oTtN3mBPm22seb2FC4VEnToZmTHt+3ckwoc4Pkor1RN6P4VD0HM0FS4Q1cjOYR/JbuG/3v8wKwHf
1VoLd13Bpqt7kzrHAq7QHtDAdkoOvk7c1NA3nuCtfS0uX+qHiVmbszaWEuwUxLfkV0Fs9lm/ka3e
9NzePygwSaQ18CsEs9cfNKJmBCMYbqzq5UMWM20opsDKLUBrsei0segGibKfvMA10i0U0sr7x9Wj
4qpy/SC6WBwoQoRjlHZhevHBHuShcYrH6s2iZH//u92g5OY9zlAUaAmZfse/XO9RQgfSqL06vShh
dK7qYSeG/afWf22NvxLfchvdnnTV7b3w6Nf9L1V9S6wtoNxKZQV2Mhi56O7q0K4tkoWyrZRp8jLc
m64mjmzmjMFb+t8bG5VXbgOQSwamZrUUyHyvN9okQxxoFRsNs3/MxD+lQbrTBv3PmA0PmpU5Rmg4
mp990nrtbIoMZQzu/V+wZrY8iDyKdHDVm7ktueg0tUzK9JL7rNaoJ0g9bbTl7NofN/z3mvFgsxDD
imwXAb7rvcqZwsfqm/QS1KJkm62FVgRSaDvJA2x8f1erS72/EvTrKB8tnt6aVoweBu28VLYbZk2k
sa4/hRQN/tNC8xecB98I2q73RCZbNqHR8/0U1fabt7A33Cb+l1OO822AvQieWxWZemqK14soghqk
uUUgIci9uesM+U9f5SJoRn2rPbZm9LTx5zkwldHVJd+El+YF6sBEEJXQUyx6zsNh48BWYhRwW5Bz
gvuFxG3ZOtK6zrSGMs8u1YSkLRMSTSM5HgS/h0IYG+8UCAq5MhJQVuQKMCUceKjELfD8inlQiaZd
wayZyeTo4taVSjRWQdNllygGr0BVs7UtWkP3bXAtKoAAGawPyGaTMYmFo07zJDD1EpE4VC+/Wbtu
nnSBouTy9m03Mrn5tUWlbAvIt9KDIs/+/0WX1RWrMFM1Slk0riu3tJySjteI+TOzWkWnxnKGzrWi
naceixiisQdB2MqRVsJe2KgA5jHixXDR8nC7HHlkVYmzS1yJ+t4IA29XFepgp73OHIRS7CumjfaT
UmwV3tdeDai0UQJh6BqczJJIOw2HHAGmgVDHEItfpdj0wGMG1RHFvD+FjTlblBQdijEE7ZyWutNb
cu+EUpQ+Z7okOImS1fv7RrB2GGBjgGDR/2V4ZXa/H6KdgVGwpIDg+VIKsflY5Za0q4mLHuSiFB/8
0vJ3VV+MrqYG4sv9lddsHDwEiCuaOnyP+d9/WFkMxi5NTXTiBG3ae0V3zCJnLMXD/VVWIiy6RrCh
UlKbmb4Xrkm0gmloJpQlW29Xlr/k7vit1/7ZLIeuLcOsA9g4HC1FloWbFfN0qHOx4hiLmK+YRISO
g3jqJ+Up7yYNTIKyBSNbcVQz6xotCMIPXMXi9k5pMKRZnBfozSgPUvYkEWQh63rOFcnVkmN3EDcV
RtYu78c1l4z+WcFET9PRt236V9M/h+LPznxpE/GUUpVLlCcVEYha/jyFqptmXyo/PxRbdfaVF2Bu
naHFQDYzi2Rcm40leUKVTx16j+XkCMPPOt+KX1dCHqYBQbHToCbeWL4xYiL2McSaNKfjoxTtRMvt
C5LGXdd97ZOv0tjafvIliXf9xmjmSqTzzuaJN559/5Japxv1wfMUssc2ketdqja/lLhVnNgIRTst
zC0y6jX7mQFWksXdQ7NzcZCiEOdtOo45gVU7AbQMRcQZvTx4ljr6P511KkGFnKouKu1YEsSNWGvF
7xC0EtepM0UhhZ3rz5hT2DaiUKAJadW2VgdOfI7iZF8pIE6z2RVvHO6K2TCdRxzE+BZh8xLlonhj
3ClFRR+y/SahPhz1/754Q3WVwW3m1GHLNRYRXZToqdxNXMdIUaujPxaBnWvD+LmGkOti5TKjOoLs
H8zSNzZaXCuOdK5UwZAFQS9/WwQLvTIw6F9NxQV8G/Uqq/nUteMxmv5DKxdfo8tg10wGopRFbgWs
p5X6EYGrcRqcwNeR8tzdd9Zr5TdgEqBkaCnN3enFa9QxrJDLFhANPxMeAOO9dvDTlYbLkI7td/lL
gMqsHYN072eGxSbZN+m/lYYglmVmFLqOeYs80YufACmeb7UhYA0vDmmjfanbv+9vcs0SPy6wOMau
hkRc0xKkJ7PHQfw25J59f4G1BhaE/TPEh3MkyFkkp1ohBErq8aGyZJ91h+pkea7q5jXc0FrqSqVt
bvVPVp4/g1CKcIoCmEyAc32bM2YVo3D0UYTzUIkIxLORPnoMGSnukO/v727t+ODjxvEzCodY4cJt
pVMhmkVeI2lrgPODOkd0/CTcuMxr+yE2kQAVMBsG0fj1fnQxlvO6UMuLWlROO8mumKM/UEfgUPtn
MuKNnGP+4xYlJ1J4ifx21tkAO329XNVHgzl2OQphCc0vf3gwWvWg4KHtYGNja76CsyNxmsvMN20Y
isoiWU1cXZiiZOrXKp/6uM3hxN4w8rUD5P0UZ9QOOZS18ElTMrZD3aoVwV2y74XgIhWH0ehp8xcv
4lYzc8Uk4OMghQFhBbDgvcL4IZLUiyqII9TmL7qXf52swcmicoOQYG0JoiwgOwjHUCtfPFdx2kP4
X2LgVd0ldmZ40a5rk61Wx4odIOGIF1coLBF5LMzO8vB/iQSwSq7Mx84AyT0NJ11P3S483L9FKysR
rIKWAVz93uy4tjiBfiuTiHlzSUECquGfJv8qRqpdChvjpLfnNs/okWICFaNMtYSKyUJaZGqH1ro+
iebToJn9T7+kvHl/N7ehDKvQ3gSPQ1EOv3C9GzGUo17yCWWyoPuk9lnmyp0nuYrfWCcvanwUv82C
caha2JnNuCXBeHuWuFpiUrDEOAyIaq5XH6qmyHkx80vdw/leJ5H2rHpG4nr5QI1sMIKN3a7499m3
U14F6UFFcxkoDnIjWYFaFJdZ8EqyJ6GRPtViZNqJJBifhjqLnqaaUMCsUs+DssTTv+tdASo867Ut
JOftRefj4vH5RRgSn+F686Ge9oHukcWF0vgVbuhPivgj0fdtXTqGseWWVxJoVtPhqzEYDpAIk69X
a+o46CuZ0DzGQaduXRflDzyMBo0AqOLngUGsYCdkpWa5oLXV7+CeVflTb/Zy4PRxldud0gkIJQ2T
UWy8umtWQAFshrXiwik/X/+0GuZwIyzF4gKHzeg/N9FzFTpVvxHrrR03iuCgjOCMI5tdHHdU+VrU
pR6xXl3rx9HPvYPmheDd40iDbjp8FaJySx58dWfUQ7nCFge/TPq6UcwiNSKcaBAzEQUhdXItfTDK
qHBKvf51/yrf5gVz8ZWOPfEXgbqy+MJS2mh5JrMYNPf23A+xIrRyRmf0gN3H1o6K98bju+Y8CNd1
k0Ol6rfMDHLCZ2IAnG4dv8riz0LaBcaDwrzwQ63+ifQtH3/7ArPBD8stvmDf1pbIHCFQl6j5bFTC
cdB/gCraEh9bMxSdosfc2Z3ngGfH/OFNVOGxLI2MfId/fegTf18P43noyA/k5CLS2r7/2VaX470n
vcLP39TU2kEI22LE+s1YOoQBWPLJav+eFKg/xt9BsQUaWnWBpFvz6KtGwK4vAk4JwstKVaXiUn2K
439aV95Xphv/rlsbuRnp7e3+7ta+GU3duc1CUxeA9fVhxnEr1BDIFWA9B9uoQcczVAN158Yhrl20
WVxZI8ViDHNp+4HvlZbRov/tJaqT1WLhjpr/g6HdV0HVv97f0goqiMEIptJnodg5Bpgv4gcDkWrD
C4RYZjHqsEgGH4M+3w+yM4l2qDiTRopX7OXxq2G9ivCG9hrBW/8kGucx3N//KWu2g1eB/hLQw8y8
df1LsmbIlaREVLREFQmGwfCxrr4Y/lETNxZafT4+rrSwmlhLvNwLEAuNgd8bTstkafIb/YAssE95
b3utHdbutMmkMrv+6/Ceo55nXOFgIIZcAoDCZooLwofyMom6I1H0DRk+TKr+BJGunSCUQiP7LSqS
t6nYqkqs4PxoH6CGRyI7Y82XxawqVTM9iaYSvmZbJrnIQrcqz031IzVUO4/OifSiyb/EYgKN8Rjn
kdumwuex3co7Vr4xgRGWxjQm1fXluyWHSUmPiJNPRx2CrdSRe26q4m6ERisXFScOkoA5G2PGYFyb
kpEbUxJ4Avq0zDM1AAZD+TEJ0i/3DXblnl6tsnAHY17Cmpei0hslyYOuO8wh2dRedk22YbCr26EM
wYHNU/7Luanez0NNC8vqYnbtTjSTh7aQT40y/Lm/n9VlDPRCJNgNZ/Wc61MTWr8cvIn9JIJiuRXF
UScuk+YQUFvYcHErj+2cB/zfUrOdfPA6glhonR8zZxF0GEB81iLfCSLhNWwEmGeZXY1LCLq8rabe
+g7pTkJ5O1PJL9K3sDO8StGi6mIRpCbH8Le3lYOu2gR4Qzoo8wjmEhCgeTlhdxnMCW9kM2Gxy4l+
1cjaxflGCr+2En1ciVUIk8gSr4+wLet6HKOquvggK8JEd5X4YcrCfdn8fd8sVoAcJLsEEUBzLGAq
y5DWqiVZGPy+uki51D7H+VjtpWKc/so0GfKMIo/sQlIfu9CY9pMoPzRhLm3c5zW3McM33wEOwIMW
lhnpU1tJPb/AiBNXT2M7H774wj4U1H25xeK2ZiMf11qYpi6kXps2HZft0KHW+2R0f90/z7UPR79L
Ik+kc0Goef3hhLwwPC9GOT2L3/zkoOY/wWZ6W3Qss/NZPDZULnlkVAbNwFMttuEnWtHXioSEeHPI
i4Oi/Li/i5UAXQLCS/FAgbGBMu31LnSrFvQmJkhRhCB9Ctjnj1TIH8SI/1WaoblLmkS0y7zUN2xh
7ftQHCFQnymr2dv1wn5XC4PeMwiWtLvC+qEFz2a90ZRY804fl1hcrapL2izQROKDhK4HGgyoJR6K
bHxRrWYnip8TcSeXh/vnuWbicymOXA6xbFzw9bbaelYKFdkWN6jTOrdTf5YQu3Wto1b+RjVm9UbD
E0MQS7oDHGRxn8TOD6XO1KtLVci/hFCU9hAp+U6laqXLRJO0l5S4cfLUz1DmAfDWJr21keCt7ZcR
eAAc5Mk0nhc/wUo7f4h8KoNN/VCE1icSmFc/DA+SLz01+kbZbs1m0Cyj3on8MqazuHIRzZKqCxET
C6Rkx2uTMg3jSRtv2tq9/rjIIujw6wzgrBw0lyZkQhvxVuuz0NvF9B/8PszDtD652iBUFssITHYG
XlsQsFuDeJal1IFM4KGOLNWFNH5rKnxtU/CdgOYBBaPe0KF4TcbUx0CZHTMo7SrqGruRqt5NtPLo
6c2WBO/Kh5r5sfBb73iXZVVfjAx62YlXX6qmwfZ0E+q1NI9B0AXChh9ZywJo0lvMQGMUOsnW9Y2T
FC+2gqptIKIsCgYv/skigN2hryruOEwWmkj6sDcnQT0mrajsaznNnvrAyPZBGpjgYItu48uubJ5G
A/wG4H046qXETRmaY20MUc0rB+zMN22la11d2XA0a5efBg3T33NlhUxkUaGy5KFsgypoL/rBKh88
cxeWj41R01g75Xm+l42Qm3+6791WzIg14SQnTyfzMhdGWxtGxKBw0l5gVTDpMV+S/NfG91w5PeqK
EAgRVrLGMkbIvHTAzdTde0jZai+FpNhRKzr/fiMfV1m46TrxS6Waqu7ST3Yxfm0bN5c+93TK7y+z
thnixxlaSlbOV7q2TXmIvKTJwv6i53/64CFAH675fX+JlU9C2Zg23WxtZEoLn1hJXi7SW+hn9fIo
fCuAVXuxvLOydnd/oRtdLGoYlMNB31CanxOyRdRdj+LQB0LdX9oI+P0YFJ+q8huF8TFwFeh4rISh
G8rUioWEkPRSGY+q9aPznVZ+ydq/ev3npD/lGZRmfNBKpU7xOcme9O5ND3Un7EGJNTFq3eXz/V+9
djzA/mgjWRbQzCUoLkwRk5s8CZraMHIzyy2Z1qm1t1APN+x2fSGM1sAZ8cIvAqlxhHlaN9r+Uhcz
0/djVyovfph/Hv0k3lhq5c0FlkD9Fk4d3PnSuw6TOAxxrPSX8eBHp17XYJN2Ir23q81579vwUNPg
uKGHRfnNoi13bcBhlwyDGMFBoHfgZHgvmsfIDYPfpfRPIfxz/1Op/FnXoS4EEibwMT4VnedlqKt0
BtDLUCYP1wZ7wIcPW+QDt9cRrQjwVQjBUCwjFLneTTWVul+nczU6qWSXIprdq2HCTES/EajcRp4s
JM+6wXQOuJmLY4vqSSf4i6iPJHpji0EN/Ng8iKHOLGbqTIl46Z+6ONmIB1cOkKoQ9JnA9PE3y8q+
NxhJPY0krZJanpNK/ylZ2YYTWKnUAucgfWTGiFMEUXF9hINYm3ocEnK2wzS5ySQZTm4gt9EEED+X
TeR0ali5cUWnSg7M2h3gEvagzNi4AmtbfQfUwvvBE7jUyGiLpDBzkVJKHks7GKJ3qvfXfWtc+YR0
u99ZH7F9UIDXG6Vx4nVBTYmrKAo7DZWUfkVHoavyzoUqNa5vqv94MphOcWsS4PZ6E8rTGJs3RnFD
n/f+sajSaRp1PqO6hH5y1Cis6MHZn8Frsf9JUV/vb/PWbYG9g7NFob5GZWppqbIKIppR2e4yAm48
FUqmurIZRG7QNOPJUPIthv6VzXGcQBzBOBK6LAWy5DbIpbTLWS9vjmDGvhWe3NpCDTuGOnYPaqzu
72/w1oOxwQ8LLu98PKZ+IZfdBUL3o8zMFpJjBuiqCQuNPfnANNnh/oqLI+WxBwNHQktCDYXFTZYi
qb7SD2adn8tIMmxggNkJVWLTUaVoekwabathvfBq7+tRCZ51Inn+meu4tpdA6k3NE/PibDDhp9I8
DSnwl8bP+7tagrnel5k17xBWnQHVy2TTUGszoXHIMhGzKTAGaw+S1yZ2E0HZPRm98rsZk/il633I
R8bRePQkdXDlrO8fxtBLNzzswo7mXwNYaBZVIctAaW0RiVoF/cpQluuzoI71XprCt8yIvuga5CuW
n8Ia7FX9hu9bOWeeW1ABdMQ452XFIktrfwoVpT4rWDDDx0Lw0PRBT5gzBRsmtMTyv2+PF5Aq8SxK
TnZz/U3VPFXaYpKbsxBIsbEfNcsDe9sywGrFoUCQH+pxCdCyqr4FedyZO0EqstbOFcH/7Wmx9r2t
O+E5bsfKtNN2qjxbN6dMsaEEyatdVaHMBVFxJgY2E8bFRt1l2Yx6//UoqaObDBJ0xhhe/3omAHme
SrM+V1JSIC3mR+XRN6bUzXMDsYq6g4a08fxsX7d6foiFQfwF5LFBgaQthb1QRtk+E4X2IQqt+qvq
FTBOFl618TmXCdT7r5z7KKDV6WPcVKDieArGIDPqswGvB8QXUfVcCz7gsCGZHN9MELSv28TRdHRR
pEYXbN/MpI0P/X5rPgQ9/Ig5Saae8T5FS2p1fVT56BWGTzHsPHmxKbmp7Gm+Kw/TPCDsGeh5THlY
f+V+e+0+AGzY7iuwoY2djYP/V49qJwCzvimJzKSufDJTVJsqTYseIGXJfPol5ggdGnKYKIUEgZ79
FY5D1zhZkiHM4HW+8kVjFAgKDsWbpl0ytF4NX9ggfrnvPG6vDnIsUAVALILqE/Dk611W4TTqcT82
51yWoHCuaomxZFKHTrM2y9xzoL08Ud4V4mM8MN2PxYm25ZykiiJrQSvuen4iK05TRwHDGJ7p5r7n
vQ1GDoRSCMZjpbRcBHn6kShMqdzf9LzQ8ofgLSBwQUmXRH3xQ/y8CgtBw75yY7B2EGp98fQkPmZ9
SKknskM9qt1/vyIFaWZdIYTiLV94DaNWtSpWp+asT0Vuz1zSbjOpaI+0ur/DzvoDULjmdH/RRaD0
bsFUORSSAx0miGUdIux8k+EpqTlnXVg90zYMoTXKctco23FHNFgfWilQkRoYUZ2Y9Oy/LA+0n3s8
z6cukREiFEpp2/K59UKvHFVL+x+ZV8L/b6l/4rROTzpKj07cVTDK6/oW2mTZkJ13TzuFWI0XcUaj
L9I+TaTdbXpCd9bFOnxN9Bo9B1Wc7NIc9ENYZuFOGcJxN7R56/hE7/u6KQWHMOcF9lDPaUq5dPOs
978ZXbPVnVuEPu+/jUwdFCqQPagaF7dObAdGs6S+OPs+lQezYYqjUw2H7ESySwp3zyaNtM/QFyvO
fZNYue70HudcjuEwAoGF5dNLKjpag9W5izI01Cu/ZtjTEvRWPHgqF3/DBG4DLuaBIOWnEEZRm09x
7V0mow36iDmScw4A4jlRmflSUfZyTK1gugPVoPDb/f3Nf+DiZjNmgWdkTJcJoWUeGfpREE2hVZ0F
OZr2wmx41L63umWr25qLR9RaqNsuh59p2vTA0Pz63A4eBN6N1ClV7FC2KoTPoZdMRHoCstXTRha5
siwtd501Z9WOmzBHDycwgPPm5PGnpAFDA/ydCvD4+M1GirVin4RR2mydwA0pmV5/N6OQLDQ74/pc
NpXbJJpj6M1OHwEtgNcqjPyA1oJ9/8utRLEEJVQYaMIwpEbx5HrNoq+yuGvb7oxnsr75WvJt0JN8
VySp5gZaPO6sQYE2lLDVjiMBXm3dojEaqlphD523Rb24YkgaiC78Fv81Y4Wuf80AD61XZ1N3ZpxX
fQkGf9onXb1VjV/x0JQG4eaU4HhUb6iECxoMZRjK3TlW06fW8vaxIbqjADsRRLQVlGKG8qVXg40I
fcWOqBoxqQzCk9NeOuZBmrLM6KvuXPltZwcAcqQm/SnWwbFUjxtfdW2HPPXAZ+EwZv5p4QHSnCy8
9rTuLEpN+Kp4QqsfUyHqLCdqvOhJj9rsJfbMwrIDBT/tiojmIfpTlekfxVfjfQ87tR3zjD35RTh8
pvj9o0Qb+EiMW5+qWJA+d0qgbXjJtQOaddfnUirhwbL16oMPa4fC788NUzG9ZnWgTrpfylAWTlEl
h/tHtHLXqHQylcA4Am3kpY8s9F5J4U7nnRqqzhmrCXm8JPnT+PLPoGvcugCUqTZbcd/aqlBEMY5K
gVoj47+276jVW6Mtwv5c6dprnX6ayt9dcog94pBmp4nBxlTYihngs+aS2/vE3zIpNPuoEIYm7891
px8H34Ba9GsGL2sR7ywlO2R/vH7ccijzFhZvAY0KckKVaa1Zi/Z6i+bIxE8sJv3ZmGWei3Q0T12i
d3ufl+PQqGJ3gIw2P/rhGLupZn4nzmx2ErVOO7WCA4JFW3PgK2Y1P4K4ufmvG/S85BsImqV1f+6p
4zzCj9ocRirTB3j15ZOQTFsTPGvrQegKqIP7x5s428CHctXUDpLQ8syfJXVyc1DyNjfvl6/k34lF
m39/Z0A3Es1QkpuBZwuDShur0aeoGs6tH/0oKeFY0z+FNr75erkBzV4qd83RE7U3MKk0ocj4lwSM
EY9QJFphex51efwCn+ZbW0c/xLIrXDGapkdfTiw3qBTjC3MquZP0dfXkC1OMbFoYBrYValGKPE32
t97qqIwOg1W81mxs71HBtYPIk+0oj4cD7CnyvqfqsHHjl/0aNsAbR5NunixgK8v4oc4Fw6zquD9H
qhHBOCC0yYnUwXz1fUjWuy46+mlTPSeh6R8DA4JmSQZ13usZmS4CvfsiQKVrpKfiNnRNDlUZWfvW
0ppj3mXwfMdSs1cFFCXFxHxBbUtwA6slz2GSzUnxQm5cJA9h14E+7ZotHoyVr4OUAL0Wk+gLvMUS
wzswz2VVadOfy7gtXIBF4WvU1f6XkJ7bru+7KrWDWnljtHh0mknp95kxDjt5rCK3a/tp147AQ4e6
ax6g0PYeTByUU9HgOliarx+yUfPsTAwTZt5KcRe1ubphyLcvP79/Ju6eSTbwWXMI/eHWVKIct56m
9WdvKjzGV4UCliY0Pe57/du7ySoEkDz6uEXrvXf+YRWTmXIxzvAFaiM0bhZL0ydfzvt9YohIWg6t
vLGrW39POR6Ay1wjJJxZzgdJeq3U0xQMZyTmZATfjf4TBFbTrHbc7Yw4D9ymMfNLn2hbNIxrK8M2
RRUFGDn4skUkFXfQFnsFXqgeCu8Qyv5bNEHZ2ncaDNCiPH5qGuVQ1MNWPfv2yaHhoswDwtRuZAa+
r7+jnrY6WmzVdO6aAxGYC0PQ8KzpSA4Ih7Fw6i0WtDl1un5u5vXgJ3kvREK/f72eQVNpzKJwOvdF
f5DD0FakBE3X51JSnSn7H87Oc8dtLWnXV0SAOfwlKUodpO622/EP4dBmzplX/z3sg4NtUYIIz8xg
jzEDuLQWV6hV9YYteY+ro4MGgNkMKQq33Hm0qVsmXOvmI+oOnVtbFTgOS1DY6ZplS5hfCAAo3ala
qk66Pm+spiurl0I6RKTldU0ZcTXWkdoMYETmdpC9abyLw2Nffzf/pyC8sqB6IzC1hvG1pZIW+YRi
Zi213xspc6P0+6C/hf2WwvSVL8dosDvjA6Iot9bRgrhmSIPYzEfoPmH9JMYnrfskJpODQtjtXX/l
kbPgPBkMs7/gc+XzzxaOvqCLqTUdg5q3iwLeeBeFbpw4DUUI1Wm/tG1q1zLASM3dCL3ss9X61Ond
Agln1Sw8wfPQvl/0rRzM85FOa+9QpmsHhzvI9Fgt2oM1hpUtaBHFOS3M3MlAICms+mjj6bHuUi5X
H/pIlMJ05oDcWjn/Fana1WNj8Cty2VW++K9UPlzdll3TdkAo3x7yte/6d6zV2yNoutCsVGJ10exi
0jJT1ZHutTR0uGM2vuyVU45nMmUiapvsh7XE4yyN8jgWqnik7vJIA8AcyOs0/ltB9K/9Kpf1RkZ9
WclZzA7BeyxBOdhXyR2197FIqkk6Rlp6J/BqeM2KLrIxUt0Ca15OI5EwqNXpRSJeswbH6zhlN83g
S8cGKVv5xax+9/q92NLNwsf+9he7NigOa2qGZHW0claDkmulNqw0ko+5ObQPeW2GtmZiDt+VrfDt
dqjLa16Bxvx+FdJmkNa6GG0l1UagTcox7vNyR7enc8bZ3BrQ5UEJzozaOgnfsunXrJDRyPNMHET5
2PXqRxnvDbG27EibnTpV97cHdHkjEIojBZ4WryzgwOc7i5eFrk+RIR9RUXtWRFcSH6tZ9IJJ3CO0
sK+p2sB23yhJXX6wBbLI045HFqjatfM3uk9DYrW9goS9j6QpzQwBe4oeHcyNlbEGE3JwEGlRw+Ui
IBVeQ2vyeg7SOGN4pd5KR61vv/ctZL4u10svK4JnSS3BEAmIN/WGFLiJVM02x09oz3P1VEXtPwqk
vf8eEniNHieZDZXA8+mm1NcPii8qxzLJ7Tp7U/zPt7/nlQL2e5tkyaGZ4gsbFVMLajwJJeXYqGIc
21KnNKia+KiGqxPnl9jI9eeoiobc5Z3Bu0bR6hQkMQi61mkioRt3Q9eOghPKWhE6Ka43+O52bbax
ka5065C25T0DKxyPEvjS5zNhVWNYxqOuHI2yUe00SY19l9T9QxFYlTtB5HC0mVWvKH7nSJX5sxO6
aWMZXtlmiIyxBGkvLS2d1d02aInRDXWnHmPzh9ItclqH3Mq8zJc3Tt0rmww9pMWEFXr0ImB4PtbJ
V4Ip7hoVHf4JaEvfpHZqCLpdl2mx18Qy3pXVmHpC2ob7flQ21b0vTy1eC5Rl0aFZ8q61ylYglHEt
9aN6hLD0oGKhFYvx89Q2h1GMHoIEAQPlTo1+RFJEHwEFbk1yy+y5nzv39uK8su+BnZGWkc5A9VmD
UwxfGzsqD+qR4xqGiJTZmLo8QCR/vR3n2oflFbYQayUNvOYqX7LEpK1judSOFgLYVjPvJ0xAhj5A
o34j0tUR/RVpdXzKUW0WgVlox6SuAdN9ibLovhF/3B7O5VXKexLCNR0YejBktufLpy5LmsjtqB1R
KI9cbRgHZ6RGgtAOmgIdDLdJ6ur/4VMh4QLsWQMcfIF0VXO/IU80teM4UN4dJgPoh5mqXtlWW75I
V74WvRc6jTxsIWGuW25pqOgN/1CPQVk+6xZ4ulB81OrfFdratyfyMt2iqAfNE9ALnUWelecTOZVR
aBVVpR0xXboXjPtSidxQRFVe+qnUb7ns3Q53paixFBGBK8GbRRJgjTkDcteXXTtpx0ybxc7tyRxk
lrw07aVuHmtnrELrIUCM96uZ5QiZtzQl94aQQ92f1ApFoEGatFMlWZFo93qfzE6qKYuhE3RAVLi0
NvytylkIDt9Ih8IWgll8nAyj1G0lNqKft0dz5RXCaMjAGRI5OMXn89lTfEnvlEjWjjguyVVkG/5k
p0KyLyFBm6ITS5ioiE8dIPlpGG1GvvH1rrwClrOaeiHR+cO6WKgqZF9LYedoBLGjFv6HIYXj1nxR
wvjUfjHE+6wb7Lb10lDewvBdu66oiC4epTKjB153PvixSgDcoQx1lMcf0aw54Aa/J80zEGtahbDO
ldjR5bGEfv7vCRqvKgrAAM7Jp9dosCxZuAdapR/9HqiNPwb9Lsxa4ZD3FgYRMg7aZm1K2K6UI/rp
dLt2tz/7lRNOp2RKargAroG2nA+8QsWY/KonF0XR2A3GInU1AMROFSnNxsvrfSznj02uKOJg2gS7
+ALq4Yezpkwh2Vo8xztka93Y+lZF/lMCZNNXnCls4Gtiixf0nl6/BuoiM36Y8kOpncrgLZ32VhjZ
ErLjDUUU1FMppnhGi0aFcnd7Uq4th6WKQZ0SGDWKTavl4KNRxv+aKkdV+uZXkVs11m86ka4pPy41
h67svXpUDk2yJQh6BYu1dBjfCcdYAjBV59/DnwvBjEmcyGiDg6wEe98/8NW+muXo+CmwsEexSg9q
ou0NpXX97hBG7cHPR6/WwkMa6h9uz8Tl3bT8HDJNbnV+1Hs6+ldFMoKdmoXppMNV2A2mK5xO8vSl
2LJCuBqFvUT9g2bXZXXVSGYtRA72KGpB4ZQzIvxJXKs7Hq+8VUD9Ugkx//lqXxSTAWEulnOc4eta
mRKbpe9HKHY287D3G790Y1nO7Kyf4sPtSbzMDxfdKnJ1HDFVnrCrLKIWS12vW1Uni7CcMlXQpmmc
IStO86h4ZtDx7tPJLtrn22EvL17CKhACluyXHb7a2mWohSDZdP0o5K9T/RyOv9KAeuvWrXt1dH+F
Wd0bspCnkxiY+lGJC486/5sEXkXJu6d4gDZCJopYoTsIG6ytrcGtdigbN886UoAj92pyGI2jcW9u
tcSvLEsmEDV7clZoDuuWUh92dWXoiLpW9VK4CfXgIRzL6i5N88zFp7XdmSXambe/2uWBvHy1/4Ku
vlobzroRJshU9rARXdpElOP74mtQ+e3udqQrpxyhoG7wbqYGeFEuzlt/0oaEdZlbPyKsRwzrwMnk
yKl4yOWHpL7vw0NYbq2XqwP8K6p8fsJVZa8BYicqhzmgYXLd3g62UDHLMXl+1SxDW/jKfDnO8NUs
ljgIh0Gm6XQ2XGk+bFpWXR/Ef3//atHrpQpiqefv54lnp+1rIH3W/S1Zn60gqzUup3WTC92ys0bJ
rQ3d9mPtsVT/+SnAVIHHo0eLgam5ruQFVqwjSGdx+FpBsGuoHjpdlv+m+td7txfc1Y9CtkGCybLj
yXr+5YO+HCtZCI1jrAGs1KW4ckrAGv9DFLQVl24jxQdI+OdRzEqsk0VJ6DjkUnFnDhINYJP87fZY
Lt8aSNnSsCfzX2CMymqBJfoM0NhvzWMuZminZ5XopFZq4u5lNfdI7cz2UFQ/U+RuNtLka4GBjNJF
XS5ka13VwJlkmgRxNI/+MONdpme6B6cww1A4mndjbKQHqZWbvZbkxe72kNdecVS3FnYZUmSkBKRG
a9EiRRlAoAuDedTK11n8jIuwl0XDYc7QZIy+jyByE+mgasKu1+77pa5DgxS6ux2rk201xQGC0T32
2/tIjO6NZgE1bvaZl1t7te/xsHlP2aitoox3/vGDLI1LIxLY920avyHhUr52guiTuPnVkyqohWNW
SuJSRlH3pT5TDMUoBDHO0EGyUHDNUOm8Shq0J/qgolPHqvkptgYdLKheuZ0k/ByzOfkQicKwsWqv
3KJwQtDP5PHDM8hYnYplV6pmOnEqGrPkxJPmirlb9F9C8W4ufrXVs6R9u/01r2xGMhJSIJp1kDPW
OOApmqxy8nMUpTSh20mp8d1vAdXdDnIF1MBbnK2+eE2zT9aSwkbVF6jF+voxnapjYe0y44FCfouP
iZ3MdmCF3jz91P23PA7tLHwKIBr57UOgnxTablI+eJE5PDQ8h2o7GXa1+dqZh0p+LBrIobskpKHa
6/VG3vRuhLVaREwKKBKgh7AC1yLngkprw+dUPIqzVLC209r/KOm19Rq1eps5Y6KIe7kz+gwDNpUN
rsqhFYANzqc/nRrBvKzo880ecmURsIawKr75tRUFtiH7IlLfRpqDch6QgwqNRG5dOUMyKdSy9tc4
azMmZ0MSKa6UzOqvGABH6MpKlItOQx7eoEXq9xD2irZLd4KGMqpbhnGXgTONF2uffLK+a1VjmLYm
ZNVx8aNOAPT6qAjIqYZ2R1vKc0pDeGruyRn9D1ghSl/VMPEpQTQy9YtCS6SOs8wXDLtLpSR2kEW1
9qk5qF+CWakH2xq1+lMbZmJs132Tf0nxhWntoCkCHi2a1SGEGZSJC3YTQIcvC4EjWBGXY5NNTedO
A3p493pv8L6sa4q0O60r9GiPopNe3jVt030Xe0GSdwKKNupe16bqe0Et/Jse9FnuMUV+4BhdPg8H
rGQNxU5nWSt36KnmH8WOVtHGefvOmf17NUDYpSpHGxiUPu2MNUqNLpoiCBws2ILGc2vrSVCntt+A
VnZkOZZGO+mopCpIKI22INCiVUMrfTYE3IntcLamh6KC7yvOpuwpPZA3W+ql4bdVp8HnLCuajV7q
OmeFuIEJDAoL3OgLR3CVmESNYbVzI1DYi8RyX0hosErlGLtW0fsP0SC3Oz8U/zVR/n9BAcZSPMIB
2lg9cMRaisSij/TjlBy6z2ahunOxkxqvjf61XLFEQtKYy52rCB7Qani1GMKoU0reNJZi+6H+2aq6
O+pC//i6oBvO0ci7Ce7swqde5RBZVKqlmImUgwQ2rObKPjpjw15RtiggF0WvJRJHDNcJb1GYwKtz
P81Lf+77VjtO8e+xaZ6UuNoP/WOUZ3bba0+jqezF/KVNrB/JsKVSub5ziA3kDJDpslYY6Sq2Vlmz
MPtkfv60yI3FHp1WO8+1eyOubQmKp4RQX7eROC1f6Hw7nQddrRUFvFaSQhQ8KuGPMP0kYH0X/esb
ahkYq59pRTuUP6xipJbeJIAB9WNXxXbYxm4NpyTAZGbjdltnG8RB5gk4KWUQaghr4EbXhb4k15J5
lIrc3KeNCVEc9LgDLU3y5K6V3SDVAwfpjwY4jDl/bfSm9Mze+poYcvcwZYN0nHwypbRGGnjSWuUo
6FgzCm0S36k96vq+luueL4VbKsZrs0RYmOhg0RFG3Q6dBdbeeaIUzZgjqk3sH6M0sJVkzu1QyD71
geiJ/qNv7iv1waoNR1wUSnzhcZjqXV5OgOw6p8xcTfhoDMGuDiS7BhMSm1u/76IaTfmXMiG6jPw0
MEtr4npbJ4FIPd0/StJbyEeMK09qXpKdWgVuLs744lAMU7jbpOaxqLe+7Do5WqID9sMIaCncaGtT
B7nF8EdpUv+YQXmzi0gQ7dDXNzKwq2NEdJPewbIHL5wCBCk0SiSFyTOG6o9iADiI5YP/JviOIhwj
v3nVgsHTAslDdBjf3C209/p5ySCxH1GwJqMyhRj56gkTFjLNH1LZo6nmdiBmngiRvIGzcnuXbIVZ
HdmK7oeB2U/CUY4mu9X2QvlbwrbudpCLWsYymIW7gAsCr1mSzvP13KQ4RyS+JRxrM9nLQ28jtqsP
wA+0b3WPMHja+I5Ztk46pRs37gX5dwm9OCnxEIQWAOf6PHQWtwIElDg4+RK6fIYrqMaB6Jr+7Est
0sm1PSvaz1TpPwpd+4wD668BfeNWJUUb7+Vcp4D9HKWOOX24PScXyff7DwPWRQGfyaFHfP7DQkrk
iV5lwalvdsiP4N7hKIgAVYWXancGXHdoQkH+IcNkHJ+AFv1HufiwmAjhwuZK2UECldvFn+JiZ1kf
utqT43xXjoc47qlD105U3puNumFmd3kn8VzgkcmtyFxeKJgAR4sVXy75zYI3gecmEq2vLkLSMTYc
U2TqShMiFUTp27N1eS8tgRe5HNIK2tfryQpjVYPBHZysSD4NxmBPiElgyrhLsvDuX0O993kRYZMp
8YM2Ov8uqWQEUorV8KnyTdNtjdhrVGneBfl3iB7eP8diREB8IVwuleAV0DalciFl6pxijQUsgf7e
Icj9e3p9C/dyY8FdfjtUVP6KtSqpG3JaVpCasDqf0oXB7g9uMU2uhRSBl4fm11hQZy8Uk+guEOPm
8D8M1CJZA09Me2ad+FY+y4nKRXoS4kcx8PTiMa0j1+q2ulhXMjYQvUuxTIK0AapvdZ5Rza4zK4uz
E28zpwvQ8a0/leofCg+7mU5v2ttDuK9ywdUKYyMtvbyWNDwj3ukyy5t6rdWsmGPqWy3muPyy9iOi
vtJDpiXKy+2ZXFeYePCgos+bB3tTRIPXLKAKqQ3TGHGQ1Xo/uh/p0DnAa0sARaMcMThR+ZRRR8TJ
vq79jeV6Lfail8z+w/+HjuRqa6COlY8Chqc+YoED9l9qlTihgE4NklWJrLyUSvn134cLmJiyFmtn
MZA6D1lJnSxYnYJpLe7K0cyaVfZG/JV59pKmhYr8+Xa8yxcamBU6rhB42P+I7J/HM+WpyJVRy055
D/GdsscQBoJbFuOQP9djEct7KzHn+gDaKDF/3459bQEtcldYybJ6qSCex26nIq2aZsa1NoNHOE8t
3VNFzd1/j7KAUKEYcSBAmTiPIuNtBiZJxGi8zTPONlF6skpp2ihHXkmfwK4ArIWrCOicu+I8TJAN
Ypa0fnais2gbWui0A9Sp/iDCIQjD0RO0YNfqdpiZHwW/O6bmVmZzJYmG+wO4lyR10R1er1bRoMVg
aRP2rtA0bFGPW68yspNoZD9krfM9RJdCOykMjqOx9Z1cnX8YVXuIa3HyfCwk9nmbviIOljkJjzF7
wSg6QSt3O0PJVC+i9frvNw/oGErwPNRBe685jNWMx32CxM6ptQQPYainkRu+qZ/rTUXma3cBAvds
YyhtQDNXa6ASrcSq1GVqak+X7pt9sIuG+xhW3w5v2tvrbTlxz5+UGgwLc+EHoy8DjuF8IcClkjtR
7LOT3PnJZ5yDfReX0fF5SC2VlafJGyvv2g7mtcweRjpIRl3xPJ7RKVauZ+wiMX2zrMQG+5NxmQ/3
ebDlVPzuAHoxNuC7PNd4y17oJegoX4JWF5hH7Ppekh4BGzmQxIMWWNljCF/f7VvobGIm1DsrEzil
UdF1wZvF+1ivC09RMuuRTD92ABwrjjFEvZsGtfCSBQFke6kxD5PVGm7ThNpDoFXJnvbtU1CVwk6N
83I/xEpwLyoDcPy26t9UM5x4nhapg99mhcyqUt9NcsNDtzBMj6qeD3UyaTfu9mu3AiU42O2cJ6Sy
qw/cp+BZKSnizSjMbyT/r6Ho25KUeOwhR20CZxLB9P4Pi4rW78KjQbFzXR/PBNOX67HOTygFPNTS
hNHPoxrmR6P9djvQ5WriBOM85q0Jh5H1e76akraNBKyBsNgmacISPpNSt+XwSGbjKevn19vRLvcl
lzpSr3CEKPmg+nMezZ95U1p6mZ8U/VdvHBaGUFbb9fBHDdIHsOofcEu/HfEdY36+hAmJfhjgBzCy
2NichwzGNhpECTMULcT9DMjy1BZ2IkTW7xYxpNkuoNfyUFOsunCoOcAhGHBie1LCsfgiJoX2SUac
aLKNvpw72yh0pbNLMVHu5jaXvxWdX360Qq36EYAi6V0xywJokFqpfW9w9PRUAJwbA7r2waAGgLp5
x6usr7c+yCtwcUN+Elo4XKVoUw8Hpza9JubgaF28pUp67ZPxiqPXxxTyr9VxM4ZBk/D0KgBT6HcT
3OxjkE9eir9s6IsHS0mgeeYbq/9yx3FoggtFig3PCPbc+Tebeh0v8SnITzqSYaXl5fr3yizugSU0
YbizeEzfXiRXsmoCLqxzuCsLeHOVVZuZHBkgtLFkF4WWXgT6AF8zAPr3wVD6n+C7mL2TKYn5MQRt
rpOjpZRDx75AHi7URjDPt3/P1fEj5sEGgfoFveB8/POcWtT5q5wrJUkcNaZLGOY9hop9ktNCtIqX
QEXdCztcayPycpatdws1WV4rWDouefB55I4uiSgmbFBzVN1eF5wk2Suh+M/PbKaZRJ9GFFPHvXIe
xZdGHAL9KT8N0gE1BTuNP/S0eoZidgxxgBeS7ChrbADyL7PPJSjKGcgdAYVaF5xkK+lTcZo5ewZ0
StQnXscbmee1yUOqcOE/wmyntnk+rCoPLD+wFvt4RCIKcr/kmG62/q/tf2VBawMwABq4flKHhi8p
5Gz5KcADOYFjUQkfRv+jDxIpmD/cXoeXqc2ikIBm0UKi4Am/ynHbYKyUaVSYMiXdzb1Kgts5Sj7v
5L7ZUgxcvvl65YEHQ4WL5+OyD1eTF011Gy6G9IlQPPjBR7H8JKq2GuDjQmrzYzK/N9aWqtu1JQE6
jUUIBxBbjVVMaMcNaEgMwulk+l5jaLMbIw7i3Z7FK9VBCoOIIbKlkD0gZz8f2tRDL1TkpjhJYYm7
Cl3j5zCvHH96zQ+YwbulqdnJVgZxbTHC62QLQz7hul0dab3SJsYsw59WjYcye021+1rcqkZcO6f+
jrG6G6jj5H3YYyDfxBPCtXdzCRkeTXHk4xQIjRur8drK/zva8mv+QoMik1sbSh1ga6aluy6Rndwo
baX8HDftQVO2rFaurQ3gNYCFUMvmblhtZnHo4ljoed9pGmCRuCXPQ559qwN3ZYfBj0M82CJJAU63
GlM6SlU750l5CvQ83zWzoVRA3zt5P41ZdMiRp9qYxCvDYky8jiEYwl1ZU/JmK07LPO3KE5YkoRfQ
97ZR+/lHu2j6O/SjgA8v7wYTFMNqY42mGcWTiZ+KOsr+U98h1WSWguFubKwrK2Lh0kPiRxmHSKsw
AqD2BKeCxVWFquzwWo7hYyK+qvXAA7d8Tuk8t8p0t/w3Glw7BXWTEPsaHCjsIus9SvmuH6obZbJ3
INnZSUaVkWoO9T5+FFT41Tfl3dlrDWM+9UY3fkunJIqdMobp7A6TWhzaSolEp6MtELtKlAhuH2v6
XlWg0LlSl1WajRW88SMBG/GjnXycQYKqlW1WYd04UzypL8iJ1XAUaivc+dgNGTu1DYfRqWpYzCSf
VQtBAtHg30Inq4EnQCbXHRqfw1vcmePopbo/dB+KXG+HQ13WiWJX6Bc1tjFYcrQLjH6pXOZ+wh+D
SQdPUSK6u/HlliPvYo4osVHuZtFfmHXJiVUOVhnqZLGVcqdn5Z0vZlS9m0G8y0E1OsbcGpMdhWEj
202NBklviYux4BA9mpgKbOi3XCaA3NoLGwnIDcA6yibnZwvuTbxFQd2c+EytXaTKXZG1rmLtpVRB
vja4R7zamyF7BUn8Mg/+RkJ0cVi/h6fYxfMSROxa6DjKU8nsjFQ/DU3g5ZUu8U6JnNAvoo1M9+LE
XgJRNVj8POm8rXUFqiru4n4u9VNh5oBh0JxJa14QmV23kO7bx8Hf2KMbAdeybVZlKcC8Cv0E08Pu
0PO00ARuSlfSVNtI3gTr88bKWnKS1criQgeBDeScy3bddopMI2wHkd0HMLzfcVIVD0qk/pk7eB2Q
CTBvjIpZfW0qGAt9rhReOQz6Xlicf27/kmvfFNQ2H5WzkDirJYXdttrjmwWYrJbcztqr0o5i3cb3
vB4E6AsflaR2nVqQoGU6opL6qQXY2NDhpCfOub+xXbeirF4FmUXJJvBzojT3LUVNI9+r2kYCeLlQ
WPoUwmkUUu/gj+c7EIFXtB0KVTn5UEbhAsrSwU/u0DZzlPSzFJkb6/K9I3O+Tthp0Evooiy7YV34
CEUce2otVk+kUJkDDnhGmXrSxF0WvcjJ86R+E+XPIiVqUc2dlrpV3U8eTtbHQIU+lG7dmNeG/9fP
WT+JWj0YlaDh5yjKo+oj86k/ttbnVvbG+GHIN3oslxkpMCWSDmAEi90Fs30+2az9JDY0wcACXNQf
xyQ37KAEDumTzXmgTeuTnAXcBVwpL71WTk6F67l3e39cZCL8BjyY0DihC4ig3aowIythAjLUME4p
9yOdLjfJvv57BDoA3MFg0ZAAW+b8r4TRXKSsrLkxT6UoqE7CZnfFtNxyh7ny5ShRAC+lHoNG0/pI
bYqmKzC75UjtBk9Q3gAAPwrRUb3D+NLlmf7PxwoVETooADeAuilrTZ8+wri1FxKmzRTvNZkSeo5f
q1roW460l5ueLh8PF/4JchYM7fnsYcRcSjKmBjgG9w9500b056MXybc2duJFCgz2/+84640vNzQq
ROIkw2ybKKEk0WfAyLtyyz/7yiW/RAJyQvOBP723dP5aDxFL3OwXIaKcQ8Ezu0axxSBI7Q4ssuun
vnDXt7N/QJQYZTN/FLyuyzWOn9zc3V6YFzoKPKdVbPR4X2jKkoSvElcRoUnBCHwMbyfBHrBdy7LP
obzLM/XVh25a7Y3ZrcrxKdbyj+U4vtIfXACvaVJt/JKL6t7CDOOyXFIPDsE1KUIPKhCxjWydeKPQ
T5by5q5KjeEwKXmyI/HuIZ/6kle1gXHnT7J0d3siroWHCI7yL19EocxwvsZCvSpjKye8MFhIqgaN
WxqkgXls4CVv3c2Ijes53rXaxrAvHg7vuCqOQAqbCwJtdf41dSFqMaolp+5HldggUPyHUbWzjYrT
1dExp/8/yurajNj8UbBEEV9Ep3/uPvWxQ5/krdrq0yxbcXWXARP7L9By1P61sBH6adVsJpBS2JQK
P6dvtz/T5XTRHOAZTAEDiC3SPud/f8zFDN1D607q9ORHXzWKktH8ZuZ3vrbxeLqcMpX6HNI2QN8Q
Y1oD7/xJSFAQq8fTbCGnK3T4qIyO4H+hxFoNKrVPwUE7eyO9uTyBCLogt/C7wwR+TWqZBiUctEAe
T5L2AbwY2Qcq/8+5Pm0ka1emkbfwEgvPIjQal///r8/UdCK2WKExnirYl6j92J2ZQ9MHmi99lKJq
I6F6P0TOV4VKbYtCJwVP+tPrdjvyWX5Cq2I69S6n6TezskeTM9ypVLtT7UR30KWx998+fey+1Hvh
Pv0OCr/dR1442uXb+Fa+lPe5s/Xyu1yq/CgWErIo1PkuyiplIHaNP8TTCYLS4wCioxQwpsq3pNav
TTW1S/g8Kp2Si/fcaMa1QGtyOjUN7PXhOQzB7ud2i/b2v0sHLO/9v4OtbrDOhICBcct0MuaQ5emI
Re1aYnBU0uxPrv6om8deKB+L8hAJGyvq2mySdCwaGgv8b00jFgVR7f2knU6hfhcZwl2e2DoIpH/e
/WAp/guy2v1zXsAhFqvpRPV2b6iRnQ7TQ/cYhLtZ2PpuV7Yi6Gv+Qz1s4X2vUrYRXqNlJPV8UmJA
r9E3pZEdUfxpKBtJx5UMGN0MsgA8R0BrARM534u1wb7L9W4+CTX0CGNvfhVb+GxuQY6PvPguTzfy
tkvACILaf0dc3XXJICdohBDR6GbPVIsP3fOMGJtDPQrv5LF4HM3ykI+23G9Efn8Erg6CRV0frD/S
u5ePRLg4XSTKw3z6+vUY2d7x5aGwvz9F9pNlZ3ZlR/ZxdEnx7dCpnGB3l+yS5Q926P38WdmNLdlw
pXbPH748vhZfHdPud998+1NoT7Zs13se0PtwR13bjlzZfjmw3VzD/bizP+wfH+//vDyE9p/ff26v
yHd+460RrW7W2jJHoxkYkWYX9pP38NB78m7aASB2LA97lAdgLk/Wzn/UXet784japuZET+2Lcxjs
e6Dv9kGxNy7769/3r1leXcJxUo+6Hiy/6cnPs11d7jNKWR61fT35Ub8Ay2vmD1spxvKXriYCZyN1
IbWiI3CRv6E6P0yVhEVcHFMTj4RdUiYbV/L7nlvHQI0CHjOwPGgiq4FBMxUTXyvEk2QXzk9Mhfg3
vn5Oan/59CO0Rfukftj4vleOAZiB/4Vczr2/bsosUvt5sAipKt90JzmkruC0dua8fl0W7Hd0OOzG
y74qTPHJ+WOelDvwera+65BtFD30OfTC5m6RvW/DlqbqlQzl7KetDntpipPIkPhpYqrsNKHk2Yfr
e1S3DXlKtGum6KQ06Kao4sYxfHVOgCXj9KRA+1ijpyS6/tKk1OLJ6Lvnvjjk2V1j/kzU7tvtyb8c
4LuJI1zQ5XjEB+B87oFd1lMdB9IJ1d+mfbTK3s5KHL/dSe6dXFJ2RvP7dsQrhzFcZkXBEoYzEnrV
ajtns5q2UqJLJ9TZ1Dmz40Zy5PjPkKLhlT/o3X3SD3fITD9vxF2Gcr6yFw41HB2q0ItE5mplK1pn
8m7WpFP+KJiHWZUoyGO/Mv1CXR8GbJt/rPR8Jxm723Evk5MlLPkPgDGac+vWXJx2nNWdKZ1iDGD8
5CERvrd4LEdPkbBRAbmsTZxHWmWcfSm3UjwafMs2trsfYvAqi5/zKnHDex9lztvDuv4ZwcKRDYFa
gsF2vnLE3mjRMWdczbSbnywyBTRjfA2r0VhCBdRHCut3wDV7O+y1MTJfNKhpHas8q8+jRhbaa5qa
yyfTgNNpeWH7bGCd6ztd9EMQNyb02hhZovTeF0cQNHJWJ1MtRskcm4V8ymBgDoMbNbYKqbIydxk3
aXUU+sROsdG6PcbLvb/w/RfVIgqjClf4+RjLNtSnOU7lUyUewZl2SbPLp9egGzbyyStzSZxleGRE
dI1Xh1vlp0pU6bV8GsvGMYsfIZ6EcVSCvuPAt7R7bFduD+zC0owKyFnE1ddL87GfNaPh6xWJnaRY
fxR23n8FWCMoTjVW+15w1cbCH9SwqfTZQmjBFXEL/tiOvxqtevCtfZvZQ4VvE8usiYx9Huj7VDYc
TYHkEnq3f/HVFQDKk+NiEZZk1Z1/iyLO5E7vKvlUCl7sUz2Iazf3AKRLFcqmle0b0Py3tHyv1K5Q
gSFVpUbCUQk06jxqOEklqJaedRdqv/Epc0Yr2omKW/JGFn/zeMVDoLY7A4n6zDrcHvLyd6+OSa4E
VjvtMQgOaz6qpNXD3NWdTFJuakgINYU3+2myMbFX7h0s30hQ0UBD78Za3TtDXc1mFvqshDj/6I/z
qZoVp4g6V9BzpBFEPqdCNbzZOIyvzeyiQE1JDggkn3P1PfWwHmqBSvmp6H8hTToQYRLwurcVsmLT
jnJbeWsE2b09p1fDLnpT79sMxJC8+qB9JZdNLdB/gKM91V4jTO6oZ7Y53unS1zIpP+mCJ0ePyE1u
ZKrXPuffkVe3bQGFIjGSQDsVY1XD/x/IXFpcyG4P8Nrn5BpAKQSXN7xxV9OqpJGSx36onWKfDnwC
cb/9M1V3AuYIQd/vhpcqNva3Q17bmsBdFvVAixwNVM/5nIqzRpeYLXsKGlvctf9H2nn1Rq4kWfgX
EaA3r2RZOZZaUrsXoi299/z1+1ED7KhYhSJ6987DBW5jOiqTkZGRESfOGV9keGfLaN/nb2Ji7Pop
tqWVHOJyM3k8kszN5fiZb3axmSMsCAJaLtNTIkfKtm1D/VgLRnW8vbJrVsCikBrNZI8XJ3AM1EnJ
g2J6kify+zFEGg7S+H8VmCIf4RqlZEJzgfmOZeZXecg/xGU5PenClO7MELIuc1DClWhyeZedW1k4
fp5aOmAX3kkdeuEPBvpoWyRfye5lUzhantqv7N0Ve9yblJxAiTAruQTMDtYkJ14cS09epOjfc80a
d1Jnkh5oXlDZoIqilaM9pwDn4ZI89p3Z9D8Z7SKQzRKgFc8yki5gMgxZeE3AwCU8jkJeNt3KMZuP
0bkxGPtNJKcZqeaYLdtBQTaAFEW78qlKRdsYebUPvMujT5r/ZzLvlWjliF1u5rm5xakeSqFPLbDh
QBwjR0tGhwPn1Npb9e+AjHNDc3j58AKU6TypjS8awNfyX0mRPARhNNmtbMtGYAvGvSBoM3V066re
tx4Rttvnbc46LnZ17odAZcFTa0nkY5iFbsXkuU8p8/O/R/+ofyuSPzGkkbftXJ5rKmvz8Bfj18xi
LX0zqcOgFNByfZoq/2fKfAwXnZeu3HCX/ogRRj1ntnKwNsvOuoSi6GDmqflkJWnoAOxlTfSaGQ1q
+v/Lej6YWmRzepqZegERFe1jM7MNtci24QAX9f9h1z5YWThh709Rl48syPTSXdNMyN6u0cRdc4CP
e7ZwP2j+66zz+TCpscmEInNSkACt8WrqCbxM0dvtBV07VR+sLduBMx1Qrntsm6Ql9c5qvXbjT83L
aPkPcTVOK/5wpTGAQ9CzhqeCsuAF3aw61VXYKaX5NI7ZRoYf0Wvqx9qStmJkbqbuzmraPRqoR1Vu
HfEuHhM7bKW9lLffrcj7WnyKO+OPFXu2Mu0ViccPrcIgltxU0e3R2xhQnuEF+5FhnFy1u7gjJf10
e8MuP8/sxzLlKBILbsTFHTJVIXzzoOngsBwmsLPc7fKmGTaqd8xUcy3GXintmQZ3Ij1K8lIe7Au3
VoeksDSGPki+v0TWgQn0NEeeS7CDCnLcsB0db2j+KsIpSGW7TYV/JoRgqngmByapIdWgoXMeDGth
hpwLhfLUwTa7oUeu2GokrmHDrqRPTFyY2CJ3mNnzF7mMXwoCM3qh/lQqhZ3ViB5vefMZn9GhrV57
NwuqlTB76ff0wWCTM2ExgU79ffzsQ5C3cia+fK8CItUhDSGY5Zcipegkxt+E0upW0t5LKiVg+Twt
YJ2g884uLsKG2sYQaoU6mMNY3pbZRGdfzvYAv3jfWvJPwJMRkucmJEtdckw9zkXTxHuNXpgXHhW5
UCBKSao7VerGu7HSft526SuAJKYGEMMh8wI9Sz55/pHNVmKozguMJ9+U7ntBf6ga7wUGBTu3Pss8
g9Bk3+h1e/DqZAdPcao+aMpdLZlbqXPlNfT4e956fgPOv2YeFAYBP6OEzn9NLwy95XnATOTPA4mF
CRXCNwvydIdRU639Gf6Sesc6Ge3h9i5cHGyoE4Flsd/crlDELOJuq8dyDZeY9TR12XYMviJt7wj5
yZheob++berS3c9tLaNuCYyTdgy2FMj1Pnt/K3fIN/UmkPelaa+NGM3OdbafszHGtmj3gzwB9XG+
nwxRqGkWNRhT9G2dv6CCYQuIrif0VvKvawX0i4O1sDb/+YeDpUidXxC9radM/9uMtc2EJ4wI32YV
4NubeJFbYAiBU0Z657l9/PbckFTpo5BYgfeU6KNdcg3LwXerXWNBu7acueqFBXYOM+dW9N6P0J4I
vSdD3sTWBih+GtybxUryctUhQMeCqnrnwF5C/iuW1ycGZibQBs/ToalsP3UiWlpd4vgv/75zVPQA
WIEQB1Wx8HQxatWoECKPZ0kFvc5Gyn4q6UpMmXd/4XQMqbMeMNbzSNfiPSwz/6GLhS88aXpab3ot
F2yll9Pj7ZW8cxRcmJnBITJkSeB4Fp+niRI1boNEePLeqpP0qko0vZz2z+Tb47i70z9p3ZaBYHjt
V+zOP39hF4QvVb93NDMEIwu3MLRKyBRReBKrh4gO/6hpdh1/R/66azJb9TZyAQBPWnH5yxDFG9Ik
UPPAZpBiyc6Orp0QaoXiu0y5293022pqu2t/GtJXpMpWbF1GDfov1HwJGGwuvnK+wjLqoljIpsDt
sz9DKL2a7aMYtxvQeNA5qpt+TRv5Hfh5vqXYohrG/xsgPBOA5wbbKqirCdEuVyU+pfWP1olFF801
hrAgVpkeGu1XDyll235iWgpRWqZHhOYerrF9OLeJviK7ZBTQmFscmIouyhpBz5XNB/ZIgWfOxnjv
LlxtGifds8I+dE3vIS58CmTaTqj/FN5XBEtX4sEF4ywZFxVe/IrJfo7Pcvyt02gxe8h4uFn3EmXf
vP5tGh9GCKM9vd72Eh79uxTskPcHA+nZr6xyZeg41S9doUA1NYm2gghNM89X+GuI7MuTTTaI389U
vNwY6sIxxIaJqzFVIlcKgUvXGZXzZPCslRN2oZnADuDiyNzQ6QBivqx1T6NHoRcSFFeTOcxNs0nE
+Di/IgvI+Xzh1OTlsS3EjfHFG3KbSoocgEABZ5v6tO6SL8xDOwLvi7HYjtGueQdzD/ApaZs0XDuX
c8BcuC7I8Vm6A2YEOKcW+ROoTc8IRjF228Cpsxc1r3blrOeg/2zl/uClyD2tBL4rzgj+locojSf6
scvZhiCTpWQyzNitrLugepXaU+jfNfUDoPyVOHD5AqHvM/8DWBERWxKJ83MJm3gJybOXuUHe7YBN
22E82hUr7WXNLvzKpYiAG3qbePwsedljOXT/vFj2FvIDWlCgtpkiOf8FbRgbRe+V2pMgWE44Arao
oTOj6yEne3MFsXK5sdD2zv0u5qjmd8HiU/r6GFeyGXJvZVqzC1MBsMmgyQ9eLjHJpdaqq7arAiHX
jcK6SQYAkuJCmjoJpjQ0Y+EpLCTkQNSgN53M8qXtlID8F8e6dhrGmT7fvsQuIzwgOGqtQCs4zhcn
TMr1TirkQaACZFaTkxWhpjs8382KCJ/Xnl2PnkX3NBRrcQveK11T4b3iWpCZMvNEEREUMIJC5x+W
+lSqSv3EL/D8ILeHBAYYgL/BQ0ZrwOkyDmqXpNlGgM7XztIY3li9OpDKynutgQ3t9n5cJpQmAEyk
E8Ar0oZcPtL6IMwywxQTNxAHaZsJ8uBgE0hA0a7lD1dMUTRlPBbQATXv5cxX1lPhrgIrdutBUTbx
jC0dKkbdymFcIwi85OphTbBaAbRGD4CgOjvfh4Q8FwCZhm2UugX6kQ0zZWZZwyBbOd29Tq5C3JCH
N87xA0GkGzdZZRyaJN0X9c7Qcruqht2Ylj9rpobllbN2+dKbNXHILWC9I/W92HFJ6ZIgaNLUFT0L
MWyuemnfjenGK5iD+S5VrWNoOwXlwmbfGPdJKvzzF4f1zpzHUVGAIr4sDjvRVW3k3EhdT7xTM5Uz
l2zStdbQxeFmwASyVDhszFnl/D31/7D/vtpyBhC/Iq9R7wJVdtr62YKWptVcOtC72z58+ZBYWFss
SVOFtvVHP3cnszuaZW+L3rEYNm8RfKcQ2GhPsrKWKV4m4bNNCKHmBxIf0VjYJB2rO2uocreGrcYO
pC7fRnL2zJzpj0od6x2XVXgfdSEM8206bpSxju4ggICRWbTyTeFFwo8gE9b61tf2nSo6LFzw30Fb
sri3/E4Zm7Ebc5fOGV4UGgyJN53BzEP0PeiTcjup65SYMofpLBNgK3iOQKJKwYwkfWG0MiO97ms9
d7MegSatVuWjrzIrXvapTymr9g+m73N7CYKw0ePUu0fF/lsuGeWxLxvz74ozzCnpxa+hjDKDtqB0
XT5eRbPvGXiUc1d7MQ7KfVRQVrI7e/irwOVuh8e8sZm9XAPSXvaX501g8TrlPFqT79WwDx5fiBDF
G6Wau8OUH0pJt/3naiw2dVfbFlKMsX7XWoiZbRCsu73gq598fh/BFyOiuLW4T6xwhNhk8gtXbJu3
uh2jrVfCgiFrk7qPMtGAGHXKft62eRHKWSzsi5xwCqHmxfysJoCZE6Ypd0MqwwxhRUiMFq3gVEyA
bW+busi8Z1M0mIHhkfvxCDmP5Po01uRaUuEa3ndFftOtt9t//0VCsPj7F+dYEgJNzyK1cGVj432O
GnQs7Kp0smSPo9w2NZ+DhWcyHTcPAPHKpN22+FIJaumRlxiFG/8tjsUpjm1zU7ZO+xqo/09L8/f7
4Iy9hD5YYimFq1muYR7zbtPEzlB/Gl8EbSM1K/H3igeerWs+kR+shfKk98m8LjV50cKtpD0HP/z0
dbUAceVTzYN/ZEjc6PO/z+2UCMnFmjnyqZC1h3O3/1uSMYn+C1SkTjyUm9uf64rnnZmbl/1hWaYl
jCSBmJtQlI1e2zUowzV3ALUHjAbaApIw5fzvtwTTzEJK/24iV7ZQv+rjXez99cqjVDo6+tAdXCy3
V3SZe1DW4DnPC5PyHpTpC5MwNXaNH+PsjC5PxWOIJA+8Sg8Um397r1CJ5OYxgoFgbeDn2k6ingTj
JqU++DAXZmWKlgwc4iBmdh8I/lZFzO72ytYszH/+4VvVgQhhnIkFJgqFbRr7cI6NFPFvW7nmgP8h
AgK1Qfa2iBVkS8BaFKzANSm9JupRqZkRPETjvm1XztTsy8tYQStch7Cd/ImS1PmC9CgZrTjMS9fX
dwGU88mznGb2YKyAnK/t20cziy/TwXqX1/VsBkdosrtAPtzesmsGGL1isgQOJXSs5y398GGGRh8L
Hjyla5q1I6WP2XquP2/FYqs4QaAxTF6RoI0WYSFBbFWjTlW5RnuHFAqzVvqx38Sk+IqxE8OTJB+6
0Rm2w8Gq38JA3cp2FNu9U7UbTdrRVknXhq6ufLyzX7SMHFlUpvVg0OAQmoMYi7Mv2lnwtxP/uR9A
nQzaBZYPtwRznQu/94WcRE8yanfYReZb0j8Uaz3DK8H9zMLiKonStkHGBAtKPzpi91c370PyWSny
ka55vu0s89+1+JIMp/Isp0UJN+JScmoQ9aQs0qJxWwRWHGqNAe+GKDkkERiKfzeFUzLFCdkQ7dBF
WtHrHZljUDfu1EuOKj9KEYWHcX/byBU/gIpizsTp+nOIF86P3dGcjKZxU8ix4xQ2nDj+YeTjXdkX
K1ngZVlhrphas4wR1SrqqIvYFPU1IRYVChehrnup3o8Gzq++KMaLwehhqka7GBpwT1APtaDvg2SN
y/lyrfALUJ1nCBBQJxyX5wddhZoaMZGydvkh4HH/JPKrJ2wGBOtv7+mlj/BuBpn7TsmKyy/8ERWO
MELxuXYlASmKLIeQW94L+VoF8DLUg8xjQVT/ZqX1Jdlvg1KDnHVT42ZqZPfSax4d9ckZFfQhxoyR
zuPtVV0xRwWMsVHw9Pyz7MMOjaI0faw0JNT6Z6HdAdLrakdsXytnKsW1VuzlmYaX77/WLjqxA3Df
IJIat/zrP0PqbwS7ty5J1rKN+ZOfH+dzMwuXlCCgRjNkbFw9+zVGTMUa91X5TULs0tuEIamGp9pN
9Pv2Tl7xQwWZDWpZ/IszMa/9w4XT5/VgCanauOoeJqFP7cMaeOgybWNVHwwsDjWMnVYbRxiANMzR
HcnWN8o+34S72+u44udnZuaf8WEdXpxUaYUqshsikqt293MtyitWDtMVR5gx2LyUIWRhCnyxFilJ
i2LMvcZNCugzIJvpKYB6Gej+Z88oVqL7lS8zi6ygOQkGhfLPwljTUec1w751xyj7PcG3FAGKqyZp
o/Vrb+IriS5kaO+wWhBEc3XifPeaUdR71ZdbNzj6T8Wx+yXeoTG9b+7ih+av97Vb2ccrFahze4uo
JKaeMESi1LrNrjmSebyqx2LLvNoRftt/9ouzlc27/MEvpF6MikYRsaS+WX75c7Li74P/73gUqkfg
vKiRU+CiVrsw02p6kpPGtG4fPXqRqyn+S6VtBeFOr/7qPdQ9Pi1HSzpEUwqpfP4p8w+31/k+2bOI
HpRuZwpo7k/02Ba/YBI9OLDbvHUtM4EI2O5FxQ78eznfedppmjZTkjmVYY8BJNinhhpcYT2s4VJn
l7z1GxbBRJZzb5yGruUWoFTbPLRK8mA29aGuSqZjpm+TuKYvc+XYw8SgU0wDlcNFsIiZeSvXPWjt
1pXHQzD+yYrALvLdytZeCcxnRhaPiy6DP9+Mh9ZN+vvOAGEpOYMGGYz4SRn2iX+s9C/hy22b89e6
2ElAt/gUgLCLJD2Xo1RP4aHFbUNHQZ0Tcb/si6ettVeu2oFcGB5JqpFAfc+Px6RbQZroSuuGkfWj
R0LRDISfafRlVNcYpK7GGEQz/tfUIsa0k5H0oKZbt9iRFjSbxrSLapfnu7a3g2TDeFDVbIZva9In
VzI9jqauzCM7AFVRdFkssYukSSxYohXlD2H82LTZtoSwg1bOBjzNtp9oh/MbpM6DbG14E7Pavf0x
55VdfMwPv2DhP0I9VHqIeKqbdNUpkps3LVj7jlfPwQcTi+/YRqbVZ0CqXLQWtrUU2Fb3oOor63hP
wG8tZPEJ07YcYYTEinIIv9cw3P/+GUh2uJUhmi/tFCDSfXdIKB9TRf1KS74+FH/yn9ng6MxPoHFJ
D3hwoj+rOJS1DV5cJ4oXhLnf4lqjnG06aWv0a/t73XuhzWTEDUAvug3nXiTBD2ggCodwu2yrMSPm
Q7Cpjr/kYdd2dvQjPsqfbjvN1ZP5weD85x8urlCB7SjU5zXdJcdhJzq9svKmu+z6zZfWBxOLcN32
oYgmsjVfGeprUj6GPpQvDoKDRXNH6f6oJfpdFjoqc1HMSj3Fpvbg676tDfVRLOjrq52tCqOtIfxo
9iuVlitp49lvW2Q/SUk+15ssv9wWTUl54ll/luI35iftQT+NlbzyorgaJkD7UnIxAKxI4sK3gzpu
a0XwO7dtPokjwBgrfPTCGaElP07Dp4zC/UQNMBXrfaWJhyEo1kg/rn1x8gdgrcx1kLQsnoQ63G+j
Lk+9K/SVrfj7Wu5tpfqlrimzXIsVs1Qr8jAMHGlLHGFWQwEUW1JPlkKZhdL6z6kcV9Kua5kAYo4w
v8CUNPP4nXuvgo5KJRvR4JZTuY3EB0PeDs1pGLxNMWzXhJSv+QpjwYyd8kijpbaIr6nVCp6sp4Mr
xJ3TB9FeYz6XiF422X0XGXYJS7w4bm6fz2tvgY9GFxG3EmjDJ2k88Fr7E8Q7wwBT9VXPjzzcbht6
73Msoi5JJSJlM5oQ6OfCM/sORv1cx5KR+04V1k5mVodWbF4Zn9948U81+5Y1dhnWbsjoK6rce136
VoQ/cqH7rofmfoLETa+y7SAlTqF4uxKB3falKRHWEdO1zP6KE4MRpxgAEscwLl4SkhYEaPrwLVLx
0OYb/SsSkf6wtcbESZOfzTb9FTID/wfOusH7FZR2t1LYmTdjuVkf7S/iNBzYQw3oDF+I5GNpCC/m
kK+l2rPzXtiAb0QkfNKgWlZQjSqUEq0sB3fiEkCh9LupPOla85jmbjCZds28V97+BS6/NSZtbYNn
Z14ahxR+blgD16Yad36yklZrVcXrRzdprd6RzfEgoqDKJLnivQph91NUIK/yG2EflnK5DUT0sFsj
2gyT1K/sw5UzrkHqBFycqjt1/sUN1Qm8epo04peo4rcy/yNa7QllYqcXmHz7LlprAxJX4hZoR7r0
9EYo+yxf3xAga2rfdCOtx8KR/OGgFtvO6J0hSOwpgBjVvwPaNxY/UvVLVVpu9aP1vbskWmMuuxyF
YMnAvZE3mLuSF5ojZlabiV9Po9tkbgQXXBvYsnJvdHvT2I7NrjOsfQEHFQzkx3mmVwx3Ity00p9M
81e8/dqtxfAouBF66ChXiYvQ15my4bfiOLp1ft8W5FbFxursCeDlk9xtjcfJ/Gr4a4w711yQvg3d
A/J5IAOLM+YJ0wgpZDq5BbKsA8rBQYtWDkpPE60CwJUmBUbZjv3JLhCD9wxrrSB35QswgDHztCHS
yhdY1vH1MB8qQ1Mmt4y+wGv6UP9gi+7LyCqdsocpyiscQXSK0WZcphIOfgtNlP+7y7LfQfzzdni+
DDiwDlI/hvWU78DI7Pl5NJURhXNZnNx2AE6rl9MRZpG1juBlVD03ssjUpDjTAuQfJjdp7nKYmwo6
XNtVMuxrVsCqQxwB1wyX9uJKC7peU6qmEl0t8p3ckG0Ibv4m3eu/bxijznw3MMLc13NY+ZDYmhH6
oZpQiq4+jve9bIS2kprPt21cKTAx9s6tyXuTuS1reS6ECgglM5GiG7R33nBAZC0UHpvoKfFqOrnK
RrF8J1DXxoKv+QJ6enSoAdLN9fDzpclFhFCPh1VkMEcbTsp4awAUX8nbr30mSGIhu2BabOZrPLcS
xIaWEJlEN+fvr2JvD3zvBUHvH0UQbm/v49UFfTC1WNBkZYnYJJroSuq07cZH5AxWFrNmYf7zj96A
/rFSlioWxBFoYZnblpKs5PaXFwc1lHegPJ0rfG6RWAdRKBuVloozJiZGzE8sH3NpWlnIFUTTbOU/
Y8xMQy6zgjDv0rYwOD1ZB1WdxZuotZU7eZPdNY/Z92LF3OW+UZJSKWnASQXiZ4nzMYK6k1iU7Pro
MjTVPkGV+Pa3v9w1/mryDCqaoC2AoZ5/GasWhDqqE8UVJ7B6SbXtmfBLwWfdNnPpzWRSPLjmhjc3
2LIBMVSUaPNmUt2xgGFHPDZMN03aXRiv4WmvGCIWMG8080fwLFnEUENI5a6PJdXNmnIX6eGp8My/
Ss0sSZN+ub2mKx+HRxyCcFDEMqiy7JbyfstSZFMMl5vSDsTvBYH0toUr3gaADUw07UN6v4gJnH+d
ZlS1bGpy0zXA6aUPTTk+155E1O4tu47ajCEQ4YcW9iAuhkcL/aCVH3C5m6BTiECMu8yxaNmBCxmD
HCY1tNygfmxbEXWPR72ihBeu4H9X7Cx7b8PY+XXQBZYrBJHjhZHdgfWVrWOX/Ly9o5fZ7LwgtD/Z
Tdrpy+xyGEW5GrvYcgvrcZTvKBTYHoS7bfZD8qUjA+mfbtu7nPed3WN+gDOkwYyYsfiCua5lMQQ7
gqsFDXy38qGW7sS8P1WmyJB250CEA18YM+OP1vQ8JYFdC7+LXiGRgT0GCG3472nd+Q+aP8WHUGyZ
jWwkoim48nOZ2MJXrbGPXuP4r9ld91g9CrvbG3Blw0FzwcBDFx5JjOWGK/CLz83x4GTkwmYSfsSt
cqiEcht6CKv0QPBWodwXvoQhJhpJCUgd0V+d6wgfFmhqve/JfjmLfbxYIwIqgk/JuTOEvz3K6bdX
d93WHNN4GuFQ8rmtpmqrNDB7/ak1tfEurOs3s0YtsCorYxdpSrKymXPwOnsVzpQuDAmAlScv5jVw
bq4q0MRtKg02/G5TtEgK6Puu6l5U3fusd/GatYuCyzwrPM+E0JoEziouQqlfFGpTw1Lz1BpfdeNL
V/r3WmU3Rgk1OqUr1XTUdm1DL1eITXIrTij9Nb7j+QqTysspx0B5UXUTPLhlcyK33FedR+E5GTVH
sxgyu/0NL4/ovE4OxTxgRm9pGcf7OJOKNm7Mp7KCAhqbh9zQ633ui9IBbMe90nrRQxALzT7Os285
JQcHGrrC1oJJf8mtElnI+gQayXM9fUo2ZbdKD3ZxSau0+rjL5u8Or+ESMmP0ghXCvmM+RULDNDCU
ZH6bQlOQvqxshXLhYBiChZzMlnAFncT59qeC1CGC6sPE/8h6P0/NHr7qDkXd5o2RGDt8Uf6OR2qK
arNW8bi4TFnizLvGA5dJYRgZzi3XlaUGXVtAwh8l/U6qGFxk6s9cyREvBxQww1Oa9JB3A9u5SHc0
yy+8KlGtJ0Os9O+j33LXSIFqfTXkqf5ZNilBeux96+sEQ0Vpt14Y+7ZArCl2w9jDTNKGgZEcginv
9mll9ms6Hte2AQEd5LzRCqEcOP/5x+Dl12LaztJO1eRPD2hf5XYgj/1+5TtfMaNzAzKXAGiYRsdi
G/QcHopa9hgyN5rifiL5t2ypisHVoCVr65Oe72NjNLdq3GtPkgJUOtML32n6tN0KZmRsi1ZOEFuO
17gfL2IOwM6ZCHuuLs58bYsIV5dDEYtRnLqpLCfPahhIe99LmmfPl2onCJl1ZDIIDk+zHJnLghnj
9sZcHLR386idzjqTwI+X2x/AUd0WAWNIRmptsk4Mt/HkhRQ1y3+GQ+pEG5PMUaP5KyMNc/6lxzJM
oAIzgxPiMP3vJCXB70KpOox1IjI+E7Q/bi/t8rGMwXlz57GB+dm6eJHHeqa1SeiHJ73+pQ6vPRrL
EGzuwrdCRrAtKHee4AjqGg/ZxQ2J5DEhCydjGoMIu/A0P0DIrYzN8JQpanWQS9nfVVOjbmO9Luxw
zNZUKC7yjYW9xY3coyhX8GxnlcZ92X9ClzRmCESjRuukiKrd3tP3p/7ZhYw1shpAz8x2wG6wjFpN
EyQ1lehT7yAOd7C2yabbQOC7MTfJBp5QSMwFZ9fTFP0m/0pPreRomdOvwaJnK4tfMVNjiqSzTOUi
An/uSoKE+GTLgPQp1SjKZcjzRh00Kar2Ey7Vn3Hgmyt5yJWPSkpnzJM98yDh8pjIraoKZZskJyV8
kCYku6fT21ivEQ5d89gzM4tgIJW1itJQmiCc4O+ZCjMy/17yw30eb3PfcxK6361iHgrJXHl2X0Qh
0rmP61tkISiDJYMRC/FJRFxeG+6jxC0HmPRO9KBsSPn1qNje9qRrn/CjxYUj9ULcqBzO5FSNT4JV
bRAT9R+FYlehNX/b0pVvR0UbJXlK+gaP18WmGgIqkHIopye1oqDehfs0/Kyk/dMk15vblq58Py4Z
qEVnIiFyrCVJhVlFVjPJcX4acwPuMs1hH8PBQeIrSiMUjpyMaSItYihuxfDs8OcHAhQzOC16Fgy7
EX7OD0Rf5aHcGxOUPXXzvRyccbJryvbWTg62TXqUktKuxL0UJgd9lU3vcn/PbS++pJU0sIGJEraH
lwCawCQ7pK3vjF9W1ngBV2Lihwfs7KgaHcMlz3UW5Y0ZxWV+EqRTrUFSW/v7wXuIrHsqxtREYUo4
acKv21bfH+KXO/tfq/PJ+ZCfjGM4GFme56eOABe/VS/az/g5crt7dQNLrZPvQVU/5DvxntFdd3wo
nqJtsp9O4if507hvdtpx7ahexvuzbXj3wQ8/KJ1LB01b5yepETYCvDzaoDppdZREhFamykFl9Nvt
PbgMDucWFzdaFQyRL05sfFc/+yJhfnrM6l0ZbsL+CX1CRi32tw1eJCVkaWBROERzwR4akPM9b9Ii
68hY8hPcQE4nCRvflA9ptqLUc80Klwf/406jEjg/DT5spFWXplXmU3FSPJssS/i+it+5rGbN6Sb+
ikgk5SwgjOcmPH/IeK4H5UnwYE+iCdFtegRVbUWplW1T8t/qIRY3+YD0aqIM6RfmfVKn9o3ieHtH
r5xROpqQWDDr/f6oOv8h2eiFZC1acQrVnvfarHZ6xywJFPFrhBVXdpXqAP1jiLPpk5uLb5cXNGop
yxWnvB3tTBxOFTi0iMGR2wuad25xLHk7gRTmPqbksZwRsdQ01qYuLU9mlnS7MhAhqm6nNQ3xK57P
wClNWXjrqAkurdTBVMZVOJYn2tY7zevvoKp4ju6FcPwmCeaPMZn2pb9y2i57nyQZH43OP+qDXwa9
P7a5WZenUciPcfS5rKiKVXep0NlZNdiG1gIEPw6FkwnCm1+Fp9s7e+0DMmSLy9JTAOO+OBadbAxB
2knlyWu0XTs0Tte120bIV+7Kq2bmGgulcZpWyxvLm6hpWYVangKBhm4Jzk5ozN1Y6L9vL+dKuAS5
/F87i9vJDEKtB+9QnjTjKJcVw/CvUgZl+0OeuMzlr8C75r9t6ZbmTDU3D6cy77b4dn7bpnGgVdVp
qLPmWc0j/XObx5ZD1xA5qlwutpEUrZHcXQszgCZ4cMyTgpf0UUZCqbVU0+qkRcFBbDjcpa1Jv6it
xson2Ll4X7VTtheSNe7KK5sL3zdtVQBKdD61xeZKQBTMAlak06Tl6Ciar11p5pshi581BlrDxjQc
S6ATevuTXp79uTkgY5R3CDWU2bU+HJAYEEKaCHV9Go0KxISUBJ9rXY+eb1u5kszNMqkkdBrVCUq5
i0iWlakohKnK4tIxPtTBqN9ppRVuFEHzoeIR60952Q+fI6FlfltvhV3M+/ew8iPmu/XcofgR1IcQ
rkMDgM7Y+Vr12GziRLLqk1KVso32OTW3yvohQSd8nEaQjUY384d4WurkSZtvE7+yqMZG/zzAOZeQ
qE7ymqY3A2Tr/HfkNVT1FE3qU0slYgt4pDlMUVquXPzXvuxHK4tMozMrmlYhxUUoaPstbxZI18a6
2d7e1MtDOq+Fi3fWPIOoYWHFY5q7DlP2VGrLe6XxIqic9F+RHOx939ecQG9XID6XsQ6DEGJgEsQ2
5+V88+QyTBXBwqAmjmibB9IvWfJyRtYrYyWqXt7zPIh13gAywKUZjXBuiQqnwQhj1Zzq6nc3fFYQ
2kzfKm8lpl7ZwDMr82vkwwHMqPwOSpk3J0p3KJTAUGgHSBXDcggRb6bGjIVkxhphzdI3SEdoCtNa
4j6GUX5ZwRsrJv6sVqtO4GZ6pyjKigJ5oK48hC9i6dLMYm1yU2TTUJoA2s0aLijIkNDF7v94iIjK
9bMR/BnH+sikS/6PPrK0u7h2p74YEkrF1cnSP/fRvhnfhujzbb+fY8XHWPJuYt5DMlFaDcuA5qt0
hpPar09G/F2uEZ8HTooW+5ZxFri8ma5RNRvd5pVo/a4ovTRL5ACsMnMcUPI+95ZySqui8EbCtbqL
3PBN/qa/ho/dnfeQ/TUc/y6nYoQqvVMfE/8uGlZCytJXZQYzCFt0yCkWzW2dc+sjaoOe59FWCRNb
+5X1wTEy9U0paRtdtVZSpwvk+dLYIloXSSAHqS81JyuhiLQTYQpAyi8bGTvrENuyJyEe74aB6HRQ
s8HQt4Kc1YHTtBUcoZqheeHek6xunl4v5OTglbVhOkkcMh2nhwh2b4quFqeDrCfgfJRCrxOnnLrp
720/WQYRVgEAlC8FqpGuyJI1i3elrzfJ1J2UsYv2Au2ffTwG9wwhRQdvrLK1O+7KJ5oPNlctxTwQ
DIsjFxZ5r6RJ0p+YDJQfw7QR3uoxNY562AdbT+hqwksxUVgU685R4kLYFIUCj68edQ7PO9nJJ/kQ
FQW1RkGQjxHGSL3S1YmbZQGCfZkJGXWm7MmyCOXnruQLozpAXdyfotazbF3O7zWrqr8lk1Q9JEqk
2ANlwm2p5+GRoR3prkKgZAUYeXmEZ/TX3F4H/sUtu4jvWZ8pRZ7L/Sns1f6Oss+TAJXCV7Uqmm0o
DLnbht6b4StPUtGt8bG/tyLPD/LcQiLyU03nVbsEvyfymNBHV4ZT5MulWyXesNNkZaR9FEwOOYq4
ixVGAltJ6B7+h7Mv7ZFUx9L+RZbYwV+BICJyqySX2r6gulW32AzYBszy6+eh9L7TGQQTqFrdUo+m
pDxh4+X4nGehM8x2nUplJ8C8+aFK+fCjYEX9VHamERQDgTwnswcUMOD4Zo6t65cD7BtZJnDOcune
wSRPQLVJlU+QPxyCjlqJjwcRRGabxA4cbXpx8plGSlPpiSjnVTZCBSB8HgjyQ3+oOrhQ1XWz8+zc
uB7QjYV8L6Sblxx/DcCr01KyTMvH54z+0zdGmE4wY80+w0br5JXG85gAjWVESARf8Qtvb8uNbXIR
enVDoEkMP5oJrrq1YT/ZZfIqHf3rSMunVt2VBCX32+Gu8t9luaP1vvDe0RGHNv3lcm85tO9GjY3P
elHAlcwKC4j6AiEbMMP0G9IFZtecCQdsJbWindjXl/1l7NU6t2rVu9Ktx2flTnAXEyDmzEao2LEn
P6rEDQyahFMN/Q6rLY9DHrmaFwAybbI96OPWpP953UCNFsySdepGC21WYpT43kXvg4WqIQ9Q4PRN
7W8gLnaSj61R44rCj0UFAE3p1Yy7E23NVs3YYAVB7zGx9ZMtqfz7dQSZx6VGY+L9BK7M5Xf1zKyi
XuGNz05lxyqD864FguAvi0L65X3nO25MH5pwFkCdOK9wdi7//iFTbNy0QxPJmZ7zTpzyzPal91lM
ZwvEnGkgvk7nO7uln2p4CGboO2OsE838xj217s8awO9asuPtn7TOxXF246GKogOaWCjMred4GmVi
c5HPz2li4XXajy1UcwE/zidcxLdDXX/OBS8JPgUGj8t7/TqmsPM067man+HjOvg5kv9D0ph1eDvK
RtKBqwjHEbRvAJRHEWA1x8quSZpL/blMVXdgLO/OXLMan3vWcBwmYsQTGvcQhU7TKBWmG4IT74ZQ
1/VCW83qqLPEfShpU0dpVonHrmH60dUGN8hkD/fITO/NmELIdyfh3cgLUSjB0WKj1AuWxVpbQ3E2
ecorzOcprUJULKxDFvb0t9X7Do9syK9NQeHDYxAyGHkIgcX667zsO+nzvWLixlF3+VOWL/lhmaIv
7hK7wk9x7pygjrLwWf6Au2wk9lKdJZW5vELh9YE8GqCMxfN+LY9i0qEcdLM2n3H9+dVB3OlhEf00
75L7Oihfby+MjZWOWHjx4SiF1O2azjD3jZY6OmJ1yO9r/hmGqpLuwZeuc8U/5iULpBbLD+Cgy5mD
RKrK2qIyn2X5Dv2+qJjaAxtgKJntTd1yLF1NHdI5G97hS1NgFSk3TeF1TmM+s28OObkHcZyKYy0j
1NTI3dwEw8nW/WpPbHpjD6MOaoCQBEzYUg69HF8x5Fik+Ww/S9u5m8RkBbZd0sNffymcw4v754LS
8daK56Yx5NZYSu+505UM3bJj/iTlw9zle6byG2sC6+6Pow0kj5DJXg7HMhQzxtTwngub5KHt5l1o
9VYV0gayNrcHtTFzYJxqAOxD6g10stVlppltV2WF6z0TYTmwMjE8uHWOe85omwNaznJIUAJBt47i
ktbs+Ei856o15VkhC81xi/TFlw6WJvHtEV3FQt67eLMAb4AyCtobl5PnkpQznjP63BpaE5dJ2pgR
MeCJ7kuQ83alRK/DASyDnq4J+eJlUaxyoBz0N4+7LkGuz3wKuxyafHfNAda+x6GvfLOcnycRWeBp
O1L4qUyO+H8dFEFbMt1BK199S6x/7Dvcl2AEAUW8+pb6QO28VSyNpwayFzCy+l3O6Z7JwEYQqI5D
lBgvQPAN1mU5T8BVnVAviz8dds6Ovb+8WvUaoTquffxlZBzB3jV2dQIuMJgPP3s5tz7cHW7XNxV4
jVk85V9wkpxt6xP5WkI/u4WmHJsj0zrb5RvPnup0Cgz5mBra/egE0qM7SfPWDwHVAMsFLxOgj1fL
U9Orti1wGMedVZyynIFEIzsOaqxb+2W+x7LfiIY6HP6LhyDa8WtSFUl0wqDMUMRCzT42JkCFKtQy
yLYfbu+6zUCwakEWjgsEGLXL+cWZy8teJkXseeR+nocTreZ/Cq8M3HRXDWGZoos7xvxjdoO+ggkU
BV66l7HsilkeSLZFnBfZ88i/VfNRU689O6rxHxuJoub4hQ7bJ1A5ZtTMgBZFi8CXcIUv/nUIe749
8itxBpw2KMDgW+IWRzOcroZeV70+tZoq4wnJ3zFvi9r0KR24z4fsjha0fhlHuIwbFFXrQm/APbbL
7Dwoe7jHVGZBare7ROiraxjXhg688kJPXLR/l1Pr43KnHKbIo1XGycDeYOv5qfT6w6Qp33hrpBmY
zbFGWxnZo/K0DFrrs8/2nknX6dqioocClYaeE1q/+irjhSkByzq4gsWNc48n7FNRxqI8Zta5cc+t
gWVIgHPRSv/259g4j/EGRIUK/GTUMv/0bT+MHEpcqYeqShkjf/bzxSmA/+6zPVzUxlmFGxrpBvog
SAbWY1NZqkkbUMk4170xELWGZ6fySHh7LFcQcCwtd5Esh7Qt3J8Bfb78jLxwrcT2BhYnRgWX70ja
KN9n3bm2jyapITY0BUxBMaMZfb3LQ+ndK/YLaMtQAhBmkccqKXf2+VXf+89PguYdcrul6mitvqqT
2dxOOoBgWcZeaeKdVSN/2kNk1/Sn4CqYksQn02ky/4VhZ1dO0e0p2Zp4pLGLkPXSkl4zzwgZakc1
WRXXI3DA+ggTJTuFBu/tKBunGfQpFngYXA1RRFxt6aKw6kGvuiquYG5livw8zW9zVbyS6r8aD7An
ILEDAIvK3eUXVuhdqsxyMJ11A5vrc5eOO4toa0OgBgm5DTTTMJbVtZrr82AaeV7FEsyBoB2cn8nY
Q3ec1Hucva0dD/AlOG6YPNwE67y1ZIAf9YLX8XTUIOQyOFE5nUYnTvKX3ngm05vQ/n63Qw4PIBYM
D2iktVgxwK9zVQEeH5fKsGE2qYhPiXnWjPfbC+KqootdDstsXNmwIdGN9YLgtEmnxirq2DLfOigJ
BxoKivS9g2KhfJGG2BnWxg13EW6VVCaycGc21XWs2Q3UPSZThT3v/s0niOIzReWd6aXk79c8YqII
gh4MvHCtVUxHtXqiz4hZ6P/OPYtsiwf2HOd/DYVesnM442FfIVmAhdT6UEuSilisreM0D7qCRvp0
GN9BN6tRRdDwCL795f5oI62yBYTDf+Fcg/e8t3obJrVXwK6mauKCzemDmVv5IelK9Wy09Rhqs9ce
h1Qbwy5FF1Fyw4qENIzAJQ6cRtJyjCwUr4PGhl2aJGYbwbrKBNHeosFYcOcsxlFbXCKy0Bgc2y+y
ornXqlY/0WSA5F0Kv6/a6fpI4ryKcjpOB86n8iwLXjy0Ird9BfbAO9NnN0gwKcB/DjjE06x+KYXO
jrKCz7jq0WwkogtTYmR3KG3zOwPl7U/tLGHI4vb98faULUf4esZMNN1h/KKhXECXM/jDFSoN3Db4
xyaerKo6moleR8j5x8B2UWIeK6ZHSrrynbJ+b91fF+6xNiwNLS0kyMin1tlxNlOzrSy823rINlh6
oHTj6M3nIY9H+1jKIhTact3xCHTn8+1Rb5z5uFFAboHsJZ5yV3ct8WZPdEUTD54H+tRnlfPYXc7k
nX22dZR8jLO6QA27Nxq4qzdxIiKzfK8/aRbx3eSrt0iGq3+6PdXwrbPkY7zV+u/Ab08BvmlimX/3
1MsAoXp6VzJUHrF6bk/hxlWD0g/AlItpwgLZvFw4jVumQBPROhZGbp2Vl6Pz4sFJeWDdv7cjbU4i
FGNRY4KU9pX7XKKqhtUVBmWph2a0Aw+NcqfIIK/3E2XuL0CNtXuVUGNrdCjHgwGFnA8y6asPR6hC
4qkIDsgs1Pk5zTPfkz9y620wet9mxSGtTp5dRl4TNEkWDki4C98+4VXql+Qu7QNk2UYedvRh0tid
o+D1ZgNe4r3dnporLc7lfEWZBek/vgU6gauDvMs8mhUUBx4PF7JuAABpIwMk2ulBO7dfwW+B81sm
fRB9X2+H3voqHyMbl9/f7WcvT+yyievOC/jsRC0vwxm9H+INEU/EQRPZZ9DgdnbU1goHJW1RjkUT
A3zXy7CeqPTMLHgTe6BFtKoKsvp3Tn867K2gL7dHuHU0fgi1Tj973tRSGphbW5oSVwP06XQ2PHoO
gJ7mbMgD1DHgEc6qPSXZnTGuyy4jek41aRucyWP9Oju9P+kPXPBwzL+y8tftQW5+RhMH//JqW8y/
LuezNOt+dpRs4izJfS4+NWCAl580rzgYNH8a2KMm98ozWyEdfDsg+ABwhnflZUi8tAzu9CWPZ+jj
QzpNnGq7qnzdFFbAsnG6p8pOfXTqyTEb5/HUZVkTCQoXjMGcoU7q5L/mgfZhK6zu5OmKneqEq5OB
Kz7Rsyq8PUFbVwUkmNDGAUgB96R5+WsV1RIUFHFLJSNVIOFV1dlj4AWnDUkhzSj3AM5bJ8/y3ILG
DwiYoMGu4nkzZzOpeDxG5zH4W+b9cl58/OurXTszNpp5gr9uem2kD69l9Y3Z5ySBEA/0Jo9980N5
acg9MFXi2/P4h5C1zjRgcAI7OyDvYaW9emf1vKYTNhGPu5kfkvIeYk2vnUkDK/cOwuhf+/IX5HKc
8W6UL4L1Pn2e2f1kswBPZWT7w32mHUkJN7jhDpLokNy+Swu/InuaN1e7Hh1lwLGWoj8QIVccBG0u
nCYrCI8dd4JcvwjG5NFTD62mnURTvKG4Xu/cpFvPbIwB5Xb0UdBMWesTZNbYUqqNmBmVqmMmRzz6
GahJsC2bg0Ia7C7DveePxihOnW1PT0YxVcfc7GmIdqCxt0aWFXb1oXAYgDO1VNfXoBqrF3pfEs5j
i6cHoZ9a4SfpuXbvahLML6Y7wQHxqfy5szyWz38VFbQMAx1ICJqYq5WJCtnUzV7NYy3XIwDrG4hU
pL9Yxn0vtf+VfKwCMXrfyzoq69EnXvo4DEMw8Bm3P/maQpbNEumJk9+tCfumXfGYrUMLZHRgLvDa
hSjb6udxOGs52tjzeODDd2SqNCAt5CMsr+rOBocUill6gIcpYh1I37Q7lZA/+cZ6dvAl0LuB8Nei
/X15KnReXxOvFhzKpDMkQ8VYoeZYeGn/jeK98zAIJ1nYLDPcKbGfTkoJiKVRZbbnrigM7k9uyu81
q02/8LpHmx8LSj2MhsWHpXsG/fDKLL/d/qKb+f0fEDoOT9A11joKTqGlglsa1pEx3TX2eHZE4hc1
0t4hPVSvpnOfJcEsrQDyVTtZwlZ1Ao8LqHIhA4Tc/Fr6S4dqXlOOBubra3nPfA//MdG73itJ/B9j
/E+c1fXZlWPpFhRxnOq3mzxm3uLk8cL4t1l6AfALB+r4utc+0b1M//qawC5ZZNgXaRxM7+o0FawV
tVthu+SAI0Jzx81+Vbsshr0gq7vIGxlF/Rq3hRGnc+OrtzZ5TAfPV5KHRXGq2Lv5zbUfSuSbAJKF
DZJQspMtLMnA5cLH6xAwH+BjwH+5+pDCFonVTQOuQ4tFZqXelLYn2rWxWPAShO8BaoDAAGBzX24u
CIlrapSViPUpC0rwXlhj+aCSnPPqIUsh8OdOgdA+N8nO2K7zvMu4y79/eHtrWTkAX4m4jnM/y7tR
P1r0WLiBuQcc2/qOqAouIFIThNQ1RK5qTI/UaS3i1qZ4O2V9EhDbFODDprto7etzHIPCNY/jECUf
2OldDkqOpIdErhRxDRPXvLMeOWzh3YXNl+K6EvzEC3JvJJCvpfXzzomz5GLrxQLJTogcQR9xQTFd
xhbJPIkR5LCYAi4LZQEkGq6WOcAeFj4FJ3MUUxO2DoR6i7Zlh3rMZeBNQ3tuWgl1Yph471ztV8kE
7jK43ToW2iNA1axLHAlOO3saNBGbtfEKdOyLo2rMv/uzsadzbdUnd9w7+ZaLaD0HS0UPQaHji81z
OQe2oaBVMTQiVm1xcDOYQDj8PA0xyuiGmMIBqTUaMUEJRd96ghVoMu+MeWuxgUK2lGkXzpq1+gFm
D74Iuk9YbE6PzJI50Nx3kDnAGHBvrNe5OWQkPoRafsqHDVR0VTOXOjxRVDN/H8cCqcLvdGC/U67f
za4MpDk85A4NNGvyx7K6b5UVpJmL/EU7TvZp5HvIr62xo1GkoxeGzsuVLGNfCipKl4kY0im+xjQf
nVjF9xLGrWFDE3ap3sKlG2+Sy2GXFoNFBGo9sZOoY8sNv9Xov9ziJ6gVHHa21MZ2Ro0OELblg1og
5V7GsoRm5mNPZewl5CA0HmjKi1kn/bFCdW5W5K1pCISiRfnoZNHt4BtnP7DnVMP2AUcHiKnL2Og6
NC6EISWwbm+N83NydzKUjXlEjQdELgNgQFyhy79/WD7c0OpRm3sZg0FNDCA65keDPaZ7gKWNRXER
ZnUiZlbfc1tHGPnVDK3n/u32LG3+eWDggWRAKQ796ctRyHYy+7mfZcxAwtHYYYI0OQy+/osgSD1R
zUeHGbqGl0Fazc0ZB+o2ni0ZiAwWQWjBD39LaVtIMIDX/G+U1WITferpU48oMrT8nWNp82P/52+v
uzparjp4HOArFJWKXEYCzfwtjB9e9t8sqg9x1jlTquWCDYgzd2cvgXBTKn1aHHm5d85uYBGW2QLK
D/YFOOvXpXtS98VQNAa2JgP6AeI5pkL/oPJzAgiST6HUDF3d+ojsM3tXyjveXhHb8/mf6Ktlx/K6
HAQMUmP48ASmiRKjAxFkBWUACFHfDrV89tWVBooF7nVQhlAyWj9+6tHKk6ZlLRafo0WmIOxIDAVV
bsBN2KBzaEEa2uJbXz06ALQdbkff2l8mtJiAQMF1ClOuy6UPvFejNyAFxZN8AdcmYqrw56nZibJR
BFholoB0/bFVAiLwMgzR67Y3HN7GItdBfxQqakwjgm/XvW30EU3JA69OkEg6U6cPi9mMbJucbo/0
z8v+aqKh9QmHRxCl0T+7/A2GCzkr3ZNtDP3wb9x7tIHr14h2mCjzYS/Zo+DCaxLag+Ebblv7QhcP
ZDZPmUwjZb/p2V4xZnPu8cBBygqhMABvLn9QljheM0JTOwZVbLZzX4FAnc07BY9lVFej/hBkNfNp
M4ELqqs2JmQ+To7wvenJlD+89EXXoNOy86H3hrTksB8uHS8rDMKA2YtJx0HP7Et/cuLKaPY2zdb+
XN6G/3/q1mkY00iBXLyNu8S36jfqzX5nfK13j6Hl9rqePVBbYY0Fldh1vq80bmU9qNcxXklwNzIO
aXaG5JPf6tZhsncmb3tQ/wm2WqB51diVnSJY7fym9FvqvaNrbaJ4fHsjbB04S7Ma+hzAyjrrZTeK
BknDOHWxwPtIq38q+6sCVHAYj1r5ZqT3ZfP1dsDr3b8ALPHOBNYGhWZv/ZzPTTUbNkxjkbWLIB/q
sLWFL0C8AMCeaqfyoejF0S5z3wbS5m/J0FAOXgApC9sP6DFjTVH2pjTNywa1LUbfkdAVsvNbZfzt
nKKuCuF60OyQTkLocvXp0m6ytdlxULDoX8Zzeu6dyE2OOrk3mQqzPeTq1S5bRVtlEqwkfTlpNgdO
L9aTPhis3BfGHqD6uv22hMELZOFM4OvR1fnk1jQpEurxWBDUYdzBEQFzxd2YasTHG8x6HswCJAo8
NE+VVzdHgxjk4LHejOTU3eO2FD5KPEOYLd3220tqcwaAJlte/cDjrTM2CkHQMlMJj7PAKn/J+c3Z
U5672vnL4D9EWM3xxAq4vBWI0OZ4T/I6MnFeMtuHz+yjme4M57rSdhltnb/1wk5l3yIa46CgQr7b
KroAZmRB2XiPWqN8iepiV2Q+Tgfh6qfbs3n1FFlFX31o0g0z62aXxzZJIIfpzEmQu3wPLrDsgYuz
FFEA3ULzB0ePDWGt1d2AJMdTCcboVceZnwr7pAiYk+cKrT93Zz9uTiiueRhAOUg7rkjgJp+Kno6l
iG3IaIB4/suVr2LQD7yE/2coXf3QTkO39NwOEK+Ib8/ndc1tGSpshnBrQPkWMIzLodYThMUqiQnN
LHiaNL/BeQgbq3vL7CYeC/KoXOsOujsvzrwn73l1h/yJvPCcwBlGYXGVz81NU+l2mYq4E9qxg2wW
+SFbeoQg3fn2GLd2IEA1Ohy2YOUGydfLIRaZhBqRRCFEY3A0T4VnBpknAZNAN3Fnd1wvT+wtkGGg
dLeYlay7E6qflOU1uojZzOZgdIWDrKLb80Lei7JKXZqa2KrLHRGPRpgQX4jw9oRtLEmUJ/9IEOIJ
iD7lav0Txhzcb66Is7e2L/xm9PyBHSH9PmVm4CTRKCKvemLk8+24V26D6DnB/hI596IKBq2O1Uk2
dpZb6G2Ot4w0gJXJkPbaIxKmXOPkCLEXA91opwDtvxzCAfIl4NrCDQnECGQHir0DuAtJxlTyF9PK
xoOstbcZ8tSnCS6pwaANVVQREYlEQ1ZkaS+NlWaP5eSaEFliA5RiLBXl0oNUp0vkzsJYfvnlibKM
DBscDVdoqq15TPMslGeyDCUUUx4KmR1AbokaSJE/o/7Xw9naN3p1uD2d16fYx5jOmmQJyyh4cM2p
jMmX6r38Tj/3foU3w875tbUY0ZCnDgRd0Thdv1VskBxKr+Ioe8AvMVAa1Ai6WRM7b4MrddVlaUDF
HQwj4E3wLlp+xod0ndSygbBRI2PDvk8z9mWc2gBo7EUaH8WjY8eL0CEUcmpDqMEPOk3np2wGSRLW
VF7+03QqrBWQ4JqAo9pbsk98gBIBGtlcfL0969fH2vJDQW+F4wRy8fX9WJoVR2u/knFVvs7jffqe
gJen75Dtr698BEFGsijNQkxzTUAHXGGcqYeKnJE8i25+KHIV9Jl1h4pzSLMdZYXr8xPBFhVASOfo
Dow7Lqe+Tih0X0qJ8pwLYFMpTlqRILXa85fYDIM2IejXS/Nn3RzJOmxQo9Vk3EHmKJwbL0fDx9RO
0FbYk3benD68Y9FbB9YSBbvLEUkTQlGjpcu4Ne5yqkGW65SBScbSL2m3M3lbGx8dH6iGgLyORszq
KM1zIdICalxxn5Nf1eLjgJfz4GsS0A4dlXKNf9HEHph0MyiaPyAhATkNxtjl+Jq5SUFxQE3I7Y9J
As1alfsQd2sCEzlM5R7L/tftRX/NWMb2xM36/yI663eTNmuNQWoHC/KonxkJv5iBFU1RGSo/CZtg
DGAWcJBH89ULkp1jbutjfgy9Wp7J4HS8mgk+JknIq03Fj0zvQi5F5bvVUENgw/R2GlybIWFjgSoR
jiKkipfzK12R1sVSnxHl2TowHOGdDk7GMa12qY5XdX9MLDRGIekM6ZtlsV6Ggt+KjrYhiiLT+D1H
sh0UVmSUTqjb58yzI6G9ULnnm3OljL8ctvBdWLRNcb4gpbkMytMWFc88a2NbD5vv4r15n96LT8mZ
BO4BCrpfDRK6e+qYW/cIwJN4/SLxhifLKqaXGZ2pN6KNgboA2KYL9b8Va/0zKhyZUKhB6RwEqctR
VTJtaksfW6S6L0X9fWxPDNwImh3ABD9kaR1Y2V6RaesKhoQjUEyIisxmWUgfbi2PlIU1SRN1s9S+
c78WTX/UXxg0nSFE8xlPxp0sYy/c8u8fwrUp690ksdpYayc/gXOMEpBaKusf0nzUjXuOOsbtfb8Z
EK1VtP9A0rhCTLG0cUnP9RZdKXuOUq+EwzeM049lXVcnOozdoenQF0vgDLhzrm7dFsgQl0INeqt4
XF8O1ZNmAWVDBzPb9ktCmrVR6hZV2KQdC28PcmtlLqSrRXYErdy1Gq7KxDjJJO9iNjXi0A1G7bsp
bo3bUbbyho9Rll/x4duZ+qyXGi262GGJnxf2wcpe0vTdEnLnm20GwiW7YLsgQ7vutjmdsmmX9F0s
NREYJAtN9Z7rXzq6F2hj3mBhSxfCGLDwUBi7HFHOqSw7N1OxURXzQSv7+slN0nIHvLGxEJBk4bUO
o9AFjbw6IBVLhixVsIXAOf8ODFA8Z3DftLPj7c+zEQZFuYUEB/Ef8OlXb66K1VSa3O1ildc+2uo+
Zs3U94SkNi4WYIBBbYUJGxbDmkKqNCuZaF71cebAMJ70dRHwof2tAK+MKpAQH/jgtDuHxubIUDhD
9raUp9bc/bKoDF2QDDHzf7rsk1k9kXznYbex5HCJoLcLWUmomXirYxDSte3oAfAWtxoaYWywjZBw
4Ed7GBuGLSBpO0t8Y+WZAHnguY9uLCRuV2sC8CE6GZndx3VLRTR1zgyVJMiw3l4SWx8Lewjyx+iX
om+9WhJ2MruJUw49qkQQ+UrkQzPbgfmiCx55rH65HWzrTQ6SGI40bCSUhtdXScuVlqW5PcS00sen
rKvskBJpxGBj2ieC92yQCQplUEGMiGm5cacMR0WyhBLX7V+yNWz0pMBwRvKzaD9dbmthFehzu8UQ
651THy0CXLzUx9Dp6jfDKT9NWN47K3SjKg+IHWpxoHqDUwZR3cuQtOVtSy2iYmfOcXcCoRpKPc8j
yssOvU7ePPVdrYXILcgT7ht+X6UUJQsNpBHNJXtu6hvZ9cWvWV09BMWkUQ2OisdO46HZJN1BOZQE
EI+qw7E087uem+Dx9W1/p6t0D1m0cecCVYRkAljlRfBzFZ6KLm+qqhriGhetK73vbvvYVU4wd79n
MZ+yRNuzqd8c8IeIq4McREwKk21EZBmssNQ38V4m8rQwqSDs5z5M2ZfbK2zjuEDZFexrVAXR6V1f
uA0YB3XiNGM8Q863jgc6+smE2s+eofvGyWehRgdaM0j715w701W2DV+KMS4gj97DAQ9dubta/3p7
NBtR0Mq1wF2yQTuC1ufl4vWAu5PMGKZY2u6DScA1Ti12IF27p5WzcerhtoW9LjCUIASvC6ra0KUz
1OHmuFAOuYPPRhsKboidxOs6ygJ0oFh9uHXxv6u9KJxhEhCbVTHJGwA0pW/twcmuJwwRgKfF4xXU
FNQyLidMZClJ0wTLrZ3EgQowI1y3COAfvHesLC/Dy6LcEgg5EGAFyO20VaASaanSx26ItemRmNmD
aCDMOBcvS6PP8Pn8rc7+TYaf/bAn0329wNGlWt4hHnzHcCGu3jpWzgwrYe0Yjz9zelBAPfWhbu5c
glvTuLCJHJS+8cHs1a41U5XpoNWOsZwEHLo7kJiboPN+317dG8sBQHw0SWDpBP3mtXVVqwj8yGGN
HmvpJ84Lv5//uR3g+rjDUgBTBX8dFjV4ZlyuBl2pQjp1qsXSbYYDLzQLNRRnfAa6L6yrxfwQRmCH
cbCrnRt3K7CHqiZeb0Dd4eK5DOy2ts7KOdcA9fd8OUXOCDM0EoxakCtgE9ie9vbG90L/F18KfFhU
OtcMsNxLysFS2RyLsfe14eSUyh+n4+3ZXHbnasmDzYSaIQ6KhWu22r0lSlQ4E6o5bqZT1f6TmVZQ
wpcbLyi72Qm1scgX/ymkfdBehyD5qi4z8XocTCpnMDW8aGTqZR6ccIBZoEvm8+1RbSxCC0aYKD9j
AqGFvUpJUA+WXq4pLVYVo4Hba1kopdgzYN74QOjPgSaNPYtH/bqGn7gMxix01OK0GoKaxXMqAndP
tWtZzqsPBAQ8FH+x5iFCtnauLnNJuoSYWiyqwzR/IqUXwAoKzuVH04SKa5UcDO3H7dnb+FAQGoR+
PUTJoFe0/lDAgidlaRMt7kcbdkxtBT3hYpj90hHnrqTazsfaWIJoqULPDdpk8ENZC1YkurAs4Qg9
rp4kHNCE60aJfu8BzzTWe0ofW7EgxmPYOAJRK1iDYpreoLxNHD1GJT7Px7Ad8yAvs0/cuB9eb8/i
tW4MBD8gdgAzAouimbvWwzMnvS8ka42YE+uYjI8ZSaH3J30HQp1c+2dqfWjoQyBGj6y6eWQqOWhZ
fZgHfu4z/YmnKtIS+uX2j9o4wz7+prWkZ2+DPNuM3IhLnh/mPByTiDh3nXWsvPfe6vYu1Oti5VJe
Q3UNRUN83TVHc8y8GW3dUouJc2Jp5SfmWy5ZCC02t3oqyTuavGBqRrfHuLH5cT3AVGxxbr32xc4b
aQ2dW+txV02ZP7hqBGU2MXdOs42VdBFl2UQfyjNuZSl3bgs9XsbV2GBu6R1MZ+YgNSbfLHZU5bai
oaCOeTTw8gFX9DJahZJXVgqlx60OMXoeGMkjaMFjF1btzgrZ2PzLu8pcnlWLqMty6H0Yl2GXXEtS
S49z6R7sQpXwKygUVNYBYa3ZXjl7Yz2idGLgtKEL2HvdShL2UA/2lOgxHdowcdIn6HUU9puuvusE
HndDfHtpbDwckT+CUwRZQvRckXFdjm6QbslqBtSEgYKaUG9z89usu6DWp7NtH8aGRF4CserygZb0
QSV7CvsbbZElf0UhF5ctMub1lVG4HXO8VGD/Vb+mIv0yQeoR5iln0jl33DX9CTCkUppHZE5RoWs/
2nEKUkedRRND3vA9j7IH/gLG+e1pudbFxbGLOVnUtOAlhO9/OS09gz2UcFE8aDoZmgwxrWfpxfoQ
Me9bUWQHlP49NKrKf3vqp6BOSMC02buConWr/QuB9YcCHLOE7v2wDTTK8sMA8gW0kEKgafW9GJAN
KSBjmC88Xia4OxXpFBY59123P6S9508WBF7YdGx3ndU2jhEXqQrqvGjSA5SySld0MTCr8wYj7nsY
4CqiBJDpZK/LsbXdQMiCKBTEXhYS6eXMD4Ot14AvGbElPo9DEdrtjFKGGSX1nlraxhGy/H0Aw4EN
uz6L2yI3M8+sjLiezbCs0hBoF0j9pH4O8R3uHW4vqe1oyJI9AykzHruX46rS0YTeCT5cVXhuJGw8
a1JQYaMRAqT+iJLFbzJk9d9nEnCThZAXGlV/kPeXQXPHKTPXnQyAKj7btRsCHn3oyePQ9Uen3qv6
bGAMcbvgSYr0eXnvrKVILJn1HRzsjVgn86GBjWQPDRknNQ+zNoUQUggSh5+c/CnNf1Be3PXDL66f
BhMSJNOws4G3VhEKI5AmwPsb5NPVbI/OoIvZmI3Ym860/TKot8J9nfbcJzajWChZuCDh48ZZnRK6
mqg7dhDJ1gr2rKvx0ZRVc7S97p+EOntglWvMO86khdkEyT30Ja4oW5NTVE2JEyuuWlS+5ZGWERDh
kd2Wd6PWvqb5S61+cnroesufqXYwWBeyysX/7Yau2GNqbowdOxRq1CAuozSwtreb62Gsi5pZcVMd
6ThAJKjy7fENOla39801eQQ4sY+B/oe072qOHGeC/EWMoDevAE1bSa0W5V4YkmaG3nv++kvq7tvp
hhjN2L3dl4md2C4CKACFqqxMZpJ9T5GyZIhhSN5zPRAqfmyOLaTdjeEgZfF51B/Ba1IJ20yEmNWU
PKc1t6LMtvCuQYs2Ag3cy3jdsA/PSOumAnQK8mnKPN8Km7zbeFHF01xGO8Ht4S4cspemWHAMZMVD
vowG+ZTm/IEbkqcYLIq3TSyt3NybArwf4Jt4dzKHAgj0izSU5ROfNcpjLaLEm/Y5tx2g2W7L61WA
JXtYQmSS8CpEfyljL4PemtJj95y6MbMqpTFVzS0U2fSblULX0txdGpo/5CJSE1o+jnAeYO5KMMRk
Ien10+2pW3IEbHVgJXHCoYlg/oILC3pbJd0g1soJxaASYuQaYNMrwKWlbY4CwF8bzHRBIqrQ+LRS
YGCwxoIG9dbg4r3g1fbIbwsRWOKpuDMSsx0eDKXbtdV90bo9b1doerk93KWVu/wUZkL5mb48BXoC
N2Ri5WJN50kNIclirN36ixOLSwqBPNQVgJO7nthRqUe8GTGxSQIusAxEUK4YreRll2JdJLIR1aFS
PXNTMEYMtSxBAKApJy9tkoTEQo04s1CQ2tSqzsw9yT+IQvfYyamWAO0ebiUPLSl5qxUHXQ7W2gwW
JxcXMzpjwVD8g6BXMTIpzzpPOQ2tk7X7rj4o7qrDrhlh7kEw13ljCbrDUy5CJmvae8FD4kX0v63f
xWCYVGDYAmPHd4ZyquKCpNG7DMbEjluJZhad5MIIk8RCJi0NY0hwgMLCEQdIgjxC4ee2xy8dISjB
/rMozAbPWz/zgwrjwFzV8lev/+uOaNxmWHGomRkgGhHYq8QzALHhjUo9BcZXJUyAg75NUotX65/b
A1lYeBRSvo93EGf+oDTxQJbVhXIGOwGoq2qoGVnQf6ysPA7LI1rH1sa1lNyZs6WoRaHVE0g+xgO0
om6qiA/VU8+/iTXEdbQ7rd9ndXaXBD5VQYYbj+pDqDqRSlJF2+jNtnPlGHxJVrZG8rw4eOSX5ugE
6rtsirCV8ynKwPl28vB6S/NHrvJMrbozxrVejwV3gXrvX0PM9mqrVi8A8IC7qD5B5RV03v8+9ICj
IGkDDBEy7WwJPUYBn5+8eR3FgRQR0urAnHmP/8FZLowwXq/MeNLAL9VTJR5G7aCle1Cn9P+6uxxk
wsDUIGOLqjgQKYwVMCQ3ule06rx9UaYn2L/gLl+5shZQALAyv0J4VFwA6Z7fYRdXdFc0gTIi13Eq
k2g89IrncuAvM7sSYC8tyXhw6BugGcRrqdgKna478RSDbByYrNi+PasLxxXelSLgKrhqZqDp9ZdI
QOuOeZdoJ8FwNQXC3apdrhbKFo3M8negnQFgjw2uxrAf+lJrNKTct+B7ksS9Vz/cHsfSbkLDwT8m
2HG0fhELOUwYEjJsgfDRFq9tgt4XYQXCvmaIWbpACAY005TaSare4kA3p87121PXrpWB1+ywcQDn
qbzetrBTb6deOaf+eFeE4e+OXwlI1xaHeboomZ50lZdr8Hi0tg6kDnSI2/y5vTwrRtgXQ9j3iSfk
hXaKeJSa0X7chbvUM28bmafkuuiC3CcKwHgAoYQDd772Za1tPDUZDaQloa9q4dwTqRqPklXlk0FD
dG0EoR9sAr1Zy4d+V3ovLSMWRMUAD0zU45AkZCtXCfRv86HxJle5n1rieZYOwR6SnJNDt5leudKp
n/Ut0L77VKfqsT5GsjMMpqaACQ6EArsGFGuF9RzYKWiQT+3m303L98cBSTBDnDVkChlP8vOB15Kw
412vVCvad6io5UKskqIIOCIOXkHiqeVJOHClddvyD5612TTwuqi2oRMI+VPmvjWgLg82+J53g4iI
p0l/HECi8DF+arsqdgzBDkEi9GdAIotKEAm9C5+CcCVWYh3v+wuAsEFCEIwk6Nq59gkZiuhxHGq8
myhJj82ajkQsBY0WXhesRH4/8NazLRykSDwCxYgjlbk7eKVsg6HOedfMyXtJ3l9b671+LciucG7P
648OK9YS4+l1i8ZgiU95NyWdqZCY5GT+U2sBlbJRHYOgk4qWRDLtsCO7jDwoThuS9mk0V/b14gpf
jpmZ3zDRwNGt4Ete8++POApk6zyQidbmYRfRbFWNZj6O2K12aZA5f4vGL5tM+r8GG1MjZtcRs6Tz
+DrLp5Sip2ztul5yokubzA6Kal+UfKiNufuj/flp3Dk736Q8OW9WjuIfaSR2XZmzOOy1tp3b5d19
Z5vTvrDlLU3N7miupAgWXRUlRUAQ594mhSX/V6K00DvUWt2cgEr+Pais6mV6jHOieoSOJGjNX9Hv
207Lns7z2Ga+UhwDqFEjHXm9E5PIA7lKPfCurXBUeOQmujuJaywua0aYlVLFDrswgZFka5DhAHq2
DowDxFi5aX48JNjBMAuVQJZrwDOcd0vZzl+SN3mrPwO0HNyDZkCzkn2eEy2kILZudCvQiPxfHEWF
8h1Iweb+Ffaq63PAmNOxF1wzJXj+xzIpZTImtv5659J4LSieDy52z4ErUEMZE2BcFAaulw4pCV1H
X+XocrkAcre9kPL2bef4wRA+T+ilCeZEKzVodU6cNLrT2YvJc/zxbgvE3lb7jkyPAD0R4wgWnozc
WZsNQErk14r9+Sa6NUTmHMtjDh206PJwwYFRWSkx359CK3d0M3TifqfCMg6XDYezxbOUX2vs72sT
zOwNXhj6NNGV0S2S4U5X803L1WtqDvMIbo2Q2RogNlNFVFJHV/TtoG4snt/qRWnXXvl0ey4XDX33
MwIEBWwIszeUKlDkSYomVwhcaEYbzZ98suW17ulvBlt2PKg0gP1ibmiEAvq1U0ItfEhz3RvdZ4ng
HhBeR/pavZqv9wJ5GkhKBZ889m8htayC0ICM+7NbP9C1I3vparj8CmblQE+XRlXEje7ce68cOXXf
r1FPLM3npQlm4ZJQSMs0w8JB3IHEIM+U+pFU7WES1yTPfrxL5104s/JC8UNWZ77D6zltQknMhyyc
3GirvKYbYQ/ukugz3aYFSSAJ9XnbURbD5gtzLCOdUvZ6EMeYvK4lLd0fh8AcTDsztzl1NHqwetNy
37z7ly8EbJb1cT6Bh2vFWX/Uqpkhs+zwfRr6qTwFkyuOx1LrIMR+4nXQkU+kbwWi1B/I/XBxuIax
WVhU0DXg+sVxaszdctczDYpfP44FfXLTO/UZCDTBbndatc/taNpCkvYuIhzU9Q4xBGH9lXDmB3U4
hgyFMyjygBwLRIAsblVLQAwQlS3vdv7HIJ7z5AXEotinRJ4+0rBxpv4hQL0uiOVzE3bbiPOcEjlG
7bVVSJ026MTelJ6ZNh9lkJuK/0eZJsK/3/aN76cBs70RJqBghfzj3EfIuOI0qYkYoz/alY/HVwEB
9R73wvA12HivJIhV8srM7nwqEnr2zdPzbetLXnFp/fvvLxI0ow8uljobJ3eod+1jr5FUe+E5e5DQ
qGZi93Era/Ij7T+vCS5XFLr4+RXJ5mGyXO+6TlAn1xvALg2tGN+wvNAD/eAdyG86OYBQgrrjn1LR
EqU1gqYfRfFv6wIq8IgIoQjFkrJFKh+2QcNNbrurrdfBNvPRSTgLFM/0bHY9WaNnW1xd6cIgc2xO
I3rRdVBPuUOpkAJwhqaneZeDGMIcPluwaukJrTLwo3Vfvg9czR0n3HMznb3pq04vO1VoGS2yFQYI
SFe25myadTwkviGlAMp29LAzkYgKXo6GSxt8mkDedTC1fdTxSr500QSwu/Oaa8i8MiaqxouMqsMG
TAnIDqaN4Q7PiXvbhZfeiCou33+MMPdjDBxHo4owAk1yU6Q5RcbFwcGqUtOe7OKQbZWD3atAvplw
qMbBEVCegx2/z46hvZaDWPZvtMMh/Q5QIToWr887SSg60dcK3vU1+StqQ0ust1UfW1zyR/ae1N6O
uN8tZO6FnmSKeXsqlp5VSLWCRR5RCYA0bD+elmdDJE0l7/YDR4b2NSR8y1NoXcbJrh2g7pn0JMgE
O4fMDFc8J9FKcnLpuYAmiJn0EABd4JMYd2+TCXxVAdbCi86t+loUJ9Vpn3WfBoEtP8lnaQD3fc2D
4typQVIG9b/2Hj0mK4fMfGSyno1e91mhDMfqD2oGHAKFGiYq70LWRuIfyufKMMNtHZhyZVbjSp50
ITACDBn5JvCNo6+X7ezV9HqS+8QXXEFH/QT7SJJJW6+8g5Zu0UsjzCUxlqU4RB2MGLUzqM9RRcCM
nXavK/7DAmLn4/HCDHthxl1ZizLHwX9GjWrGW9M9p9E+CE66ckwGq+tzImxv21ycPoARQEuPEFpi
iYLzQYP87BQIriRaxl3nr/z8D2m37yH9/X12SA1gqUPL56Ir+T6YRmteDk9ABBei7fNqkkFheYJC
DMAz04fQVynYtpH/JH4H2nMzwlNxILLR4WaS/TA07H4sEitSvCEhvYH3t5W1QGIOUl7jBgMXEOgj
mhYvGkjUQGuQ10vovBZeA5WJtOfiXxBGa98DVDyB0Kkm3AhIKYHxGeqdnUSzqTFECm3hGIL1dS9k
jqB0fUOBzkCOdeLwEqZZkSr3fIfgxEqlRH7OhUyXzRHI9Rp1PGBhnGKcAIpXJyWBvHTJvVZ9NQz2
7TVbjBpmBMn/WzSJOeTqLk+NFDBw12yAhyDaJnVSpKUmCkRz5tw2tvRiRpbxrzHx+kTle2ksuS4S
3OogmHZNOzPZTna40X/bIm3up0eRNHfjQbd5M9i3TxFJVqAKP/CnrA8xpe4WPOCqUs4+yj/onMWB
n7u+V6RDmVjF9ODz1lBsdEhlJpXNl69oEjQ7NTNl7zQGdtx0VqY/GMkaUef8GvpxyF1My/zUvojc
AsgNlrmKIyGpLZw8/EQT70Uk5eb29C9d4Zezz1zhYw3ZnbGAGX8kkXTQAqszHAmpprRe2aqL4Toa
zUAWjngYnETMNBsQlIJ+DRZaIUpHQ6R19+Fzt22dFCdqRMoDf5A3YH3bJLvo1H8WNCnnlPNqFnT2
3p8z+/c7mJmNiyDLeS8V3LQzm4cGAlp7/ZBNxKJ69XJ7dhcD0hl5MDd+CyAtZ2zxQTK0Y54JLj9a
quMnGwFCkoJpnPzXnfdV3xcTTc8rS7oYo1waZdbUm8p0HNVccIMtwjIwUqnzFAO+XJv6fedWhQ3J
8dsDXbzAAClHn8XcSWMwQZroBxApbgoBaS9xl4OLtLbEf8vu8b1NL2wwwYfvF3VaCLDBSZQ/qZnF
Z25u5kBhjytx7eKlBbAeris82NAddL33sGaZUqOf39UTx0s+FXXP5ythxXyj/3BC8IbxaEpDTyQ7
YU0OSd4B70U3zy20+qKuFPmHQiX8AxRxQmVl761ZY6ZuDPw2kXJYqzxn0Ih47815kLih57WutMXz
5GJc87F2cWzxUxP7YgdLemI2iIGDhzKyuu4TYIrbHrd0PqIjbWbOAdMqOoyvDYnV6AcN4iY3/BP7
xFabkAjRW85DBlv9L/fhpS1mUDlSY33WVqI73fOIJoyQcMKXBOl0AzqP99WuWEurLDngpcF5PS9m
UW1DRRsNGIzlDtpIG0l5TX7fnr8ll7gwweas9EnochCPiW5L5dSaDu/dPnvWBTNYSYAsnkaXhphg
ouiHbgRJq+gq5bTlfB0amM+eCBDxx4Q1K/27QT635zJoyRCqK36/GMlcGmeCC33IQcaSZ6IbGLvJ
g7QJ0FlwEJKdMhoWK3t6dajMDecZQw2GZAy1Bh98Q/Nk6xcPXL0rDmH+OPEDTRo7bDf1WnPF4jWD
Mgpkqee+KbSdXvuLXMtlKqLZz00hvjGnd0xdQ1//piruhyfoOGfbofEtvTDBcqLa01oDwFIZDu3Q
ABpJoHKGJCuzQcQ65zzsUWTiGlo156ygowmxYEvKd0Lk8OqhlreDbBoPRrjyclpKn1+ZZrYKJ45V
0+DF6ipfdrxR7GmL7VkdODKZiW1z1ENPJ2iIqbfVTvImD0iyE/ciT0T8yzmcIx8mcBUib3B7ey1d
iH9nBHCh6xWJlDrtkZ3mXRQOCPKvJ20lGbC0f2ekGoTW0aoAXMC1AZ8ri8HrK8FFT+foFBCbLYAX
ov4Tsq4rAfJi3gG6SWiIQBoGHWTM8o650iS+PCAWNYVPz7xr6A4lpJNH16TFlgaFywPlOXCrQFCP
2UAgtkpivxcEF9CTPgbw38hNQMCtvovnFmoSNg9JscrnMk8VexcDXg4mIEApIRPOBC+Fp/HdWOh4
fW9SKGYAumjVD8qzR9IHKz7v8/1abL9Un4BoGfgeETEZKPkwFjs0T09jbAhuTPbV4dg7iUZKm/qm
/HjbDRdPBtQjFcjlYHBoPbx2E2izxEFQeoIbju8995vTtr3/S623mVU4VURFUNLwVlXR8C3q96Ww
ckkvrueFdWacnFyPhpfP1tV9mzvyR+m/xPq28u8VpIXXZPeWXhja3EGI0A2veBAsXw92CGv81RiK
7gigIRWB5zdIOb1KmQWyd1LHSBRZ1TGLN+lXXVpn8J7kyJjlxUbZCuj39v9kPpAe09vtNVhwL2B2
ZiQyqiEggmIuwHqC+lquC6MLYXMyleAJgozpbRNLO/TKBnPPtWPaqSL6SF1QL9k9l9oyJx/U2u3b
zVAdI/84cGYA7cEi7+28vBeq/+8vYLZuVo1iO8UofOejFdadU4HuNqlla0B0Bjr/xvP3XSkR0BOR
uh9s2Ui3Zb0CklqcaUFEKhqIArxFGHdDV3Y9tAM/uqPUvQ+ga+aiaGUxfzD/4hWiIwX7jw0m7tQ1
oP/KCTM9OqMTHYJtsK2t93uf4F+nIcMjsktb+V4lb7szNMHN2wu9VHCAeQiJAb3wva+vXTxqFWFI
BlTYX4/vnz7JKUdTp9nE1EFl38W9S3pSbwLntKawPc8dc0heGmYLfWMDoAbEhka3nZxavdPajz57
TdSVl9eaFWav6OCK7bsKXgS1OGjUle1DneqbKULOjW85+z9NpoGUNmj0cBAzu6YI/jeZLW3M4/E+
s2sHxATkkWA233TSbkv7fPq11le85KZ4+AGWZOD6/iFWHg28MkIAEMACdRf7j6K61h/wfdCxi3Vh
gQ3uBWlAx5wMCynpR6ofVQctN+T+Cc6ZkOjZOBrHgTbkK6UD/DYkmSlawzagT6ir/H4h3K5xFCpQ
pNcpJ5F+LYH/nfW99X3MMnNJo/hZiO8D2g75RWT9Ejuycyc/eg/eNqWOdedGVmxXTmpDuoxktCec
nVEEHbddYOkmxuvxn7Vg6T9SvTeAe5gmF4BDmQJz/Q7B0uN0N0b/xdkuLTEHpKpVQl0aKASnGHI9
TzqGrG8DcBIDlfPmo0h5RpSINg4nobdH+R0M3prv2SMv3pMxTpPUUL9tvz+BwJ6UwFkGW1AS409Y
9IE8fLV2YXWk2fw+vEA6i5yR6qWQvTPr/SpMaPG6QgUH8GZU7tGcw3yPLNeS5AXTiLmonvJ4k590
s6/uZOmcCoIZ2hl66+ORatvb87D0HATt2V+7TDSUqUqrNwnsig6U5V/r355BaGpvVk7pVTvzMXcx
313YS70PSWbEd43N70w0JFC3J79WhrN0WoLFAVx4KETi3cUMp/OkUAQDGg8zytf9/VPpbKEvGZnT
c57hHth4dyuvrcXtcmmRGdjko2Yg9LBYFg+Z0gCtR/sE6cStYnaH4Ggod2h4WxnlQtUKXBVIUqPq
OXe1Mjcux8sqZKuBhTx2JlJ/72Hs+JA7I21M13gDFhfu0hbz0gmRF9bFeMSzrSXH114HWbg2HU1L
WWsw/66hsFtyZr4C5wVCQkQr1y6iB6NnlL0AkDWv09YptQN4BR+EXbp1yCP6m4hd2/RPdtR9kjin
vfT0LN89G2Ze4yhcW9V5u/38FuQhoREAVhL2bo/qacoEGaM+Rq/+SaPCjjYOyGvIH2z+Faf95vS6
ZYw5+3sNFLl+NS/nfrI/3+331ukdfWfDdR8fDdqRZP/w9Nt6sT5K+lI5g5vQTWIZpn9ef2/+YESZ
ozkkYHl0waJXWmFBEv2gx4nBoRbQdHK2H+PUrIwEkk2A7Vg1oPU7qOwFpjEN+T3P+bisvFHbx5ma
P4dqxm8VlOaciJ+0uy4PE/xvRe9Ik6zd1/gH3Xa+sXKCLcZ/s9om3saQbsZnX7sNN4VBMUGoFnkF
03M0nsg99Xgz2pi4G43tKf/8w5mbvbJtiU7X4C7zTmOXDpToIFCb498faOsyK/Sgz5GBrydrEj4l
4Wnk7ICgq3dlz68Zmh324vzUI7ALe0j2u53mvsttAY67U4EJLYQVQ4vh/OWQmPmMVCnHkJBG0TJi
vu4Rj7So/VrVG7qHFAs5FQVtCQ/6HnLfHPm1eV4525Z23tw6OtdMIMPNLmdadYafpDBfVD40wo6K
9FuOYtKGIZW5Px6EX3iOyl2JiiOpi53gW7E8Pd3+iEWfQn4A3XMoWwM9yxzqTVZ4iR43gpv5Tryf
iPHxUttO45MHx7L8t7vd7qS94dSBpOZty8LCBWbMew8FbPBMw6eYdU45SZsqoAfbXUyOSLv01jRi
viskmE7SQ0tWwr2l5TaQdEHaZZ70H/TcQ6wnMtRQBHcvBRASIi/VnwxNHgW5IyiFZNQwy31Gpe3z
ZnN7qPNImK0zU2jjoQF8G+ggmOO+HHD+SJXIu1lvG9l76X81/QFK0C0A9lJkduJafWR23FsGmS2k
iJmiD0i0udGXkB81oTJVfQ3tt7BN8dBGVyyk5GQVB9L18qUiz6l5CRtpdxw7a6LhZGbNGkfDmhXG
PWU1r4sghJWppv7uPjzFG96SiPAlGiCwM9UN7sRN2j/zhbXiLkt57TmTgBQdyIvQS8vcVaEaQPGi
w2mrg4vB18+GcMhTK40tIEvKoTUrKPUNvzXIanE0qd3887bTLOCtcDgI35xJc9TKcs+GhSyk3dSI
AI+KJ+1rhmLEliNod/wrCNg2QCHUlmdND7fNLgAirs0y6zrJAZfpOcxC0kcdfVPMgKo7Grbeb6qO
6Gh7LDTbMPEJafChPPLIcyimfOiejdgsq5Xo5OcZgY8RZw4JcBki5cHsnM7v6xhvWRHh3zYkwX6t
aDP//9cb5fr3mY2CFLrUJ+2EwYLmRtW2chhQpBapMu2z6ixDo56vj0ZkluM2n45Nt+ZjPzfqtX1m
spGEAJvPPD4w9+Uvw0OtPHmx6aWPsfcxfcTqvdZT7VdORgIA6+2FXgh3r20zW6vQxk4qFYw9SShq
Vl1dEC5/GF7KelMBKG3J9VopYQ6gf8w2+HDA7I8OU0irXB8ZrdiMsVIi1y7FTQK4Jt+BNElrE3RQ
ar0qn2NP5M9tHXYmlLxAYN9ngSKRpIpVlUB1HtjCLlWkERIberif0rgoyBj0w2c89eNHzqfTr1zz
QVZ6e6J+HkGYp4uvZp4F0wiKZEMFQqiCLCFfqxsJwO042CtDDbHJNZmWBY9A18IM3J3Bnj/0bgSh
KfQc3VJuqLzI5VaPntLWvj2gn9cRuvJn8TKAOcFFwOJS2kTvpWzsZgxMCjhjQsey3nJBbGrFs5SY
fZLSPF9LgfwMdpDuAnoVRBzKt27z9dprRmu0LajJ3SmuIidIk4+hC9bEMhdiCliBtt1M0gw9EZZT
OOvl1PfCQHTVGvj+ZFdXJJSPLShl4sSzuw7kXHU1mXprh+kryFDb9JRmJVGirzVs1ULxBZ8igRAE
VwiER1iyaL+OW9Amp6LrHYunkpamYm3DXbGvTUsnk5XJRFqJ5RZK0DAJz8F9DOlelB2u55gL9LHl
FZTqxlNOauSGUyqbwt1A72JT+Q/xG7LQ6MhGBRId61jYa2t4NGla2CcAESS4iQBjLH7xHyJNaUh1
gXgBaV9V/MfH/mWNmHjh5YZqJGYWiCMRjYPs3IajCn0tBB9ukBPUsUYSbrxts9fuGiRv9421+11u
gbt38XRceYMtHGGXlr9vz4vHCfoy08QXC8kVOlATFw7fg9IL0E1rSkwvWDl51sYpMiEIJ06gC+Mw
Tv5PYZZ3krn1dylFO6h3X1ky+sM8JBAbJw5IuVZPW9xKF3P8/XC4GGmjT3LqxbBdPAwNAXOS6e8l
NN1RPrAoJGjbPeaXpi//IeVztbhstNwggocYCwxrhRl/yDS5V4aDQvknBBhJtBJgLN2CyCuBuhCp
QXSLscpAWYPkmm4MQKgM+6GjnUF++YpdGCbA0X3wMdVrkJilA/7CIEuZI06CMQVdh2sXCP6RDCIR
Ecce0OOu7PrDh/eyS/AGWXu9r1llPAmJ7qEpB1gd0gOf0bp1WvU/jQy8EeD0wCH/g+GW68W2iSMJ
eBvxueHkLXSkzEaIiCK6pUR0bpvy+ruQ/ak9OxFtMdpw3qZfkxBauNwUkAcDaopbFCSC899fuG0S
xHnBh5nk9nTYJp/t1rcxn2uxk4hfYSKZSyvsIhb5kKABEVbkY0rk98GEmNp7+ZpvUcZfS+AvvFtx
3+PhOve5g2aTfaKPDa6ZRP0ekplu5AYhOR0e9aev/kv/ckViCETdi8fpHh2/gS0VRH7M1l57C+fe
1TcwodtQT0qcK/iGGP03ICIJH6QdVK/7z2BNt3jh3XU9XOZeCRM+0tp5uPcTUX85vkNeiLT7k1vG
pl4rRi1sC7SQADQ1T+2cjr32Fq4avWiYbR0V69eqlyz/Ot5wUEUFUPEbsnDhi62o+rkh5ZJb2RAk
ona6eQyd2uRtK3+Dm5i3wzph4TGDwfw1N3/Ohbkq1iB9p89rRCq7/tM7AFbjOuTv28O53XRrnIVL
4QYOzRnPDfwMONbmTXJhT9GFsoizVnK9NCL9rpMsUT9Gn+EJHC5EfuiqR3461Fm+Ns5FXzSQrcZB
A2iFzPhiGyGZ1se96Jqv4m7CUyWidwEZ3P6MxNFpDa+zADKbc1S4BcDKA+YneY5sL4bZ6HE7Bk0B
YElqFbwZG9RrQzPhEzQxxpaf6GbmJZiDQ1GACLOAFLx0EjQEYEFvdaMrJPtg2iW5SOt80wAEUhxi
0dSCcy9QuaLquxTgeWny3a8EdZTEWXGKpcmaqYRAYY0kBjjxr78+KICa7pVWdJ/NSSTdZhvTbsPj
cMQLr0T76aO4N2sN+WIw6tw2vdC8h4m7MM1s5KgvFZA9484ZT6DSRQNfY3qnzjSIEhLpha8s6w25
NyqH5O3NueuOm2y1s33RR/EQAJvSLO6Op8H18AcfXV2GiOtdIhGyODn1BNJQNISeVgnel3b7pSlm
plUvBE54gqln03yVd6VPYo4IRx4B2mYjr6Bdvll/2RsI1ATQYQP3INpOGGvIvml+FeNqVV7rD/5Z
2w9m9yTdxdaTRp2DAA4ZUK2dKvd8lly3IsR6yTYHgnzu+eTbKztyIUsD5uu/38IstDaMUiZxOuDY
6DQFJ5OtyFhueS1jseTKkGJHaz+wc/wPqdtOKbV41CfJbZTHyCBp5vjWgNAws8LYve27S5G3cmmL
uRhGbhC9MedxdJtojjHOMp0+Q5ezRvuQfehkt9sU9A9dsbqUe7uyypyoHaodddSLkjuXAEYiHLyd
uuueiGo+WIdDRUT7Y5posFFo/ev2gJecF4Q2yAqo4GIBmvd6n4Rek01trOKlodOu80l/jvq32yaW
vET67l0VAX1Rvh/MF+doNYVCKNYYXDIClAuJT6k9ROkuWInoF3rK5mcL2DRmIQ5kmRhvFBtf11IO
Q+nRTjY++y/oHX6owcjQbQhJD19wUDyJvzrym7M+pZoEoyOszKa6NJ2X38BEobUiB74Q6pKbKzmH
tqa4ThQnkybjxSiD0m3ifHzyIbrxWwV/eWvmrYd2cZkLtOPgT+gFNMquSaHvOmYCOkTKUSJKjBCD
qEXMf4qpDGBO3qGoRMqSq6H06HMBtnvkZWi8FaIEeSpfyb4SVU4TW/VSzaq49nNCy8ndGLRFR/pq
at+Ax2+3kzC00OQyOMXVxFp9yosseRDzCpoDZSMWJc1GkDlRKVMl36qBaPLx52B8i3KtQq5UKIoN
J6cIzBrNAOA8iPRjrEjJpkg0CAAWqv9LVFDzpa2s5DTJmkwgU9o1Oz0TuW1SZFpIEqHQOlqISQtB
hSzheyur0IdJwCUA6HQWVB88xGt4ovZ961F06safKaaqJrPq5prs6eKN8XfpfsiH92GHzk5w/bvR
UwmFcKqcjRF8aznhtsHeswzf9oOVhNxiyHtpkz1tdLUeM5Rc3eCg0uB8H5n+SXAEEEMkVuIoKxtx
oeaHHYIKMjqosdt/dAygJTUzosyDd1rBwezs4zHelAAm5eRVuQcF2kdeULk01YRSLnfMldtiebQq
cpuoqcz8HczmUOTQG9UhlV25MzvuNOWn+FlGo1BF+C18SpPAWFQf2+FuXMPGzb/MXppQhvufZbZh
2M/FtJiUUHaNV7GgMZEqR8wPeefU3cPp9mm3eAIgtgB5Oc5UqHlcH6joCYXI95DJeHC/GuOx7QAa
WKleLJ90FzbkaxtpMYqhwsNGZR/3YBcBaVBgPv72bP/QUWLtNuc/G237rK++fxcHB8ikLABTjbfT
/PcXRzknTdwo+JPs7kOYuT1xc+DyY40ufpuJ2FoVPYbS/Nuja+3cAADA27+/vMEvDDCRk6YMkWoU
MKBHG88JACx8zTuU9GSU87SCTNIpb1Vi5Ie+WQnavqPNW2NjrqZSS+GAJUzn1vH4fm8DrUX6Engf
0A0eDuX27m4nEvOsRcQ3167Fpehphrn+b82YXTf4URH5AS/PbQfH8c873iNEttAgtH1M9k7x5+Ut
fbrbuUCQnDbIIfynTf/XPItK5YSCl/oIQ+9ehcP9/ADwzEeNjvfnBuhHJ1rxosVDBg82xP14ngJk
z0z1MOW1IIQ4UmOgHY8jhUZxY41POxDt/PLWCB2X5vbSGDO3UOWI/GlUkEaQrXin0eRxI7ytuO18
B7C+g7XDifJ/yPuuJctxJNlfaet39lKLaztjtlRHi5QnM19oqYqgALX++uvMmuk5Byl4l6/Xus2q
s6oLAIEIiAgP95GdGnSHlz6XNJEPqfRYRqjCzTa8ay2v3pb11JvtqxgCnvSIV0A7Djzv7A0UfqEr
GnbIoLC8X+5LbiYg5jdfjM1h9dg45Fov7L0lReZdcxfZNz9/41c3xFHbHppE0AjFCC4/MdZqKuWN
KN+F6kveP/fpLeWe+ymt7C8AsXhDnHXDfCMnQeZELSXsXg/jrkms5hgCMZWbL7e+SeAPsmluuSsQ
c2+tCuy7YK8M3N7kbMMGeVeNjMPPn/2l9QAbAnSqMEroMNaTETHnxV6T7/gn7hC3C7VeQSkbFRTq
RG7/645GgWEDz0Ys7+X8amIuGKlOlLvK1lVXeuG9ZZI4TbTMjF8/f5L0pR0h7wVO9lHIkUUVQjWX
yyhFV6lTOprJ3QzuIFnx6mnnQjHkBkW77/4YnIL8w1X8y0nM6BZcmvSIquTABrff3c/j+SqbgXwz
iJBGoTEgccbxnp1YHuUMwScwLXvXWjvoo5tI61vFKd7QrbImqlVbUx4rfnWSnffJHM+64hGugrwu
tiAJ0Q/wb42Mut2NCzMzF6/m1qlyy1mOHKxX9v3EB3+1ACg6AnwFaCfAZ5ntoqzkkekA+y13k8WG
K8UPOrmWwBPUJQ6Iz8Ius/R8gesXB+ueCsJ/ecae986csXLQDKms9+On7+ziaJw0aMKDECu0foH+
bjnxrZ9BwtguEA4cccKIj7MRukH3OoELVPmOohymWuULv7ASotlR2KAuXLe70K7I68+dfnmWn3fK
3IHqoE/KDNdb3NnvH7wdoFzm7lCaq/f2eDye0u1WsvbWcmndT20XX5gVOAOAD8D9HURrKuPFUR56
oVpS5U78BZKSFmFeG2Q1Hbf4+QO/uONddMN4TCr7cVR1GTYLZcgWQ6hjTrkgtHoPGYifu/oq2gJo
N26y4BEEuy77ZPfVKFOGJlfuEIs0R8rU68VxYRUmMW+AZ51wjdHtLg5SHG7oDX4xsqwjQnm5FUQD
D309xW/vQBrv26TGh9UtqZ2Jb/q02Y7dQKUDGnTjccrWo7WIxCuFrzd33SHaC7a0pDuExd/B17UI
LGV3qhzZLm2juZr4vA8a+k/fd9Yx43tKoIQJGG3aO1/de8WGu6lWEl0FxAWqtameNfGN9hax1C2K
blI3Iu6L8RzLDsXz3ICgSGlC2vM6t4NdftfXqyg4gZ8iFq14SxaFZ5YNqjNKu8S12fFv00MaW83W
uBPCk04tYlPfLOJDly2U3CoD8IEtsxs1PxZQKIV2aM+Z4TJ5zsGBUhquL+KdKy8zlPmuA4BAwy0V
7Fa0qRUhR2kmQPgputNKgKOIlRntu7F6f5cr1ERhEJLtFXcCmwniArJDdvJLWE6Wto+u9NNUjmt8
dmoYXoBktK41dwoK+u/L3JIq8CFvBbD5YTDalcI5JXH0659N52vLQU5KQCIcWp3suRGRvtHGBRRc
ctAQq/J8c4rLbqoPZvdqUiT3iwx9bOQFqt+yjTjl05825Q/7/89XMAdQ12W9nvtwM7DV28mhAlTh
PoKJmPnGe/55wj5jbZi+GJNv+zxRGmHsy0SxoJIupdhRrvaemZmClbvtRrBuDDpRrvjlFAICgzcw
Lm8gzb80DtqreVnxETqtytqtPQhd9ULUOWm7KigQR13V3SeEn2Ks+owLHT8WyYxRi36UX2EmlqYh
1ZIGSxeGT/yAejUR1TD7JBBGPHHJmxIoJ7uF+haI2+ydPxS6DV0BU64nLpPjrfSTb5wNg5lz4Cb7
hE/Cdsz2Jy6HNHiBT/acAPmc/EA1yf15kT+ypT91yDhjqKSD3FWYbzl3K2IqBiQDgnBVyHb1mirQ
3IKCQArON0s96oFDV5G2TF+F96a1CZ7YDv8mAEWYnn4e1eRqMJf3kgR1qgXxaHppvIzqa0WwyIuf
3RoWTU15VT+0wTbClCRmqdoRtwn6ie3ic55tPF7AzoCrHpQ7kFy9NMREpGVNM6W9K9VNoCJGfEyO
hmRVKbbcR8VLzG6pJGa8yhWIK6BkJDSNayE4dZLb69jZnQ7FLwpiuS3EoxdSu1PllTKJs/lqKx3P
wZHBEpdwNvrfIzsmi4mKQUKGfB12WED1KpFXarXwu0UcrCPlqTSOinQzsUBfHfegQBiZMiSNx8vn
cnYkvCpLTq06yHdsheC6HDprgLSxlAfHUHrqVB6UPutCdAUvdDgIS6nGU1FPIF/ZpwCKHCFQoKNW
T8DjC89bxnYjztNKpUaR1YO8eICF6KGpP+JhuUgXkGiqLSDV+iVURlF06V0DWWWruwRQEuXjn58n
ZNweztzo01CY+eAAKQOaf+DveMDapag1I34PMLdHJ76ZfQOwHQnM/iiBgqGJOHRUgOEwEN4676jn
GQTLRUcpFLeiFt1IdQWynKe+TiZ2C2Z3+tQ5c8nzg6GR05Ln76r0Nn326M3Ar4NmGQi2ULkqNxFc
Y46CT72Nxn92TxB4Tq+4HssbIZmj3kIpCLo50JorDjSaqu2YnFfG3b3Y4LtUQRlmsuIdv3RzfpnU
VgfCnRBl3VKyhJr4JL3Gx2qxZgO8BYgVBBVcKR8P/vNPDIpeg84vuG+BRdcX0GdxQ/BpQy4C6Evh
ZYrh5suvHCmNsFVAeQcwz8sprUMerKiA4t+FsqPEllItw5UhLfP+iEskiX+VxqLAiSt4rz+7BysG
87GWOF55hA3BRgP87mXHQ5Rrodej/EyqiXev1n276ERk1NLEF02Jkv6pDxp6z+lSuBJ4rV9SrkcZ
Xpw+0qH4FQm0XZSanF7FwMIdhlQEbolXnrM+TJc/j/QrR0YiHJVMkqjKUF++HGhHeZLGHgYalO6o
E06ERWpL+qQuFLOBfkzIeNMAgkQdsVLMdbRpvLJFOgOEoIWNPJEVHsHSeaRXqhO+tYsKPPecozhb
zQ1WyqK16Yp3c6TKQG56FdnGCqoFuK8HLjd1wRxdmLXI83GxFpIKoidJGJcmvqs0XjZuVQZOh7CO
7z9pLZ4xUmIpv3v9r9fu//jv6fF3++U//xs/v6ZZX0BMq2J+/Of/1FBYfI6D5+QPsy7en+s/0l9/
3FTPVVBWwWv532Njf//lf17+iLb+1Zf9XD1f/OAkVVD1V/V70V+/l3VcfYwCoxr/z//XP/zj/aOV
2z57/8efr2mdVGNrfpAmf/7rj1Zv//gTFDngkYb8pmoIEEqXFB3G81/n/f3rf94/U7SzT4tfaRz9
sSrj5+RtsqH357L6x594/P5lgF5DHGUfxpg1Ns32/e8/QekBorAjMQ6Eiv/8I0mLivzjT07U8ZeQ
kURlLooSUSoHayvT+vefGX9BIgOhWwNxAmxD+p//HvHFuv1nHf9IanpMg6Qq8cms9SBahJZGUisJ
omesRG2s+7rcejk51eu+ADFG+TBMpSCYFxCqKi+7YE7aSpAqCI+iC1u/85+bh/jQaOiptcE3erYc
//q4848ZTf3CFS57YtEbsaalkaGjp9QplscpAOrnvX9s3hhzmQjlImLCbIl+UieRTFpyaq0CClz7
4eS5/G22DyYO7Y9I96fvOOsIi39+jspCp4eZ2JFTAjoO8CoPoAcpBNN4QVS+AQhUWVeooPCONaLj
9aq3i73kgJZYtXU3gjRd6lLDFTTn58llX5e/1/FsVMxGE4edrw5xT04F2GgqK1q66bvh1G4FbY/i
ubtvnjrZVKeqkz8fRMysjxZ8duKSwhPlXEO3/Fqwi9tuNWxDKGqcyrtmI6wRiTmWjRUqZrJea7cz
PhmVHWOaAIJXgMdf9s3lXKjKYUVOwmuCor/CTJ9Sq37UiSnfFii8PERugGscLo8vP/c8NsxawHnH
403r7KMNECgWvDCaWu9oII8qzOH+derk/Hy5wNSe98J4Zik1BKpUDTmp0CdFPuKRz02BmnimoUMZ
ZeDEDDirmQIEs1DSD0tCwAgJNlGBTsXHuM6+rglS3JkEg5zAulkkZeX6fj84rW5kZqaIULxrJd7C
s/+KKiHKsrqVBD5wkxYqaltApW7VgZaDv7xGZTjp0l0syHujiiI76rSbkCueULmJGIseOtSDDmYg
dAugbH6lvUaWWgoFWKHhAhBEinaUlKehH0pHGDLf/nkJ2dTrp69ktotEIFrf8SI5iQvuUB3BP3Yd
WMLeN5v7/kV4BHRp4vrNIp8/9cjsG0no96ioGMhJupF1C0Ir4HR3qAP29QNHLP1Bn5IUZ3OIn3pk
9gSvj4umyAVyyh36nC/BEA8iD6dz4y1vaaiRMZzmOJixTR1w0uK1iRIp3zGArYugpj2SKrXg6YpX
5TJe4OfowNnQk53YuEZf+eRLqMtCwg87t/ixTmfWNugNT5IKYyy2w8bYUzt8+nmlP6gK2R50YUzV
8hDHBBb80lv7CjVYchEEJ2r2lrpAffAuuk6vi7cKOAozx8XwtQW5953+OGyI3R+qEwStOCd4qjZ9
vat0V131R/EGFBYmgsMn3/acLoSeqKmtOFe46Y75ktdM7x066uAgUN4Q64kE54q382P9Fh09E7jz
TY8oHxVN//jcTqZmPzhAfvpCxpZjkgt8RTgCEGHtkFWDSCbYRd0c/K4gGeWd9poHl/Ka3OgrgPF6
d7A8ExFsV35RzcIiT7zp4VdokjjIe9lT6Xo2cfJhhucLwBh+3/dDIgseOY10dP2aJ1Z5Hy3rRbOs
UluDImu16NbCmt+StXQ0tpP0mR9F6D/ND+MHSZO1fOPBAiIz28pr8hjbwzK1ik17jKxbbRmOBOt2
BDKXNZId1mgU+Tq3qnW5I26x6a6Sl+Pza3cVOwHqdELroQZoU3rUwZNlk84Md+lJvC43LW9mu3Yz
RVzIIuF+zx+qd3EPHRGjbCksEaMASF8SnCqA05NVIdp42L4qrmCPBF2agz05c9SbwakPwVtlVXf+
pPjoaEGfZhDXWpBg4KaMoVz6kEh8rtfVMDgF9+K9+M5dy28qKGnXCXWiwQaQGiXQ7aRY0qfHE05A
aOn+3StzuRhKHyjNhAan0M0OypIzj+UWtD/rdjOVrvzIp/30gcxdosi0zPA4dIUgdWXSHXYED2/F
xPH22DinCt3YMPHvJT37MuYGkUtGGkEsJzjJC2/d2aim33tg+Ou2HRRWuX33AhD3I7+CApZdmO2q
vEHdsx2cft4Zv3bMs1EwNwytp/GgUXw0nBIUR9lyWMQv5EAgvOqvEapxsh0KcsKdt+exdy5+7p2t
GPs9B8pYBwzEw8hwc2lTSZx0AvUwB7UDJmQ7PMR2sIltYnMozs1+tY+5XdvIjoAN2bcL0B/qFuQo
fx4EMhFfWbaKuKcIPA8Ug5gAYF8bfoY8U3B6WL1Q8M493Oxe7t1gD0yRDYuD2gfgNy+r3YtmbkrA
TwVk/hwRgMJFhszvcSWjlvggWrxF19R8UBdPpRm6dHGLPYS4105kLbfEdkd8F9T2jkinjnR6L/e+
e0PNg7fCKWy5G/C6FEgqS+bORxel+XS109xNunhCoRAKzOBepquBqlNe8OZVZ8fbzt0dGrt1ShTX
WrFpLXr7+O4eH69fnf6AuK3oQKAEqX6QRJhQpDI3ja2uDwB+Pd0SAC1/ISlh7u6fbHDr3YO02Hwt
7N467ADvBuXeMjVvYxP9m4IrmQ+ut+Ic+jEBggvkr41WS7Q6mO+HpxEvcpVCG/Vm35tvu6cBn2Bv
ONu5PoCibwvGKVNZ2e7V+h51eOYO3/OGanf3bvnmuzoGF1uZuQTDu2e9PXjO/ZMHBo3UOio4vmLr
BskSyGkdMJejdXSbF6yHDy5Cim9GRMdcKebVDrpp9m5VmbeLznzqF08b662zJfwWKh57TC/qO22c
5QZGXi4OwJ8auHMZKHSzFgO+MNpV5rWKVe2PKloZq9Hhdy7ar0yULyOnO/7HK6JHzkI3rW4toTLH
We/HHPnq6Hbm4xIlxjeStWisVWkekU+G3W5P+5tNbO3NI9i7A2u7XBsgQs1tZ71dO9dbFGcY9kNu
bpa1eVM4K4Sm0ImFm5ZpeTCvX89AF1u4kY7MP4tH2ZRhcUffASTdxPa+q8092FSXEDHH4orABe1v
RHPpEPNtcBVMqLR+Jfaidbm1tB4LMsz9XW9HgPQASEYXKibOucYvUMz2x7ULzXswt9hIZyP1mZnb
d6hAQtjE2zhrwRpH9p5ars2PldyWethv0RHGaWXW7hDYzi/HXi/ex4uOs3/b1da6dgzzDhsab7ZH
J3EW74MVLnNnV6+vegsceY3b2IJb2cvIXO4kjF9c38O7e5jV7nDb2G5v9U5h393vDor5sNTgEY2t
L/iFsxyFqO93myuMPLJxI3PAiYTY3aZ2DveRbab2L8m8eXiDJY9upJm/qO0s7+4t57geiWf3i0dM
HzV/3S8fWhOz29vh/hlFK7q5B8HlI2g7nLVTXfX2SH/QOByilcQMN56Jsx3/gHUVlzh3icnO1gQA
WLQ6tleDl0kBwRkGdOfcYXQo7/esm6uHF7BSdWAewPSa8Dy3NIvV7T2PFVMXI3AffJrxHW+iFGFf
rBNrXS5/3uDkL0/us/2NyTGInK4G4N4PThq2lwdu8zDYL7sSVnOPlYLDglN1J1sjzja1Xm4XFXKS
rwgb5KuTbm7Hu2vj5K5k3cy7FRq6hCeuiLphtkAyCz1B4bgiQOTgI0cQWN4iW/kRkhKhWyEA1R7U
pZ6aiQPVKRjcz/PCpkR/nz5n3TMnsEEMospJOd4JxaundN+tNOyDINeV9t5SPahuto4OU3wbXz12
EEgHHYQ0loix38yTCIUbUhucyiLIHKJ4R0MM8dgQ8ucE+TgzGbLU8rtCm4ryfWUFEJwEsxfe84qq
M28gSvW0FTh0DPqyFf9L/yU/tg/iA14k2U47crf/4mL+/ywCPd4Svw84/0/hj3Hs5Pk81jz+ld+h
ZU6R/gJvM3BiI7QRKLX/xJY5TfpLQU0wiJUBnAH4aoTH/R1cFv7ScMkGKhwqcKgdHtOw/w4uK8pf
PIDHKKREQBgmjITT/yK6fHn14fDWRk2mAjzi5cVLzusUlPckRllwfRqM/sWr788m4vj73nwe6v2u
ZWazAWCNr+QaLSPujlLWzgR13oTjftc0c08Lhr6S8w61zL2hHXmJO8aCNMUf8E3brI52Vmti4kVe
5EDqbdgh9ws0Ux+r9qxJYbUpPPA/lHGgR47QuHyqWH5QTMRQvhs382hJQz7sel2InKFLGhSZ8wBZ
Rr1xM2/czOtL9IqhTbQUEnMQM7cCORxslZMn3iDfDZ15UCJirLWy2kVOTSN16SfVc8tHU2S53zU+
/v5FTKnEkaeh9l0qcwRqhm1Q+FPn6sWz4W/f+Thuz5pWkq7TK75CxZuxMErk3+Z5DhukwrJlGV7/
kVP6pbgvlaR+lcIAgjzz1pJxTE9vND0M6tipe2mFbNxtpGgzm2YcU8vbvIWOJVQp9brbpGEt7Dyd
myhK+mYlJeaFqlSaXBc9poWIr3kG1JSvzNtPPkrXzxbSU1Wv00IRCxkmQCNBNlXmaDyzccYxg6aM
SjnVIifI8oMnNv5SyTrenbWWH+Gis5FDTCoPSVCFTlnLpanU8pvkTRWYfjffjM/zkp5mpQCJ0aLv
49ehoP6qDEVjNWvkLJexHMtRlzYlYI8PQ2ZJU2Rf3w2acXdPV8Q+gACD05ZZYhZCHlryIMzbY1lI
SSLpaq4lsEC/CxeF34pQve3mjpw5iZsIRHp5UMROo/mlGXeBZ7V6nc+cbsbpSRJ7g9/i4NGNGJuV
HlggaShmmjjj9gOlQ+uXQ4wEWEBtWYFERK+hrmGWpbDVRqpY13RI0XoWbssa9d4TF+JvTIXVSkYp
fhKiLBSBXLHZUS8OzSLJJuhgv2ubcXpVGghvDKgRBphglUaUPkMiVZrIZnzXOOOYuaqXZddKoROq
avRUqHwZmUZZTCHSvmueOY4Hygd5IKuh45UB1NdSedkLXLeYt5hjp2cbVpz2teDzmBgxjlPbUyBv
1KjVzPOHDSOGgsxXSUg9yG9lJg/kqNi8zRs34z9JNYRcTADT1cGoQ7vsiQjhFF3IdxPOuI/gKdDo
kaA8CeYU2QyKckk1+r+Tcfn7kvIR9z2b8KrRqr4oMPCoBRWfpKA0IoyuZk0KW7La6CShooKBh2iW
l5K7ktLjvKYZB0o60LrrCZoutEpbVZK25otOm3dqftTenc1JBGiEXJRonBKQvSl2Ic8cNeM6XSmX
BcWZ4/Rxa6F4D+BcLZySKfvGTNjsaBmmRc+rBGaSc7JVojLaUY3+bt58j0GDsymJPS5LopqGjhrG
MnRkBaNXHrUU/Pnzbm8skgCAnyojVRw6BIgUnTuRYgpv/928MK7Za1zdeRJaTrl+XfmZYNJyuJ03
LYxrZgoJ60aDYnpI2xeOq7eekuXzLss8c59Nea3uOgLUUCN16nXId3ey4osTNR/fTAqL3/aSPAgk
ow4cXyA7cEXj3cO35byTk2ec0xAryJwElOA1+F74Kz2Z96DimYOtlEicNz7a9VoeiASI3KFOZNZC
skyzSRXjSSlExGkTpw1j0wBEaF7L4wqceY7oy0LY5zFx+EBHriFJHvGgnQpRfreMjFt6YM+J9Eoh
TlBFiaNzJThPANKeN3LmxplwiFMFAhrPgkeDIAZJ+HlXNpaJnuOzMPQlmcD6Oh1FHYKBcIGQzrRt
xin5kFeyVkfrnp9t4UBXYpVO4WW+nnBUd16uZlW0PldzcMrOf8ahHJleDbLaOfP9iecp1gOhrelo
KTFA1rpf3Ze+oc/yHcBNLwfeNgEVRR+NaxUyQQpoYua9AwEDu2y5VkTc71FvA7+pLEh3gklXjaaS
7t/NN3NiAk8vV6TBfFM9582QgnXQN7h2lh1ChPBy6GHYcWHPicQRezCH860fWlkXNLPusgAMX7au
NE3ddDpaT/l2H0ftez5w6kxbYXwz9AqvEQm2woIDaRZwGMBWlFMCtt9NOnNiyr7eNjlRiaPmqGjV
ARiyBJqTWe4Jg7icFrHwa5/vMXSdy6whO6rZwyz/0RnfLKg+VL6vEUcKOEARWpQiN62uz2xdvxw2
yICzMCIpdpV+QL2GBwWNWdfkD+j6+Qnhp23SRjlaDvPQ7otlPEzBqb9ZSJYzAWSwRpsbaJly0Iom
0ktXI4I1b7YZz0RNWB9z47kWQXTCJr2SWHU3VXP13cAZx8xyXYrTtITr1BASawbkgVG5OXPkjF+S
MlYp4XI0Xm2DfkGbWdceoEQuLUQTAftvhhp13Gm/zeJ4N0zprH03HYxD8hAV6nSjwohRIOSb5awD
HsJhlwNO5LYuSVng9qB3K1WoNpAxtGdZB8tabeRVohPSwBcHdU3bndQHExjZb+biU51DL/FtJ+O4
yUkYXhOpvBvR/PP2Jo05JTtQnEVahyVMY/mm0HdZ7s3bPlj2hA7U/1Uh4yCTQZRYOwmZZ3Qa44ZC
LHNFUcINocv32guDOQzSvKurojFeWBmqX1UUZtdlXr3wItBcSi1IDOaZCOOGFHQcJd+NRp1yhTOI
qQcZiykBje+shPFFCeXafZonaNxPsmdNz4QtUQaunDl2xiFjQy2a0EDzdT6AhIJ0EBiDmuO8iWHc
MvMrXs9T3F+VqMhPgwf2NlfSavD5z2qf1SnzeT7iQj/D3SEOryIBoFS9X85rmjkk00YjcVPCfygV
lgQF9VYAVZt5k85KZ6a52mhFOzonXWhyf+i7bKLE9xtr+YCFn73R+lACh6II55QSfRklQ77gITo8
K5qEHPrlLhvRKCxVCbtsX4lZ72r+0IPpM6y7mcb4AVs8G33B0x6vNHRQcPKwieL6LcxF+XreijJe
WmdDJoktJDJk4VbRQGbTzct1f+Aazq894JcQW1Ta4fJNgLeTvNJSDTql+vHdijIOquUpcNAdGo/b
dEmC3cAF8271KuOdsS5WCGVi24r08hjrHHCOpJ+qFv5m2ApzhdX6ATWgSa05jVE125rnk22OfI8z
ay0VxjtVPvMjWg2qG4QFYLIQCV314DSf2TpzdkaJgIqdolJdv8nowiiqYeVV/hQU+LuZYV6ZmpZV
nVAF2Am9tkFJkd87RA27mWNnfZTTh741CtWNjLJeFv4guB2e+fM29I+agzMHhQwvZxRJrrp6ndG9
ofjAMPdhNXPsjIcmihf0nuerLokaHuD6Ml5wRJgy93F+/wN6/3d+QGEBQAkOukRB8ZxLwzR81YZu
OIalNJhpnoeukAXqvC2YpUpUI9JVGa8pruYVwganNwpNAt+z51k+47RpT8Su7VN8haEmV2BGlVaQ
yp1SVvjGNllMEI87Y94NmepWdVeDQynvljHRuuOssbOYoEBHpbwiJ6rb1rpqhU2lP1C5nmL0+G7s
jNcWdCBdVMeqm/SjgE1EpGOTV9W8py1L7YOCAaMSK1hPGomAZ/IRqiVEZYqt4ruxM17LJZyU8xpm
hoY10J+Zmg87vlK4mYMfuz1329KTuZ5D87oopG7O6cDzo8p63m2GRQdpQq8DbgujaXNylXOQMcoa
vZ33svsEEZIQOQx9rGoU0GAtlUq39Hh15oVDZg5XsH5SI/Gxnylyl98qaSL+ImmgzZwYxleDxg/y
zsfEdFVNbY/X0mWNW9+8yy+LEjL4UtLScbekel+5HbhjzEId1HmXAxYpRCWIbpPWU1y/rsmigz6v
0+h8NC9cyRYxy8DrhYWME7YKI9EtG6kCgT2daZASc8IGLQLyNeEwdiXv7Ipv6aZWlXmgNVAUXDqT
GuV5GWoUNqM04hLXMd0axD6ad8f+qG49c9VuyNVSr3k4U1DWB6L4vj1IwlQp1jf7DIvroSB8ABip
Vd2iTa5zTpHXdSKr855MrOhQHUVJJraN6vJV+haVmbGSqklqle9GzniqT/WY8IOuuHWsqLYvRfWC
cND+nnUysYRxUp0HQ6R2qgviNPKUy7G0CLUsmJWSQ7X4pcVEclhIMZVUV6h0bkE9WVtzPThs5g2e
hfckhDOyUC5xNOV1b3m61Jux1tF5rvrBn3VmkJ5a9bGQGApU4SjqvZJetfQh9OZtMx9UrmetN16W
QZYOripHlLvxADS1hUw3pooqv7EalqpI12q5aySYZIHU9iZMgs7iKbQEZ1nNR73j2eDF2KhoF8Gb
8kBUTZ5GoNLRiTzhTuN+8sV9lYX46KEYpBSaNG5NytLsyrzcRNAkXkVprtvzPkC8NMxOI3TwMmxl
oL7uHzKBL64MavTBhGF+9wWMzwYoBUFmHl9QGGmyL7w4sRDEgvHnWtZN9PHdCjNnLGRMdBiNqkBc
r1NXBuH8Bxzj7eusCWIxRUkTJAL+VVxVr4NlJgTaokTZ/rzpZ1FFVAsDkWtkxR0GPVx0hUxdo1G9
eSfJRy3QuXX6GDiOPcXV/UDDI9DTFsAFxPPiyyyyKFaiGg9MmA6RORWC1GLgAMwtzvMslpJQITyX
V/KguL0KqbYkAY2XFOXGzNZHWzqbGcjWErUc8ALnSp8u0wDcuYOSDfMu24J02ToZ61hAO6m5vYK9
EohCfQnikZmJMBZdJFReG/ghbn18RbO3LgOxZOsn/e08e2c8tlIirxEy3PoqSRQdkWuNZVEF2rwb
q8D4asPn2Pg43LbDquljmwu14j2D8ss8BCAIkS5nvtPUolV6tF/2vSib+qBpC6+RuZl7DQs16jho
KiYQXXYBx6hOOl8G2yFOm4n9fnynfrHfs1gjIF2bQB2tspSiBnSTyMBZhpEaByoFku1F5WDWSFX6
85yAhSA1yFCEohZproR0sF3KRbZHtVw476nPopDwaBv0xEOAzo/z3BRDmViQI5SdWWbKMw6sdq3a
8RkuydCBA1l40BUmkBvyzbzWGQdWYDC93OE+VfJts0FWsXKHopoHD4Qq6KWR6oZQRJ2vqK4KhIxg
JUUK8mrsQZI3L4/GQpIEJN1jH1uPm1NxuK91T/5VGPrMGA7P+LAMiFbWiGgdEHvD0cXsIVDiftaB
CI6ry7mJEqltGkVD403X3TTgTznIpR9PONhoHZ8dTGap7KmYipGGymC3FIXq2EAnydJonM46bkFe
dzl2yKFyhEtKzTWqNvVWni6kNxW8gJtl82AjuWwfqmptxotgUVOK2jBBWhu7XI/L1Bybh476Zeth
Lte6nKWGW5ahtKcx5bdGGWkP81pn/FWOwLhPiG64eolqPa7WjDu/yNpZAVfQbV6OveRRbynUkuFq
ch6usp5Q08+6ZtZOBq69y9YTLx1qnVMN1xsiIKsUib4SX0rf580Mc+D2KDowmlrEvKtcfw+0WUXN
EMjQ63nNM96qaiQyAq03XC4S88pWhhiaOYZn9LOicyBtvJwcKJyVHdFTzwXbkbBLo8oweb6Q5pm8
rjOtS3VbiUkCTXIFfGk533p2qoRTEhffbAcjz+b5LTANFCOFaCIEWKKKM2vKc8usio15M88CloJS
CmKUQntjrDvetBWR1kC+VPPcVWfclcaoWfOjwnNJhos36L+kfZXU8jxAg8zKHATEM6hOGs/NU553
OIkLn2lCq5dZRqkz/lpIZe/XYsK5QQusotqEoqs0SG7Oa53xV60zUg/REM4lBhXuVCmN7awl5du8
1hl/HbII2iUV5VyP9p1T64K3aCtOmLmsjLvShCvC0oihEljGsQUJ9OioSZH0OmvsLJKp79KoGzN4
bizF4o4IXH6L9/8UJek37sSimQae0AqUzJzb5E33IHZ+tP6/zJ3ZkqU6k6VfpV6AMgaB4BbYY0wZ
Q443WI4CBBJCE+Lpe8Vp+63qhNXfxyqu+jojIvcGDe6+3NfX0Xh/VxWKvG1nIhTmo9wu3VHse3r0
y3g/dLN8VxEK1gR/Pwm62SdKS98daR4thyRsXb3tff++U+xtX1PnCrFE3EVH4vIFZJR4PPl0fV9n
E7wN/v7Z4bNsWb7n0dGIie0XNS3qOeuK5Z1nMH2zWdlsIMOyDJ5/lGfoJvF+AfzUDvH7NhR9s11H
ClawIvj8c2yKFvXp7nNGhuF9G4q+2a48t2LTPY4aG1Z104cwXgjb/ilj+3dL/s12xT2d0gCW2LEP
drqkmEz+xAs//1O6+br8/od49W1307IgDQzSR8eytzkD2n6LTxihs0euYKlSF7Kge/OuowH+zX+7
C9EfV04z2aJj0LDnlixLMb0k/4k99m+e09t2p0EW8TSwHUdytmXXmDBSrygAvC/8e9vyNKBRq4pm
xk7a555c4ywvPkpUXdb3BfZvu576SgazlbE6GZt0R+hB/jwu+p2nw9uWJxOlRM5U6pPkbGptcFzU
uxz2P+97sW+2L7F5PySYbj/RaluBWst1O/d8fN/R9pZ3NvYhKoZ0jk7EIrqE570/qRF4qfd99jeb
t+urqIuyvDvlAVAdFBGi4jdxK3tXNQpeNX9f8zEmGnrNDTvzNIpFuwho7gVft3eu+rcdUE4rKbsS
Hhx0IXHtUmdvzcLZ+1bl2w6oPauAAo3T9aytIVG7TGyBU0k/v282muRvomNuRTZzW6qz5/naLCXe
qoAZyvsWzltiqoJnU9xxlp+XEZYiaE4AkCAz/l21aZK/iY4ltx7rcovOg1o+B5+L3xP1+uu7VuXb
Fqi1dKOfh3m5uIxM3/JkXH4tRvxTZ2jxlyvW/3Dqv4VccAvgKEntcumDydhNjlJUl5yogY+wuA1p
b6MK00N6jG+WUlJyx72PyhPoNqH77dMsflX/xLjCujjWcrFj3Ud7ZO4iAjIVyHA8ZPRIi6gffyjh
w1zTNN5CVkdhLtJrLy1f5ibbuyo+joPL+I9oyxYMne2k8MlX+vorsFLOBrU/FVtYp6voqmG+oz0d
xTVn5cK+WmGVhXW31Nv6HCtlJwC9gzFkrPElOvYjSn3COtBtUjn+inxk/N5sld3Yxy70XrmakKjH
opNh7R5kQsbtdjbbXqyNTlxp2oTMvHtaHFwq7gDSLHdY0KEhdXyiyvLE1X5j8UbbsIR8/TSt69Sf
MNAglktV2jKvmXGzk62Lp2nG9+/tri77SipMJMRRr8AfnzJxX8qkUkPjV1KYW1m5VM2N91tZ/prJ
kqh72ucq/jKbyaVx65J5QPYl4ZNDAWOEcyzDlzUlB6bP4W8q1WoF+OmPfYrzXtW+VOMAX+UMOBj4
6OVbSmVdpQgVV5R2OrccWOc7eT8GYfLHleUaf6GEc1wK80gIzHk4MHDP8odRCz7eV+nupnOF3GTB
F+qIDABuJMg797Icpsdxm5dXeB/Z5H7q85DrO22zSU2wUkcTw/Ne5amZGgNaIlN1vu1sOffAEEdf
58wELeoBLYu0r902i02iBrLlHhCPcvHatmiWzFbfYN4vZNlNGCeHslqcBLPX3SZoPp5gWTUx3ahd
RzmUFlF2BUzH4fi7fHeZ9v6jHdKy/6i6XLkVtgMw0xkaUqQb3BKijGX9pbAyL74NOp3GPyam0Q6v
PBbtqahdEeHXmqJ343YeN3yr5BTmTk/AGcIeIYnrRFD8vwdRoQcPe8JLW/6JNeuzEYgy1WHwUZVW
RF+i3dgc3Nl+z/afwF+E6BfYFNPcYkQDMNh+XKr5kC1egcklAn/dYFSZXh0wrC6rrQXT1VXbDRlk
lqzHEfRJIw5R1Rv4xuc26zvR0nKY/e8U9Qb7VM4sDLo10nRFwy37WmyrpIdRm1LV8Rpjma+KDuZn
ovGMfqlRpwvDw5uTcAXcbaa3mJDX6VOpIKYmNfLG6XEuiuHqEx7DYK+ayC/pneQN/MP2n+muR8Dm
AoWnEPDwL4Qnnv1i4AuQE6NVT/eaZVuvurttkoYDsM4D8WAXka7i7At4O0TyO7L3VTpcYWezDVPj
ebX2nzVOBwK4xbjRoW/TrvDyOr26vqsWfZZsVC2ZQuE/F1Gs999R1rH1o3Z0qcba9KhQx7XNiNkf
e3hla95OuBkS0Uye8nGvcXpEm6plDA1zOTo0CazpmcYO9lknzFEWuqtnWBqpP5g8W4KvGSxZzIL+
dDizlLUhoUxdTe04qq9gkaA14rghmJuqBvZE3IHJJyrLqnqPiAJnIA7wzwIDLAvV05oKX3zNQmTA
FqrcvBJ8Nu88+TOZNZOPQ69L9WWTs0zA19vIYu+7eEy37565cYIPXIiX4TR1uVthb6UW2FDVse3n
ITl6VlD0IPCwZjy95S6JXVJPRKjMtWvZZWhSmNJIJ18260N8oIQX5I+NkITBlV6ySk5HyqEiHJM4
1eu9cqMVEoSEzcEGFSoLfe5h+xD/wGu1vqvLrcyHucbV4KsPoNKkFK1cEg0v+B0qNv9jzOTKsJrH
LQZjIWJiS+2Jq8VECpZCS8Eeij6LVJsCNxtf4oEY3Be0cCU8HJXvfgU+uf6R08nbB9mpPD3h2TDy
cyrJnGB8scxL9hEXvR1hc1nymbm617Pwl1KRXW1oli89PI4hPkFgbwxxIvUNtZNlH0mVSHOO11T7
L3ryRMBNNh967g+T2ZTxzeK32D1ahXPmTo/99OrMEw9Jk1A0q7Vs2iv4lWspk0faE2NrMYUhhaU9
8dv0OepssctHxPYjJIwVA8HjchPostODT/Sy3UBGjPK4TlOhYdy+zAkJdYfa2FTWcyzD/COfNjKA
81H1HsXJXq1kAf6khyUQh/UD6x9Galcc2V23ke9wNpvE3O5uNAmAfjNdl6IWKf7GZ13SSoNIxkcp
Tn089rw8icStZXxIGADKN6kUsQ4PvnQ8FU2lQ8r2u2zf8a5qlZhpRXeCCXEXtzKN5nFuRYGXKxq1
vCbXtdmzaHlcTKkpLL7DHlJ12D2KfKI2a85E+TApz752kcwREmyrSbffCb773tWgdo/uF/G+Qsfb
phMBgFq0CXMmaemzhkVx5wFxDMaXT7FN0BfLKj24qoYshJT+z9DtLqjjAlmq+ogTME6H2pGhio5x
WlgLNEEBGN1YC9Gn4UdQ+7LedCkP8XVUdPcvYtq1uyNxkCZujOJDniG22HEIwNce+3HvP25eY4E0
qTY0WRtww8wggehI5+0TTvUx+mZpoCmrx3RGEwQbq6z/PVaTWF/W0maSnYjM+hI40qlQ1W0eq5KB
Om4ld7oZkkUO5yC2Ia6ABE7E4moV4XR68hF1OJIJUUR8yAoPNnxXbaZ43GMeOwZDlCHfxyY1hgnd
rHgmJTxPWYYWEoSk1je8ZxIzSzRJs+m5EhJXORB8fW6+RZt37DfMYole0Gs8ewuyG6T+8WsFHLMC
asZPY/Y5cdWYgdq6SiQwdVfaPZL11sNEKjnoXSwc+y0gIMxrN5Ew3uSFW4snKL9Z9TzsuZoM3kSa
KBRhCzUIlL8ArACzZ2d8uZaky8dP025z8ZOmw5KGmohsS1Q9VWtS/BxyhmugTodiGj6zwDrAZ1gZ
Ifapgabu1GXW/Qh6IcnQsv5JT2qI4b8N7kWEB1gYg6XVhYGyUz4gjk2bAZ6gI85Bl0cJhkZgMGMR
Qa1Ii+thnpbu0vdW4wnysCW3iDlI+QkAScKPy568+oiJHf5zX4LMOD9uKvUrB+J4zjqw3yqpH/FR
chxynZ3mV2aB1OmHYiZlVFdo+0tqOgsLb+2KmwSsAxj7dU+yI9t6SbZpSo87wftBwO1k9dHQflsx
T6lZ+NrtdOW2Dn2UzaZO+liSu2jHnniMw4jOtnpR1c5f0adFPg04YidT4esHyUAHQmuamAVCEjIQ
fsgqzehvzWGPBs/lOK/w8/MI9facz7ilPu+ho/S6jaXMv7AE58nPXeKBPfLV5O6hl3Pm7jd0zfRX
9FlRzPIhffbl1Qi9mj/Jsgt3AIKT5rZ2NunluXPZaL/wBZ4ezxk6Hvsn56MMnFqJKejwiQ+aqzP0
2N4nNYBgVH5aY2imv/a5TERyyFa3Fb5OIRL6F16pFAG9Y37JL0GNfqDnmY0TplqHPrIzWICLzX8n
lo857lfO5k8ehwieDypyAwio8RZ1eAvYz0rdbDsc+r/H6Ax8DEi18ltqoxWz08bGHzZpMdGSDetQ
fRyGYXRzgwxpze8iXnH+NYV11fgADnueHtcR+/A70wp7suF5V+UY+UqqDAOaCfntOhlVjwH2AxuS
Jx/F+VnEcAG6QIQuzYucUtP/CNVa4uvjqOfhgXoxzdhtUzDiDmSI0dYp6734km0II+tlAXL8Mi5s
UbcrGEDZydmB85c8X/qZ146HdD5PC5EKp4DOPlm0ei0PtnOOn/RookjVLhZl9NIviqW/+WS8PeHm
U1st0J2X1LgWKVZlMqa6jY0b49uV2K76JBYxEZzZZb60yWDL5eMmCOqReMo7NoHeqcHEgi0Qkj1G
2huUni3vxHhwuYp460pn6FPE9JZeV8cIwCC7nybMOWzVdJ9NO99ZPe84fV62Kmx5I8VqJW4b1ul6
L0Ztb+LY98UTjPxmx5tO0MmwQ5mUljyhDJfr47g5jpPQg6E0HskOHMFp0XNJD/GiHdMt5p+JP8AF
ohe3CD6pu9KSJcVh1pax45hhh17nXRTdISeg3Z9SOiTqtnM8fnU6tXLgN8NM/IRGk8Rzc4mDsWWb
It+d7h06u/TF9js01qKfJCjoFp+wOFPBhuJ+y8Hgu51jSCJtXkTjgg+L2TLYhrNyj2+6teDyJyvm
Un+xNFHJQzIhikYCh/mn4oEtmq+HVZvV3RY+LZYL6ZTBmZ9YF18GsibbLcZTYW9RF6Mh1Tcuh2U7
lkCgiheOXQzPiHFP1GnNkNQ8FE6TBaFVOdLeoWKUVvPdxEW637sCD1qAMhWB3jRe8sBItLfoFRwE
HMSjQCtYeqZF9E9YrH9TsX07K5XPKonkSNhlw40Ia5hZKrTYQDf+9r4iypvSnko77Cu39pdpi9UN
5PX4ngv5vukCkr+p7KWzsRRx0n7JZa9rrxP1Esqle3zXZ387I0XzfVUiA0pcFUNyTftp/PwaMf+D
0PVXa/L/UP95OyTFfLKyEAZ+meTUL+OBAHA31glZu0uORifMxcHNkbWmSCMs+zCjSTKGYffvoeLI
tUbJ8vsBCwkY7hShF5DKZKnWUEdkDRkuohKzjS2xc4kf0Ath3SlVEpCzkS8pEIgTGmjvoooKfWVu
SHosaw1NLN4DiK7/7+f3b2SNt3bw6MQOho2bv1QU6cPRrZXZzrpL/B8ZmwTENDi0/JMW/G/W8dup
rU3xLHI66IuDqV50nQZZRXmbDUks20ruKMPUebeTvEU1ISpt06O7JNTov0uiHCWxPQ41bgwPGFtu
ovW4TZ1ez9Wcpflt4bqIN4vAOB7Q3YZHlUVBYJ2Evh/SqUBAZsxiSwMrZq2X9QHdiN7ew3+gR/Kg
+1JdX5vXZNTSjiOrPgxjZHl+mDY50jZd++BxYuLcSU+8YOl2cmxN/MssNbSNeircDAZTN3Vw+0I2
i/w9nFSWJyjEqJ3pvom7oGSbelgaHWYWbdpdSblV7n4uCwazMe61F0P71yv9Xxng3w0/0bIm/5i/
01X/cmz/L/Tqg/u9GhBa/+Pu+6L/42jFLzBapXj7O3/jtf7/AWh9HVH49/b4IMkPbvj+383xX3/h
X+b49D8JqnNgNyZobov/Qqj+X/AqGoheffMLSgF1fOWhvzb2/sscH/9UYDaygsMQyWGu/9ps/S9z
/DT9T4Ba0wJ0qgwA89ff+1+Y46dZ9nr0/te5AyhsDmRclhGgGjCNiWIA/v2/NUfDMGlNPXDtB7AM
N3bokCHPGNZMV+vucGWm/iX6KztDuo/rBqDjYm9XFGnDjxxm9T8YWzr6zSRmZAddRZFpsqII8OIs
CMtss4Sd57WRkXgysuqHI8I8jkkYM2KYGKo7fAJruQeRPKipNKCSbYvf63zNcnUbI7oul2bOaI+0
MFly8Kq8Eohk11xmB8fzfSPNbpTSB+NU4J8mzPbyC1FyBfZtpf6PnxfzbWRrSo8lBPN6CLQ4wLNo
bFHFvt/glfCy2llgQ6EWN4zyIYLb9IHP1uNHByCnrfwJ/6S81W4FxY2FH/DCy252nC0sZl3TUwwu
98BLo1IHvPgywJr5tWxwgqnqTZyUyw3nuW4o4+aYFEhqgqtucp1PDxkXrGh7mjU0I4867EPL10W1
Q/Ds4NAMfL/zDCUk9BS1kvaPaFoo6nJc73O79RfTh/XZuqU4lI6VF2TWaZOE3Byz3PxGzRBTNYo+
IAlZL8pFVygHf5IoPGY535tcsui4bsPHyTp7QuK5HymQ2I/JlP6oxpE0K2qJLekW9XGZ4eLP01kc
EFv/iFj5DfXgrMa6lKci3n9mRR89xJldDilqqzVZd1C+IJjUqRzcM6/sl4BN8LQs+KprGVkoFaz7
yDE99w3W3tUZQ6TLIdLF1hgE3k3CZsR0Jc7N7QXEzD7+5XfFP6UuHoAu9NQWz0oM4QK3hS67audM
9qtzU0mxIGUUNTqbc5/ej0NGquMy5MacoCHGt0u6k/JQTUz1196W9DnajEiQDYfITSPkBQX/ujZz
SQkUYmlIX3ygwVQlrOxQ/8jLP0vMTAi3jFpdpR96wiLPUMAycTJc9ZovokWU69RJ5TOMGwjb7ROL
IWfclBIlNlw2a/KMVCn9TndaNvCs3M527NVjAu4rnL5wxwwprOrhULEj8Tdd3xSDKb5g2WbNHtmy
luCboQIfz+bcw1rlbu3G5Q9K5aYWTEjUw4HRuHrBwr1FMKv1QS7dFOlPeugwSkFH3jUc+QRw3H64
T7bsA6Mya1WRzQ1G1NxQV3PRg+jYjVjFJYJddzPjvCivaTKFBRUMlGX3s0atrEE/RXTjkyk+w9dp
q1E1yBoSReFQ9SlgYUOn9K1GSgOlckFK1mqxdSuyTIyA/qhQcD5PuVts4/vOmJow1p1tF7E6KP2x
X2X+LfIw/Cpn12Ms2kf+GOzSfyCyCCcaoVJQRUl1lKWIj0StAOgAbNaUXVnU6UymGsO8MF1HAawz
Ql0Sn0ftOqq95kD41pUY+OMw7vv1dfaUcFSPs7F80EM63KzdIi4LmlQxc4Xcs4xXjzkasn6Rc4hu
pPFZ66Up78rdj98ZRm1qvmHZgxmLh5GhpEzy1x/Ze1F7D5vZkvvypHXSs5qvdLgpVwe0k1zLU4lS
7wWxe9yMNt9rPSzVLUfZ8l4KkrWyGuMzLEjHG9/76KYkGfk45LCxg4Kha63hoh728aL7TT3H2Cf1
X/8lN0E9k9CVdVz99amqTwxQVMDIXDUULV4H/t/BrF/+eoNSL/FZbnvWlunrX4gKmJ1uq0Dhof/O
JaqPmyfRdZW9v7BebC9lwCPB2ds9GHQHodaqp6ZfF4ADnTFHTQp8P+X9EWWW6pRbDlb0UmUXJO0z
tLmQPijq/KGcsHoGGM82mNz6WnZh/P7X/y+rAoxhWkwnrvETsWLV/V/PUDK5vcTbbC7lSvrtjk05
CMzYer+Yzss7kfXZr2008aOe6Phd00m0et3H79xm6xe0ke4/ttnN7UzRfViXLuDoQ5f/V55E2wVy
UvVCMYLxvO4i+jQsPepc6J2txwRubWoS5a1P0Ds7p6X/M3gEyRw125sq2asmWUW1lJ+zPK8ielk6
1NH56zMu0vQ1rpSTu8L3dhl7VCHihMkaNbe0R21useZK4kSv9UJzfomQAb3oIc+uGyi9J+OLh07G
z6h5PoVCnDeR7a0sPQhK/pRO+iKoPaY2nG2W/VjKUjbxyEhbMi2uMYW41y/lg88UFnqZfCjZ/tkN
lXydo4K0WqBwts+JPkEbRj7gLBYTysLHYTVrXTHNj2gdWQ6dLDNUUlFNKqOBHdhQxTU6Q8mNztCy
AoYtiF5uyJpCUNTQWM7Oa4Elrn0xJ03Q5jtVSdpsdnV158MnWF0PeP7yhafdN7t2P3N4+rWJiJ6T
1at73CVVA81DnJMknQ+j9VjdFEexhe50cHsJjdPw4uMm861N+11/CT3UHupodLMOLjppia49gaz7
VOj+Av024OAm5Z8t1sc90HMMcXiGYzWurGF/0qazN6gsnXSXtc4XWbuEhD+kPKJ3S771bekNazQd
ypswibjhHJywuQB3dOk/dgIKb+Q78NWUviLp/6zMflqgWtbF5IqTKWEtohL+cyBDgFryqmnJdIV8
CZfLiOi4rTQAFuuQIOtKwnm3kTrYnM6HuNogFRYg5xFfHhmRFxJc2oaxmG7ZhPIvmKNbixnH8iCm
HsdgTqOri/cNsqHFdGg0njDAUhxsslwg6eKsln0D+xrxfQyQlnRmskdQaLIT865rUKmtPsxQOJ8S
XWDKjk5xK8qpfJYrTU+YLMvOfO6g+kbTsLVs1kOr44TC94USAUf7pHrsWHZBNFiO7VD5FHYkEAuw
+Prhftfz9FBNyXzEWY0WniSgMgqJa/28BlIodIEN9lIOtGoRkALgyCSukSKk5kqr7hcK5uG+Q0nn
Dgnu1EhOkrZclvlxiJVsdqXYJcElfehmjJbiyitM2xGbnVbKsV6J66HICXVc43F9mRcOj3IfSdla
mGt8E5WITnAiW9stX3WzAxlxcW4uriEb3XHYVISSUskvudDJTVaM9OxxXv3arIS6SMfoAR7lDsuU
8dukWvcjzsXk4goSUD7f/NYsGMqG1ENwyGAgMAsQz6C54Dqk6V6PZgktGyKP8nnRV7fDTllLF2oR
K8rlTg5ybUfOUYOD/lSLLV6fhR842gUQMRYlRsAWTsM3l0amHqd0YA1bKXtCduBbmrv9AFUPCkcu
c5hA2/GkVD8VdY/GuIMNkPgwOZjXMSL1ttt9+IDegOpx6fRrCL1hEIFH9x7dsD/xh/mHygP7YxTO
fxeb/aPbwqnoiKkLOJNeICFdMx9IW/AQfrN0Ln6VC41PUUGhPDHeDjwj52FEpTDvOn/agBLAhQhl
BM1inUF8jDupHLs/FXish2KitMad/MVwr++SdZCPhIuq8UJ+Ai+EH5Y+3q5i5f1LhZCxBcl9uBRQ
rJrMIAA1wRaHMeAPlVT8wY3+tKcrZBFcZXUVl/eusk9dTID4TmFjjWs5hT/Situkq/r5EVLxAGFn
w6mmNvoZo90vI0L7K1ovftHK/oynArFXHmWt4AuBPp3gMmPpXhgcl2I9unT8UfgRIGk2fqfTjttv
n8EStephxR6reUlIHXKLm3bBMBxCDUA9yyKtCx5PyNZjgBcNvZuFSG9fO2pOYkPJdIun/lNMSALJ
q5rKG5bhPJbw1UOonDbVazeG7aU/bgLn6IrcrmaRWI4Q2b6XEFzPCLjEdwwS4lCspmtYYNcd9bI6
d2RYHtGd4RubTOoGLYECrykFTmKq3NXGG/CdcXgOoizORMGveMhoWjvtp7abyL3Ii+/lpD+OgqTH
mPIdirvNm4QX0VGrrmB1PHFs+n15AhVubuA18/pSf2dDCd6gKuwHWMVuB8PVb5SXEOiqdYZ5NvQv
nTnxnPbUPrpIGFA+B3Ql7VG6NLkqRyw2232Cmh4tgK9g8N4jWqrDggYePqzkVFG0DUHe/4mRGt7w
woqGwL691mvaXRyuuvOURS9cZpcsQgGmIz4+m2woHhxX6JBKdvhNzeyaVIS1kxQVTpEeZFoG6XOJ
1rSZrN5PHo+xxrWdiQOSdHZhOcFyRgTemmGPnzpo5Z894By167bHIOz3ZF+mj8KvNTFkedJRNr4w
kqYnR9bsK/IqfUR76S8FUO8VtSachVQ9QBB52GN5P1Nx8iUiLcHgMQxJRFx4MYdLIuGNiYX7g2/D
bYzn+rlLCthhQ7MZRqjLYK9VV446YL12OmlMzkKbT6AFuXTip9ykaVxXUCNuPTHiyZPSwBZoVE3o
0M7AUx4fXbWbM5/27kAEq25cxxCeRd+o6O0drRwM4OfI/e7Gcv2EetrclvNQHUnkcwxUS4bLcuk+
ZahV3k/w4z/tRd7d+STCFdaVcYs+qgllOMQ8HR5mAb/qD55mooWhYP4wyJ4vTQHX3AZNG/4uNzAm
F0mW3+VZOjf9bM39iMO5geoG2F6YFSpuYT6ty4aqW4IsvoFVyC9Bqr0dt949bvD3hYUN8lAEK0Ud
MMSIxFvZH6QnG8K3NLRTUsDLsJp70WyR+dE7KMgZRZ8SDAnTUzHk9haa3XcPvexrvnuoTtDerkOu
CNY/BglR+vgS/MQaNW68hlwcfxYRXU9edfRl0jR+ZM6Q27FaUFzYfITAvNob9Hezm0HwRwdDbfSl
FdlRpNPncugBASVL3sJIiWISWLmLd6Wuy155HBvFoI4FphQ+4NsNB4wu3JP91ZzSZj5/3kfydS3I
Xm9wIrO1XUj1QQixH4Yq1T8kRM9GjCUe+px0vM5jRCLWCugoELBr0I2mM0qd8Y0oxlcXU+RQiDaq
R5JN7lmXKUPOPo5pu8gsPPWSJQfkwvwsRY4GEjbaW6So5iApoxfXJ7q1q+cvsprlUyYCrgGCc/ZO
QVU6z+ijuclkzu8tQG2/wsZxjs8K7T18Ys8z8Oj1hBniwyZJ9MVAAzrLymb19IoumiOuvsaKLNfB
Rv1SMz5ux0ThcDHw0/0E4fkRUuwdQfLP+vjb/2HvTJbbaJIt/Sptd59lOQ9tdjc5AQkQnEVR3KSJ
kv6c5zmfvr9kldkVITZh6nXXbyVRJIhARnh4eLifczynBPTFJJ3lZLKR+/VE7FpaYbNbZ+1L0uSa
lwF7eG7kvLnKotq0FWlKvja1kV8NKUGAJK3fWxlQXpqHyw5Ax3qlAioVgQMcoyler8JJnkjRD/Ne
yeaeaGKg763JlkO6qturpRR5mqAWdh1GP6pZ6bwwDV/HBlBJ3hanlutXt3bVTWvM5Z2hL/o/IXh8
SlARkGEivjuhDZOdkQxrYoMsqF/KUsuvmLrENQDZ7IxFtlxRjLs7g2D8duCyRQ/ZEIQoSQcHyE8u
2Voz6K6gs1m2OQLWYVkyBddwLQ02hCW5Yqxr7ho3qH8syHffw5ma9+hfGBCcpN6xtGLaWaUhOFbb
CM9WHaqOqK2xWzVh8UDFcHaimC4FzH9zqAmHfKoLxMqpPPXcezQZI1RmSrBZg5ZyscjjrlJSZGf7
sLnO0iG8nq2scwhowa5QwHypFj4U5cG0I8/R6Hu5bor7lbAaxWFJ+KL3XE/idu7dARb7rtyyBGI0
iL6QctoumRhYjdjv+VxxYM0kk8g15Cd1zNtdpPbJP/ma5LSfrYFjZX2+N6qi241NsXzrapyPGFkt
vfFKUEy63ChAUVfzu6lVmZfW5bBftd7c611Z+Qtpm+dcHBYvBQAa28nQSz+tQSyferPuQJQmg3WP
oo1406yp+KO0eoqYo9k6fW+ovwbSSW6ULZFbpeZsD0ta+tZAhkYOMUornusnUlDh61Cm1XWY9r1T
9kZFSRFAYoTW+o8EYIASqdn1hNTYfug7AhvNmquXZZ7Ve3mmhYE6p/M3EwQnLkQ1X8cEIZxaEMd9
xsFdOIgJ6vcduogPYxfihKumpuywXbTLRThUs7SCXI3BY9YcQlXMrdmOilJUbLWSzFOWmckRwGby
qmRT3m7HTqRTuSzS275d6fIMyKC29S5BWrhrjWtFB79xnFYrqXexrnRAO3RPkPvMVWujU0BQJBw6
qTQegTk3VFNNibta1Fg35Zwa92TbspMEiP57LgOpA4hUJHY7ra0zxub4taDhlksPU+tHS87tUY30
8Gjpg4BGpSD7shVNhyoBdjsoJXV81KN+DXUFMk5MbrsmGm/lwpgPVViQP6NQS2ugBt+YrSdLsqLd
SL7xKjWy8E5g2QhKF+tWnguJBKdOF29Azqc6FMMDvrW4jjNJ8QqtmW/YHr1tLFH/0yIQqqvoVZGt
V1BlDyrJ1SuhLL/2UviQKCvx0CiOLuja2TUwEzOWfxbFMDiyYr3oQ+rlOXCaVimiI8nF/LGXVJko
SHbFzPiiT3XimCZJQ3GJfEnqFXtSRcWV2A2essiuRiBrC3UcOXEu080bUWDKiMsOzC0uvp4IMJf6
MFZR/0AjBsymy05jHMm4u3z1x7SkzZMky4dGkUc375enqByeq8YCGasNXleOfsVtFKCHOJ4kiQxi
GBZ7NvhqJ5IQnuq+l126jJRHQyyN/SzlIJXliXANIqsbAUB15LRPA13X+/0yd8tuaZEIEa3sULVh
f+KaRMtoaVZfRyNNXRjYM3tNvlOqZto3gMnUUUkcOVGiXd2u6i8UYtsHPesEb80AZk9oTBEp5Kmj
gF3aTzHNWgS05wAOa7LH3QrdXmPITlNpkXsF1D3ZjQaC1EzT5wGtRxf0oHibAtM4JY2wgRrXQfU4
Uqwb3SDFayXjY5Hkkit1RkjhcCpspCdBlGlK7jd6GN+NPdkDcTIEFzzvaY2I6Luc9O0w0FfI6vTq
VJJL8pGF5h6lcMluK+beFDWn1SUa2r89GebwOJfLvVUSKidjptrEnUR9DdX57WYlWzGNyzWRxrXa
fAgHmSbsRllfT2kVgLX/WnfRaayFn/VIEVhIZCBBi5Fci1EHXgkI5tZCzYnE0NgDCdddMTKJ/jTz
1dS7lttK+UyKp3FGUce6gGwHCygJpw63uL2Q/Wom/7sOhSegQH031goGMAGLKkFAd1wnHJoQNk4u
jIKdWUpl2vNk3sRsbkeV68Qb06wITIDNfd8h0VA9A37V7AUhnWppTCdTk69dmlQe14fQ1ikP+cBH
O1/L9IbqxkqzuqQ9qWn1OGsp51tLTrZU9KvSylpbaakYIEEweY1izN5azAmdW2tfz1Wye3FNH/gQ
JKXcZsqjIXTfBos0nUwXd/CNxsyJCRQEWomTLuYEgcrsjqo5fekWKyG5VYl+UYvPqalEuJZs3OuD
9VjphFxNr8wnOQZKhURgu7OUWjnU2nBv6DXVkTkfr6FrRgpZAGrsVjUnvlYuPjyAlzG2HrSQlAgY
6h2efnCzXg7xvbUZDHMmPhI+prvE+oEknkL+riQBLVqPxJFfo2S+4aJRAeiu4oeE0utCPec6kwzR
HxAZPamC9NMIQd9YtSsmqy0hbrKzmrXcT4jSHRRz3nFi5vg0TMKQkmm3bNcAAJN+rtY/x74I4kr+
Ejah6laZeL+CDT+kUZFetQU3W0tKXdkqv+swyO224N4jJSOlLcCMQYY8ub2EHB9CaZZXa5oeuCVF
h8kQ650sSD9yqX6MsuT7mICtiGpB2mc0sdoXVk4liYD1GPWRtlMI1cC/Z23MvXrad9AzvEVfrZtF
kX8qxZg/wC2Zg0poFge9kvpOMWGVoEFRuRHKkA6X9/YuQrVxV5bDN5hCRXI1RZObxI+49CnIi6m2
lXxYdjLEQkgGVfRSz7XkDlWJiYtd6hB3Bf2UpjyNgHyONu6Usgjyaf1WDNJVFw3+qsyz3czDIc/A
RQ8YYKKFgLbz9NtSqXfMdzArqqdB+VCwO1tZGtEj67rrsuRh7kJ3Tin9NUMZ3iYxLxqH4tg23eIK
XX1Ppe1emVt/kOOg1kyXlkiAR5vQk2jUaq+At49q2LvlEN8OlvQkRGz1eg6yDHzn2gw/s3zO3FCQ
XrtCDDR2w4hp7KYhPdWiGQiy+SDpSu6ManGYu+ig0YLcUBV7tTL5dk4ryaa+NtCtZzJdXRQPeUW/
Litv9Ke4LZ/RaCD8LetvzSzcalnsqFL3oDbx4nSrFExUImNuix513vpZXNPrOJxtoehdjih3zusv
Ygx9iCjWL3XlWpFq4BcgsYPBCpfrKKz2VU/LWDo9ql5SFCGVWWpdspC4UzS/rrSnOAitmR1GAf5C
34fPiL0rtiYQQen54MIlmex6iDovX+ZvRSxO3ryGJ5lrizaidtA2Ib6BfZRbBhVc9JciCgi+2RiH
yIytY9NJCTc8pTS+khDTIMumiV2G/XRjGuKRJgokgLlqeoXeJz6phvoZ5E1/OxtqehDSJDlZAm2A
88FIyabqrZ0r+o48SxLEnYAeqpxDS6CwWD8hZjK9qg0BOz1QcxcjL/Pvia5xWyeuBmhG2QB+gid2
be3NhHLIU/3U9VF1iiSKKcggtTJbK2h7vaOmW4gd9TxST/GoGp7CyuiGlcKLUTi9CU3UUHKNrvW0
gUxyRDYjGY2HBBT9foStgMLb8EPNMjIPFKnIWdjDkASsoEM0WJFUH0q3maoWp6FpB3kq7qVCHylp
QPodlic1LA+NkfX2IIq3+rBmnmzUuVOEzVMeD7fTKH+hFJrRkpr6v6CrqdtIURuUa7u4kAV/tFEj
cTEXQeGnevU4VKMBQDm971c9MENL8YdGCR3QyYs9qOudXK+1V7RjBaIRVmS+5NTjpW8ITnfgY+rU
0UjOd6qY3WmsqGFkug3OlMA1MnYLhVHbJEGrxFbnFHmYubMZXkNbuDdKkhadAX2hj3ub02c/xjnq
3lHoV4P20pnSyzDOudNSU/TGOtloOf1TVA0/LLF3m9CilKJr3qhGCXas3ELPqP0qp6ltnos/dBSO
94IOX0E1qM8ZWWwQOsjI7q6NO+T5se1HNxomPaiM9JtQUYzIcplQsb9uhUnZqXEj+WvX3JuhxJVb
u+91o72JZmN223DWr9pKHdywJ709FpzKuE/lYJaGY0xR5VKDjg/9mKg+cMQKKhlhO+Vzkukhl1BD
rwqnjcwnyUq7a4Dl2inuk2MHLcIDR7kHjnyToiBGOMFBE3LBaNPMA6vkUbkE7p8pLRkgKriZnN5M
opHYVSfKdmrQVmNKkswfKNh7sUqgkNFmjF23JEFukrQWddlwBa4FYJ3GK41eNuM66h4EtDvgTuQZ
DfEJySJQcVGt8kcVB8kof1dm0hhVcQJ6X3iLXOYnMVJzAlArdySVi4qxKNxuCsEoyeJysYPNNaXk
PZWnUannvLitolpSfq1yHTZu2FC9BxaP1lugVIORHWfYiAvg7i5XTtRkYR1I2pi1QUcXBemqqdtY
qElVNFSi2kgQUl/rrAn+daO239M6zsnT9936NSZVN991pJJqOyEZOe344aSdeu6flQcVaolvOd/D
9qYVquWfNZvN1qPUXpOvL+hbtS8KDR5QEpZIEdgzpZLKKaKmEt1UawXpCvQHAaG+GPG3pp4iRGI0
1ajvZYpiRNPYfZZczVpSDfdjG1oErhFd1t0BjFJ5KKPYGnyLcjfJe80adKdWmlHcQeZvqTVna5UJ
x4jc63I9zSEPF4YVKS1NUbveTc2U2wK8qVFKZrvt6XP0XDbTKh4sOvtAvUtnVeo94h7dvEkAT2DH
U0FPOQDDiwsTKBltqTCtW9AU5rVqSK9zo92aLVBxdRx1J9fLZNdn3XRvKtBKm7RugBCGIZC5ZIhe
inSqb4VMgCLS0tBYdmSRs9QRS8kMAHrcr6OhPRZR9hy1hq+nMQlwKXTkYhj9KFNuzamguzxCVSBw
kGNaWvWOwnl1iASzNh284bA+qSCtzX/GtpW38Uf9aJXdl6kGaj41sS9E4Y9YHaRdkRs7pK539UgM
3OZXi5ZIbphKPdj+KqEUEq8UYRKyjobsU7yA4TXywzKl54RUoF3TNhawH6Ofn5oVunQ7V8ewl7m8
EfYep2Ip7cKa5WOhxbFrbJNUaqVC6rvdtYJSBR2Y7d2k1K+lYF7HAIq5IzWHqSbG43YE172AgcW2
pAuVEOFHdbluHTFmh0yQab6EHbRPYZb1U66Kqkv2cgHKkIaBMLbq12UeoIBN69e6z35WBB1uP7e7
tFvDvVHTjz7qLdrmrBoA2dr6KS9mGgzVcF3BmdhV4/QYz8l8HMl83TWNmXvaZECcTMSXsi9jJ4k7
ThlFIB/drjUwcC5opR2PaUUTJC601rr66kydfI472nPEs1eCXeNS1VCIaJYDRTtlb1gcgtYi154q
Tcsuj3KdKMGAz5hyU0a86g4Qtm7rWhE5umzRUk4KI8iphnWCyHuvlmb9aFhwRNNh1e/A9Fn7qYkM
l+JK8yOc8syeEivyrIaWRpHSSftuBONFGyvuEimV2riFdqTw9FDEFESmQA4H7HbyrqZ5TADT/Gwo
HJDcX2nYM03rjSkvolNmcBVCTZDtKcy+ZTr3zy7haKvk9CFLx9kp4PR5lGEf1rkoTlYWUta1GqJB
Y+gtVyvS+alSlYJgBozUgYI3utBJzdzbpEWhA6F6tX4HHia/5lauVXe9xeVQJqsv+WUOSeLWXKq0
83sxFg9aWtSv62iRD7RHHvRKzWlS7wi5+jVLpIQKY1V/AdmmHQE9DhB2KXAOa3tYN5dl910IbdSs
S8ph5VUOXNBpRHIutVV37rQFN1InrHtijvQJCDIqkXM8HeQunA84MAJrM8wzp62xA68M2yl22kEi
6urKqRYPkkyDdVvph9n8yaUPmtU4aKgSzmF51VqZW6nNdJijSr0XNL07mEMhu3Ms6LdWMS8+NYn0
ul/i8j6uyx90c5RPbOLSyYpcuKOV/Z1Mt62gpRfRA2URWAf5L61NTReRJtC/kBiqVVXv6gGwv5tI
oeCuepSGYIDitT+Csn2h898XKo+DuySrNzSiEKQhV2Q5Se7njEKeupCb4hzem40i/CobMAaVZTjd
Uu1SuaycuVmnAA/haxo4IpNN4hW0+Rww8kx1JS2UOJn17BQZ4sNoUdsTYT9T+aptWZ2OtdrLgawI
nROKluyMyeSvZsbcT1OX3BqiOhLOl9Qj+9iAklRErgZA4Itc98Z1pBcGHZJgNjhV2oqOQa+gQIqz
xe5iuf2yptmTYkJEnIbmJxeg/h4IHiiHanqIcbt0lYQJ/0s31EcSRIk/UG+hUn8fFWLshK1lEH9P
j4SgKTRK/ASs/clH3enrivo06dl8OoSdyNJIPTXxSYcaZ9lTO4lAcZbZ6tOrSNM0yOuT8UWBHHvK
Jy33ATIkuxkkdQoOaLGK1dtS+YxNfstMV/Lgg155Bfja/sqIm1L1ZUl4HURT98gTmYEMxe/aHBaV
XYeFhRI4lQmCoAOeS7S7VNP3CuiAydb7hTaiayZdr1X/kmnNdEJ2INvlabd4sFbVI8XI7hpakLpR
en6W2KNbQwY6Ni2wVbsoo196nIAUarypn30y+gg7sNOs5gHGNnA2ihb7ohmvDMFwJWuM94UCoEPp
V4lgHMZHpYgJpi53xD8W0Aydph4UGjqQP5TeD9Yg7QdKcvLS5y4kGgcOsskTSA9W1F8bRX1VyOBe
IaaNfl1EAGxhUEFvVo3Bi1arvkrTVgC+k8a2BlLJpeMP1VSYCQiMhJXdJGa476C67gcSbzwvwK/E
Wp4Kqa+c3IhJ5zNLWZdEwHpT5A3m9F7ohCcBTjn1LcgGlobEVj8tK0e9dltBGzrmJSLbCxVzdL26
o5BNpQ8YdE+pDmq9REheVSQqFZiVgB/MbzQDSMmgCD8UaXlY60GGNxzRyQoizjSlgi+MGvzmZeV6
qJmwvUg+B9Nq/JKg4ZiOpI893T4TjEta16Bksk40qyq5gfx/QHwETv93fPvW5+ETQHz7nUrK+ev/
g4eXzX+ZqqGDWZZFXdS4t/7X//oPHt5Q/mWZiiirNHgGFm9tP/oPHl77F3B3zbBME/l46uybnhSV
9j7+7/8SFOVfhiZJkiiCkBJVGRnWv4DDb0Ix/4OF1wAvKabF+KohKxv29oympMCFT+UI9kyj9Tnw
j7jv2x3VUvJdEWFN7/82M7f/fuP/VQ5cHqhbd//9X38OpyJwJjEUzAAgbmeaO7Vg0IO7V2eKZN2i
/ZzzTFpzcgsJJ1CkAjP68fl471kx2+OpmrhJXBoSm0A71+USqTyTZCf+a+AP3/eGoj82iZ5eUtV7
k2P+bRoN0OaiQa0fcoKo69K5SijfkrjCSXfH4Ma/2bu+b9v+8eT7ruufHP59cvnTdR17z1fu6egH
dsBrTif+eXBdfrZ3D/zMO/Alr/aD4Mbd89MTvxzwUscJeDd/Z/OWvP32Er/i94NH/yYIeDebt7O9
7cd+4DsvvISPYDvbd/iaf3i27eydPePyWt7xdnfD2x9dl7d64TuBZ3se7/jsnuwgeLQDz+F3PM9z
PMdxtpd5/D7vt72Zc8UXJ56ET3S/Db/bO4cn77C91DsEtudcOy5f89T7XcXDO3w639tfOY4fnPzt
g/LZdvzmvfOdd93z0sP1w37/sE0TE7X9tns6FfY27IPDtz83jLfOFZ+s2Hln6yJtyY6k0t3Jv3kJ
/EceynO+O/uD83BhpLc+AZ+NdLbFei5FMG2lO9+9e369iewb2/t27Yj2hXHeOrh8Ng5O63daC90z
6tjYxmGJnoP7e9bZYb5Zkv3x5B4d54KqmPSeR6OdG/25KnEo9U26MuDJfXnEWlinz9cIP/feO/0x
wra9f2PqIAiDUlDCCHdH/7gZtH96+4+/b1589sYNtnp6Ofkvp5vGZuOcXl5YS/tqh2EF97tgt9t5
u92VfY2FHZzjHnP+dnX1Zo5XtnO9Z73ZeWwL17k7Ojb70zvcOccj1nfYX6DoXTSEM9EuVRzHkKTB
nfvsPrJvmLFLVq2d+dc/Jmyb0N8mbMWTg1PBD/kvN5HHtmS732wbnmm753+BveOrbVdHNk94+GdP
Ldz+x93v9/9M9t3DJRN5E1H7zCjPHH4BmiEl9XCHl3q88Z1/9kFi+zt/m/STj49zH06bm2RhWAjP
xgc62z/dG//RfQzuT+5zhW/b2c/HV5834FFudvbu8XZk+ly8yH2ww+68A3Ze297199Q+PLDUrivb
7h0G8WLZX7xrPInv2nvXu8MPHU6bg/ncVN80yz57zjN5STDJsyJhqTjsk/2Mzx1tPve3nW/f/9sz
83g40aPjHn0+hIff/fwTKG+dWj77CIQT79beWKZl2qb6Gfd+YhZOm187Pbg3rnMMArz1/oXdgrPG
43NK7Dyvwb36PnPO0bPfTgH3mcXxX9zg5gaHjd3c3Ee2/RUr8lkTTgnvwC58xmsf7DdfFuyCm+D+
VxDZv+63N319vHlJ7MfVfo3sAGeHH7q555+/fmGN+Py9c/2Aj+Xvu/2D97D/x8Hl7x/sR06R2bYj
e8dW/Xp1ff31+rD3vgSH/c+HO04K547jwPG8B9f+fsVBtL87ug9sUds7HK7w2Yc9U+8yq2/TzJP/
w3RzuDIiZ8v+xLl8Ojp775qt/vbCpwe+vTmFB/d49/yMITo/L6zI595LFs9I2iaFHMHgiOGUPPJ/
bHd3cjny2Pq24x7+fcg5F+xAemsh8H+3A1k8O2+y0TDGimEZk+k43bD/2WrbqNvp3djsIvt1O+tx
l+yLwOaFeAf/fjuVWWgWnq/u+YXAviYg8Plq+90g2F3z9/6BSXMPzt1bYMO0+tupyY66ZucGb+HC
/nBgQ26m7m82eONv7jS295gQ04+39l388XFbRnf/fCLScfc3Lr/z+QJsp8P/TISumMSzpiyRIJBh
nYrnPM8ROZ5IHEpAhfQgcpe+Hjfm4aVWru9X+T+jwP8zVMI+WT7vTVaFXY3qVtHZCE5YXjhAq27L
OX+JaHQHOtwS/qrF2jYeFBpRFE1RQracC8L7bZ5LqEtQvEbiorVUPzGn2aePt/Tva92P+X9Hv6oP
AvU/5w6KrEYbH1QsdFk7bwQjDWZCViQEdKHG8lcxaYqgr+f1grH+OXeMYmmawSWE8Pw8bG4b0mW9
YbX2nKngY2JwXQPsMQ0Jl8paKvIzzRQ/fm4V74/It/mTRNB4pmhyj5LPu5NYpdLUxbi01JJL+UAX
Js1FVic9iXRsvfB4HwzFzY97jgXRmCvC2aEg10hoFQPgDAhSNanFcoWjOdROlxb5BfnnD2ZSVy1V
hc2smQY3w/dWodWowQllQQ096chBJ6m+J/fXX6H7ZN1M6O5dCGY+sI/fxzPOfNvSV2uloxmHrQP+
3hcIfQheOurJhXE+mkJNliwwyDweOmnvnyssaPacVOSZKb3Ho5Oma7qAQh/WFyUaL4kofDSJmgER
XeRejmbb9vPfoifyy7rZbcyJaJEzdxhb+TrWdRhEKiUbfTbVCw7qw4czAVnLb6R4/Wwrj4jbmH0C
aUbKB0p7VopGQo9GRZQgSPPXVq9vTRIMdrNE6H52KEioYGYoq4AbbcXcpQavX3fpSv2qiNoLG2wL
6d67Xe3dUGf3kHE16raTeCryUzdxjP4VIqHNkyEpGxY/a57IOD5//nQfWePvT/fHRNJAfsoQ7pJi
kTo/iDE/6frownb+cBRJ1U2diz7yVGe22Fl13K7ItkLqsYbbrKLKLpil8leNRt78EwcWhRZV1REl
Ns92VqiF4Eg2YEbVAf1UZhphJ2N1qentR6auUzkkKSVZIKHPRiFDDVe1gaAmtJZCv0srzw65XoT/
FAh/P1r4q/7/YSczdbhDi3dU1bMRU4GSW6IrGzjb0Hf5OHzTVPVVbmTD+3tjILcvytvJZcrn3Qh0
TYyjSdtKUyHEm6noTPQ5qTh+PsrZ7XdbJ5I6lmoqlq5vB8mZx40FE8HLDdrUKK1CtUaZHMDiqVfD
/d/A2uhl6douDLNsR5EaPkQzltAPoGdd8CJ/mqXO1tFFGV2L7WNtP//dayUFF0tK8+jA9rl+V3Yq
5cJYGYruwgq+9fV7v7MZSSfWkRVT06Tz0AOYlBlLc9VC8ouzg5jLo980tfJYje0p0gUKWl2NTmoG
eEphfGdeQEaxBqDrrYDGGc2FUOhPT2NxuLIjERpRRU052/bTQnwkjKinguiC8TpFcPptuQcG4CK3
CTc/aUeg3wM9TC+s/p9zzsiyyemOasmf4dEiKzMgOE6KGZSn01bgbFcFLtbnNvbh8/02ypmJLWMN
uKnBaXOtG6Hd5TKl95D+uuB9F+tbhTaI+/mIHz4XC8zE6YZE0ey9LSFEgTbcxIwqCwh+wUJtZIQ+
dWH2/nQ+zJ5OGxnEFiWy4mfnbFnJ9PozeiiD8M7uK3MBwJ116U4c8vS1TyCbfv5UH80jJgtMj7HE
PzxCmFUk8DVOJD2d1NodG1M4yqEYOaZZdCd5XKzenSOiwAvPeWncs+fUh2huGiq0dl6U7TGdqiqo
0eI+paj9HdHphl8CE+CC+/tocrdoU1S2AF5VtqDjN3cw12bRQCFichNJe+6FYR482Ro3jK0FxodW
If3Xz6f3zzDG2goSisIViGPxPBYclGgqtS5C3S/sSlcHqu0qRToCgJ3/PuwklCaC0RVNFHVAOe8f
LlPXlW7Eam0v05B7QHQGOs9rfx9MW5oqEZAQCMpb0eb9KOWCnK4qL7UtGPW0UzJ4TVlq3IkNwj55
K16wzg/23LvRNiv6bcGmSNa7GVSKLSZ5KDlKAlgP9eZ2XS5YxhafvHff9GXVDHGzDpWy0ln8wj5O
8jhegW2NYneITaHYVWUhAhLTTK9G7vgR2p6QAXVEiePvt4IlbtUq4msu5MrZQxrgutas5/SHomo9
gGCRb9B2Ri1J1pqgavUVxeI41C488QeWaZF34YSg2ovdnB0Q3En0HqYboagUQj0HG2fXEjXfRByF
v/fViEy8Rdc615S3zOxvq2jWaLCpKGNu7OPxqA/NECAtrx0S+u3t+9BAjC6HDndhWj9YUlIc5B0I
RExNfqty/DZqGzfy2veMqgy6HNl5kpjulFTdAbkopNjUCk6ACcizQdLrwtB/mO126OqqIkPCkTgD
z1ZUC9EjhzcNNRGaAQyjUgFtYIwXWt78sYKMQvbB2u5khFvnvgVYJ9L7Kza7Jr2EmvmQIgqZdPle
qY3yr5ppEDptYxGacgM0yOWcN++FfoHSdd3XcDfKubabQVhfRkHOjQum8uEzqZveg0lmQD93Ysma
1siBDzVWmS3IqCzqUcyHIgBJ313wLR8NZWD/oqJvB+15Q7R+CsuqKgqGAj1hk/agj8q6fIsrcbkQ
HH5kDsRCbAHE1SzEx997sQbNlGSW69puVTHxWoFYN57oHfD5UfPBKNsxw9HI5InGebcr9INj4DYJ
LgwlNKCzHSy3qjAvLNBHo2Da2ABjmPJ5UZxdJJlRDg5kQsLJoVQvvI6DVf71ndwSFTKUGr1IcVDE
r++nzJCLBi1KsExqM4Q+7KnOyZRx01a1LtRhPnyg30bafv6bmyihF4Urcs1IQY9PaEfAMJXD+oKt
bafiu+OFxyE1ufk+fC7l/feDSMjV0yoAfW5Jr8QrWOLNQ6FMVWAhH7CiuTzPu8+NAeG/D0aEkmcp
6EMw6lk0sDZ5mk8NI6qRxQQ2tK2f4Y05oYUGgB1rYbwv5zHyFhph7kqxkf8RYHx2GvoRsTJl959/
nI8mmYVEpVAiNwuc4v3zxyKFN3BQW8+B+MUYBMFrYn28kOf7aBBDIz+AUjmZU/XMZnQQxklXa4ig
J60Md39K0YTp4DnpF/bAR6tpWEBeIWviO87b5YbokojKgnGWaTk7AM5Aqk/0yNPGfdkLy4XRPnos
E5SEZRoqdMLz8GCYUcSjY00NDFgLjxly+kGNB3X/foVoM2CpxD/EkOdJbSM3WmWJ8IZpV7RXFb0q
gNkryd8vEdPGBQpvuCVyNp/822ZD5Rel7gTO/jKBFMsnS3WkRIv/Nk0E9gcpRPJQCvca8610/tso
5joia7XZfpYoxYlWnSgWhKV5wd/+meXYhgEbpBnUUbi1bQv32zAF2piaiJ4V8OAwuRIW+otITX6o
Js2ydXG8NiftHq51iK0b4ZFc90G36vrC2bKFEmeehf0tKZQIyLRAMnr/IdZGHKweYSjEuEdZ8nrw
0OWtOmsifIlhmhQo3mjJB+1oyZdStB9sA24C4LBk9AYJsc4WU6hiTRwKEIhLkSrocYg64P06uVJo
8ecMXciff22jHDwy+WeFBmfAsN8/6yAbc7GKeBE1jkHPd0rrGwXCdZ+Psn3s9zOKmIhBdgwL0nTr
/CpAvjmaW4NlBaUZwfQzqmApVwM6unWp7d+fM8hQpkKIyN0DtPL2898sCF8JnYJGxOghaongLlXe
mLYIbuSL1Snaz3gq6Cvy+dNtc3T+dOy8LcuI+/qjUXmcAVaPGrSg67JA+g1I91MzTOtrMxi5K0ml
DENdnI91rFR72u10FyS//zRXSSF5InPLIYrEq71/4qJsxGic6DMg5v+Hs/PajVvpuu0TFcBM1i3J
7la0JVkO8g0hJ+ZcTPX0/+h9zoXVEtTwtwEDG3Aokaywaq255hhw2fH8X9Xgf3cbklO9pBtncs5F
lMdVePrAzJXjN7XJsNonq3Rc6EGy6GoKG8Bj9I5OGDh4c3NmM3h12ZCmgzs0Jxzzk7PnJMSjex0F
XItl0VCIQUdBk+ffesxpnHjAK+OuL2fcO8ogI1/kV9V47ox4Y866hkcoS/xH5uhUO0iLhF82lLbx
aUv6vZsCXAP0bWaP7TjYxZll+MbGR5mEazK+deRQuA+8/Ih005cOdqcsfG+8Y18sH004UfHsDPTA
O2PmfirtmmsyjUGj2lt05vihGMceS0/nLCvvjTdPLRZ9ZkBofRSMvvxhrGrEa4Lmw7DssTcgd65+
LB6xfGOsEgAKDQgjnWt9mv3zUcZLoIRO1gytJrbNL8c1aEp2e7oqQndzqhaLvcTWB3oo8nMEybe+
LZcu9Kc2V0nTOf7+X5sEnmBFguqUvtBxSj7PW2H7u82UybXKnck/Eze+NZgkZUX2UdLI/5+A4q/B
FM5UGUrtNtRk1a86k4adBdsXYAPt8vj+TvTG5ucdhzAoJvoU+uyXz2UmjrsBKWrhovjJr0KZ2+dA
+fOhbKrqgmJm9vX98d54NPLzKI5dsgEBMoGX41WOyOtpa9nXW582jozi5TDgaNTyd86skDeGCig3
cyTyaGSKT+ZG7tVdOqoCqB90EiBB64Rpgasb+9IEJtXE7z/YG3sq9nE8GLuccUw2vnywYm28Kp0E
3Ut1XUQJ1AO8KXuKflGCgfwvtQ007vWcNWduTm+NS6qRIe3/hCQnK29S+P7iksC4C62g4Trlzgca
mOgVbfLs89I67U0wYwn9/tO+9W5hhFAaJvjif46//9cMnX260pXAoOHYUBAnDau8K3GE9P3RO5PG
eWOGBuxzLqJsMsYI0l8OpfGb82fscMJk1JqmbW0dNsBnF3iXFjH+yuJMkuWtR+NKfSydkCvmsvhy
PDyt034NJN0OuOheWiAO4zp12wcNxvHMDD3OwJNTEbSJTZ3BR0rPkfxyKOw3LUxBE9g7aV59cOhZ
jgvMm/bvf6s3R+HcdS3oaYRSJ6MY+G7WnstuAmKt3/WJEVxnIlv+OQ9mUnAkG4HBjeFa/vEq/NeM
wP2YJOmG5QVeXitOMgYt3xdOQU0t3tzA6M9skW/NCrJTx3sMQYUTnD6UAYp0ytm3hFKfZqXvwaPQ
FkQ8Ffo9Jnrvv8K3RiO/d5RPkSLmXvfy4bpmLDy7Y3EPW59eNflg78cSfzVjXbtrvejpzNO98cnY
kclCS5qHKJue7JKlb3ULrfb4dM5dR002M3D8gVRGc+37D/bGZGeIY1KM/KxjyOMP8tdXWzvHpIuc
dbzOs48vM7qB2C/bIA/zPBk+vT/YG2+Rl0hZkio7/IXTwZLVhFmHhU3oyczFn92Q/c9mODqhJYIk
Lll/J/v33ZETm0wpMQmV4dNjGzxXvWYrkNJixq+iFGnsWDg4jZMrdg62pOG64m38/mO+9U4JqiFF
WM4xz3R8DX+90wzaXVcLhxhzrK4sKom7qrbxHIcofGZrPDfS8Wz4aySvQxKGIgi+waTy+ZKtGqNY
wKgzpt5lx6d8/8HeOGqkfyyKHmMTzpSTB6sBAlQZdmkhIGB10Jsr7rSXSNwhxn4n6HK+8vs8+fo/
DOodtxWWA7elk0GHWuIUE9gNhta8xBwZyOd68z5nYHr3htfb+2XMnDNjvnE9Y+MnqkabimThFI8z
BrodCxvjWm5KZoiR3pXEkODrlmTFTyBv9Xe3NobYFcZwaS1rfWZNvo6ljxUhtlAianquThe/4bT+
aldYJ03+at5PVgNNOhvSZ5H0060ORLIbMfS/Fd145uR7vescpysrhTiahMLpcdRAx8oV+ckwsRAN
Uc5Id4VdWPfvf9DXuwC3Tp88JJIy8min5yvNk1OeWxhREFBn31OdzRkI3rFt9g4e198xsU2f3x/x
9Qs93nNJqfkeZ6B7uu9kqhaZMRBB1Ar4L72TjXsnMUBJw4GSyt61G9qxm9TAIB3n+HOKhbdG/y+K
N12HXvdTSvwsWiOHn81lG8/yKvYFCzNcwGLhh7hUGJTk2OIvMcapXUlnuzB/v//0rzcJLN2ZyJyS
5BrIlJ5sElQjCJPZJKy1tC/59Vx2Du71WRDs/3kkUqRkhijj/JdgfzkSdwdL6opTEh6538SNDpYt
lCX1/D292lt2Zjt6vUpt5lHAvk6cxsZwfPF/7X5jIbAcVaCxPUxDf3GAxPhUlbFZJmTgVNMe0nrr
n7rF7w7FZjtf3n/Y14uF0UmlI3Y2fJOE2MvR1UTX90S3b4hqrLg2Ow//kwLj6P9llIAiP5Ue5KUn
gQArJEChja0cqW15VWzOhzlYxeX/MEhgHVc9Sk9MR18+yojOT6BI40UuurtDkI6jfm4Y8zkd2Bsr
n+S2RarSl8gGT8tJ1E4xMKXFN0xhLMWyp81RmnV6idZvvQoCjP3ef643Zj41uGOxw6eL9JUabEyt
re2Pnwj3F3tXzUH1wSXvBYtrde7eH+qtuYjq0vh/CUs06S9fYY1lBvctnEB8fxkvjaJ3IpIJx/bv
pbrsxsHAtBGKPN4F3RM9cN2ZpfDGHkMYxysl64QY/lQX7FYlpqoGwTdGblhW9GQU7xzM8sljrv7w
aIERnoHW5f2jk6fbcObhX8cFRFi0r1LsIQPunaqlWsy0LJf0S2jq1njiY2Dw3FgsxmjK0mpE5liW
D/DP3P9hw2FgtAVH5pZNFfnlW1d5fvQM5RKwmf0YCX7CS5yasm8mPpJnYteT5c7Kg+6FopALAHs4
kd3LoZI5a2rpbHlsLKMbmzivH8x2Ls7soKdJvf8/TMB+ZmDewKX+5TBABGsjt/GeLKhRKIlXGiwo
sWuNAuq2hyED9cTmCqLeXbIm676n2nmfTOofp/OrH+NkR3A6Y1EEt3mc484fri4u2gSGy6H1azsu
pd61HpwjVjOJN4SMu/cX08m6/W90xH2oVUwyqWRwXr6EAfPyHGh3Dkclna7c3tt22ArjbprP58oM
b33Wv4c6ruu/zhBP2/7m1nMeT1LmO2VXMEvXsT3zWU82vv8eSB4TwwHRHBef4+//NQrYjdLN8iKL
kxwC2hWmN04SjVuHW5W9FdL45Hcq+cdo7jgoKnqqfPSXH3vxT96ivTk9TDaZxkuSpbcKS/W4YQaf
CVbfeDTo4xweSGf47zRUnmgUSQQJpliuW1BfgzKwS/z8a9+6oFV/pP/H79jx358gJxvOf49G6fKo
0mJsLiMv32eb+EmWb1j+16uBz2hT4OyhI1+PgDuBQPmrBKGVzcshnXqq7e8P/mrKUM9n7qOLQGjP
XntyJA8gIhyRNA40BJVeGEOyRR6i1zOjnOzojkcW3bAIo/iANrXgk1GmKqd5pbXMKM23dI42fGw+
Fv0qd8JbxW7cOK1rqMN7rH7SM9v5q+XH0AHFZ7RwFuUU52Srk0VrJGVR25FptJl5Z7nd3H/JMQ8W
DhwGf1RnqlFvjce64MwnlkOqfrIGM+1UViJgaWwlfjjYdwYxlg9VhAviEL//7d4Yity9JIWPuIl1
ePJoHd1cQ4mcBrggDuhJ3+h45VxmSwPI9P5QJxHB8QOigqDEzi8fp/yTOVrgDWau08JTjUZ7nSVN
dxCJxvtLgIlRMzX+BKvPqKhX+2ax3eXMR3y1Lo/DUxohqEO5w0x9uUQsISUxcGZFTNLgILSyQscb
SEwbECN7pzXu33/c16vCJsLitTJ5iBf/6/39a4vr0hVQXcK2BtvCgVkB6rzPM3Xmpb5+qhejWCer
AstiKeDJJhEVff/IbsHsZkV1Z2byfp5t98w+89ZwZGePwmyaKHi+ly/Rbcid5rhIxWxiRlPsO2xE
c9w7XVDVE162DraGYFcqLBv//W1CiiUNQOhP4vt0SZBqRL9vCZy5W+8pKyljtuM/yoH4SDidcDSQ
0aECxIp/+XRVu1WZFxhOtPE4T9JoG1AdTXcmA/d6YtD8YHhk4LgvEYufvMMCS4EUJg9+xBZVHzfA
PVogX7v81xfGKMccESVRElOnqamxtZesC3AB7hyLyIx2VwA847n58Hr78NgSueLSnknF1Tv+/l+T
nFR9stkwcGIxb22YZQbHG0aJF2tCsf79B3p1xB0VTcRUNpcXGoVOjzhornw1bDnjnjaxn7qc6kfX
Tft9X2DGNAYtsFOSqGfm+1vPhxLCpn6LLIC215fPN2Bk7aUwaOIiz3pKxsjYRws4xSqAGr//fG8N
xYrifOG+Ql7kZFq4FXgX2r6o4GhbfewyzE3bOTCfHASG/7yYjp17aJDIqB/Teifz3NB9vnVTUMZg
bNuDHKs/g+2dkx68/l7MB8oRaP6Px+bpfjvaJq5BdLUyAf3t89RqHWvhZDf0vI63RtZVt40Ww7na
2OvF9XLUk30i8eBXO1mSx7Y544Tb5erQjrN18f63eh2LUNQkg8axSfs59c2X08JdQaH3gksJeO78
ri4nHW5gUqLa6axrMyuSOsyXxL5wMpU8vz/0Ww/IIcbN1iIGQmT9cuhVj50Q68p9yPNWfKOt8qbE
EjH+H0YhqU11n2wvLWQvR3GLCcVT4oJyseZ5b3ctFuG9eS6v+3rKc6dhI7SPrlnU4k4uVa1v1I2p
siI2Jp1Mh3bpRmuvi6GsL/raUurMlnic1n8VF3kMhqMZBfMsblHcJl8+1Jw2Tt9rbJwT3TuHtOz1
fePmVVwMx1yVnGZ5Zpq8sQTI+iHBOebNCY9PvlWmHEfM/lLEgU+0oZRJzcoXbXDBRUWBr+iCm9kf
x3r3/sd747WyHyO6YVSPM/Pk4ylxDL76GStvDh/M+wt9meC4jys4l/lzDfNvvFSCf6ihx+0fPtTJ
S8WrcfNlikHvqFTa0npG6BehPgi8KPfkmF2UTgvs7J+fkKQKaSwOOCzCgpNYzvFxixynCSgPxdCI
3FLy6C3KvtB2O/98f6g31huFK5Y5iWLKuacKKjX5VAEyCK1o6P1oNmc3qrT89b8MQiaaPAdtYKfX
YcPsUvR8qo4RQINSbQxwl4vUZ07QV/OC9AnHGHU/cjZHoevL+b9yeaO4WLQxfeX9fUXaPcamfTlk
m+l9ff+BXm2QzHf3WBAjSqSV51Td1gzNkDZV3cdF69qPCcqs5DLXGw2ucZsMBnawab8EePAvXV9+
L5ZJ2memCCXUV5+O+xNSSQLkoxKERvqXz8t1rqThs+x3m2vAVg6FtiurupsrPaZAVmpnrDXIyFpX
4PqCYSwgmQc11qf4vcoNH0yZG2aNny1Gl9lzXqLFcC6XKujEl8yH0qS+JltZNMWFL+ZR/GrqQiSA
s3MD+EKY49heFjsgckYC+m1rZrg9aqbcWxwU5sv247x2UrTAXrLl+Ocz3dtPvZ/V6o+pjG75quE4
2h+G2h/qX33pKJg705abu0K0eY9ZNTT7+mrqivzK8AuvoDhWzNu3NWsUBfJmSofC31tODg0XgOy8
yJAKWzDcGtXRKaGwsyr4QnrHcq49+iiNX3Kk7+lzyYUQJ+yWlijgsLyZ2o/nShQ46au5XZMrTNRr
BRtlapZPkFM9WiVbVSRJXFMkL2GRKDl8Xh17KD4Cyhb2RSVlQoKQZ2ndp77aJoDBdr+svnsx9DrV
NoShglxMVBmVdPyLAeTAclA1UiugtcF8tFo/Fsj8qJa9rMNtg2gUt1kC662dtNn8qrrGs3DexiXw
az9ynYUFNLSd+IBetk0+qFwCCuknc8y5qACUimsPZck3c0oNGlptDYfuE7aeaFplim3Ebh2NXkWT
71YFzHs8aOpY2GKSX91k88fvHfChbIpIMjXTp7EtSLqGc1NUQ8ZVNpHmRWZban3w8lWV3CJSPfXU
KwtD4ApcWcOkv3qrX6UQs4O5F3vcA5a5ujxy7rN7P5u6eQ5pmQmw9wZ8BfNHVemyFdiDEkfhRLp5
a/t18OnW596FibP6ojd7AVaR4y4q7oPRTqufkFZKK41qISAvx3oZCiug4m+406fWywz3t6W1k5Yk
peFoGVGWAjDC3TqYB3OEltC3A+AL2YIfCXGrr+RjkWyYOtdT5wX6sKVu0zwFbmkUZYheIsO9uQUe
sWCS7cyWEarJKfVdPwXIIA9ilBusC6toBhcEY6rsaQjzQFvJ73FoLJepnHgjbQti20zjWwCedqRf
3Vn1MEdpAS7lqcukNq8Wq3P0Z6cZpvSTLYGnP9LZulaxKxOxRLRFaD8MDJU08dzmm3FbY+dEsz/J
eP2lEqhHVNxOHoODdfZvNtjFzhdVBJPeB0nLDgRMYBozYPBJa6biot8qKq9h0zvb9tQ4sOczeBUb
Fg2hXxoaiUhTiGYwru3BqjsZ6QQ/zuXQZML1gadmAWnAUFsltQDAYXRxAuWe60n/cjNBFStOshEV
UGi2m9E6eyRCTUC3nCn0ZoaFoZvlCYWlwBKfjnKsoy3rSFEN8fhBlhxubZCWz24/rCC2/NSA8ell
HcYJdO1siSxCrZDITCEbrDv9rAuQcHimWxDkpuiohxjHKx/IqqM+lK3hVsPloKqsmw7DSlswjtVc
Cnwv7mwvcW8au/DqCd8iiC/ZpWK3LtBIm1KBo8G/xo0sR4D5iPJpCTrrUuPx3S2fgcVt0/TQlHZf
Smge0l/Mz0PScvchugMgUBxrklCtV6XX9RpmvR6tXZdqZwkXuU3mbhw3LIFiKZZiuKuLfusverw8
YNaYtWrLAsdea5G/gtqi5rFXBYhC1eWLf20a5Wh893NrbB9rn258VH+IlRAe0kTa/rKwTk5CayZa
iJY1n+drw8O18HHjgjx9MVQ7VIeqSj3regzwoorYvowfvoIcAd1rw3w70dVhwegagwiM183QS5f0
1kus7CPO7vXeqmT5kbpaR72n9uXoPga5W5c70k0DPCeK3m320evmhcbdzoZi/M2yyX3/5Jly+5vy
ipG0AM1I8sCPRckBi2us0tEhVPYBubVRXY9bk7gxZN/JicpCWv03e7ICYQCsqfvuRrilrB6sMgcd
aXICJ3e9k6/bDftd90075pYBSpN98tPXeVDfF6UI/HvVG1p+QwvUt/uxFbmPw3E3bwdi1U2FMzDf
zdn1ok5+t3I0hztkq3m9XwE7yR9M2ZY5hzt1n98PntU0v2TiFB5NhQPvAajOPNi/c2cmOx2KdrCY
1cwRY7137ZrylGg25X1qNt3rq0wUYN4Qp+Kx/iVJA2U0F84yeqO/N9whXc2LlYsC5vIaA+3hDzju
xfgNdaxv4HuDn5tENCpgXz+sYV0nm+75ZvV0TIfGPIKPUm2arqGUWQ70CT7jUZU6ZHYPdcDbcDv/
7U+1YVRhG/QjnbLA5pR87p3C6L74uVNDpvJaJnoGm0Vqz4rKdrMBQOC3XquGjTRYh0MQzBX959Q9
+ttcuIsNjynDLihoV/ZzpAfj9ISVuQea0Fvxe7Yw3zejEh0IGkuzBaDtrm2OrMgocyf4sqYUTr8k
i6h/pU1XBGQrq7kkG9yZX0xBxiyymYt25PfpUP8cJx08IPDixJZYm6/3XrOsFynrK7kpMxuWLLtP
/y0wKfweycbl04io56HCXP8XSFlVX3TQQO+7ZfHuaTpN1X/HwlMamKBKLXjsVw0wiekTkQI4Ljdz
ZX3oNcYWB8xMEnByfgK/1m7l4F7oEW/9ELlv/aU1fT7WpgXe9ZtxxE0kmQGQHbeDCCEeVgRuX1XF
voDJe8PtZsOOv670cy44vy87ZfUOqO1xQYKtVL0boNjvoY6bzt4xmvTA5QPHkG4rO2gt6IKyuAMB
ZEQQ7mBQU72YDgvH25ONFrOK+oQzJnLLmY+SbxWuQDOqVhVtwzKVlyOQoQ2kR4B2DKc4meIetC7Y
6UMdWa9SLC+2sCgABpb1oFbsapYAUqngGMKcnqGiqbVKNB/mBI50MFtPxPZqrSYiuzR7YLuzvo52
28yhtcnxs1P46Wc3XZM/GZWde7hn9cobEcLYZ3lLHcnwB4P10BZyCWUwEqxiGtN5N11Sr+V92+pm
PFjOWHSXa0uPzn6ylbV+Luky72On90UeFu4I8KxsmZreKGtnl2yB0UYFf+fj8TuQCd+wXY9Ukljw
pC28x2JHE4ugS9xqDpHCrwE2NZP1LBe3BirRanCQPi8qpCtH2Ydc6J6Ocp0X31s+TR7lSyX2Nl3f
Lj9tg6TIdbsG2V9dWhGXnXpfOBX/SxqWGDwtoaCFdmGmXwZs2pMLJwVeG/pEKkgwikC2kYTN+LGs
wLftfQvMfSjHyVN7G2QPJX2pSxm2MDs2QFIoe0PhmhkcQqwS3B3wv+5h8cfa/VSXaQEl0xOwwOrV
B+VRZv263ro+VLe4S22ZRk26+Gbc8j27DwD8rAtYWrV72doV9vD1KhyiSx/cQ2jTGTSHyldsZqPO
nWrf1LP4aCGtan+YLVgCEbBnhr0HkQQ4ZM8/a5e+LHczCJrqEuC8m6IUb/xrWRW+cwgq9nBQxrIp
f5eA2pbfHqYr3+qq4zwpsjwH8z5KOeyVTg2exQQLQbQEDblZkHtcJevgfrHcbQyumoQ+gCiz5/RB
+2ljhB3K++t1Tggu52UhyJt1J63Ya510jTCdkkeO85rfbb1lfR8dmd3kVVs7oTLsVLEZyiKPmmRm
Y1y06XweLGP7LtoykaGYndx8sCY4TaGLxKH+Vg493Mu4HNXUfGBZQmdFD8/J5yW5Ie4y4tpHPQls
XYzWyq9b051k1OL6Df6qbEvIm2kW2Bd8Knfe6ymDLl0QPzzMtJsUu2TNVRKm1Kizi3wRvbcvkeqU
8JwC2FSJSkgHa5HU2ZH3YH5zFnEURNHNWexJQo47ac+oQZM1Sw7amoH+LW6a1gdBPN3BPrLhsAV+
mUfQ8ti7qGwApAX3ILv6YqDf9Y7cm1XF1I9m87L3lUmHmODOwvrycjEfMDdfi4vGCYbumliFW1vJ
ZykuSDLw7xjFBE5uXB1a4Wlgyb5S1q9/W6ZOf2Vdu/zC+iV7XtKyumlctHl7m1v6nS6m8rFJBLRB
gwn1DVKsMR6M0m4eh1IY7Jk1+KK9v3oVQYGRSBG7BBT2wTNXs7y0q3p8pM7upjrivs/tTavGfhjo
sdt2dCB1UBALj7NAcGpFyHjxxkoqJ8gJBhsuqDMwuDuq8hhTaJqZ5B6NvjHshT/46+eikbColVMS
DqvZ8He6mjmHwjFvYNd1eNXloSdE9lSkdM6HiNaM+rGAJjzGc90n9oGtuL1FRJHQ4mtrj7abSXqh
owt8AhBSyD/GYK1/DCXkn9FxudnOwGO3aDIml6JlMHKeIbCrcu4htbVLXK7n6F6OZpGrWffPy7LQ
6ZJmdg0OVGr7J8US7kBKgrvRSgyfg8Rvf9Rghe0rm+70g2l4AWBhLxh6fDjIAu/pXAG+XLgJ2pMM
nNmXuU1mlkur0+9e0y0fPO0kz1Jt4n6yreleCrmUsJUGG/mkgvQY+ke+xy4vin6/OPWY76QJvS0E
KLjdLn21GiAsl/WHjx0pEB6xqZ+FjUcCLi+wQmMYoP6hMobZIHGT6ufRABjNyRk0oLDL0f6xLA5o
b7lt7XPH5qF3/hQUt1ZhGX+sqV4+zII8+N7uR+95TqviMQPiU9HSWI1Xk5cSIrkUU+ZwQ+MzX1SI
cMHbLXn9Z+0N8QMcUWGxv23bp7xVWLKMra6yj0XeO5RN67n5bVbjsEXLJstytwmnqlBuVtO1qNcO
iGSz9X9Sz0m+b3aX3k8c4XdelamnTLlA5Wbe2k+/V8P1WvcmsX7DNw/xX1nNqCoFcWBVZce2XWdE
tmA4WwWHIMumD3LgGg6wq1TcqrbseE0I3PzOtOoVRoeRu2TkTdyM9vO4zRMw2tz1D1QuzSdPla6H
N8koPjqDy3K3aLv0SVRxh49X2tqH0PFXn1spSoKAapPY5G4Bm+mzktf2SlPzdfYL4Ga9s3pF2VM5
Sh38gncdSlUD22onCwbVNPpMsmR2nI9JH2RfUF5Uj4s1kQfi4jeBkepkD6gPBwZIf16wPsCYd3/D
WqlugeEAuIQKBItTBgQx+2GtA5jlAA5Jlydmemn2fqX26yrlI2d6m8ezmzfXBR3e6nJoK+97O9vi
di2EdvdmkGUgWKWervx0kA8Z0ErolmNJj8EIAD2Jtqzvd4G5+uVFbzoNmCync36BAILCqZqkunb0
AF9smToVDe7oNdgdbWIJN77MoaYUueznOdPfkhT61Q27hVuDjC0t0DaBWkAOd9BSjC7lcpfw8Lyd
TW7fuHTbj25pp5/KgUbfMFe9CwZaEAPEVrkZf6q8qK9p9ztu4WSvvP0w550f0UWj7sACzxj34u3A
C9CLF2nasj7i6WavUdZprwnnQHj9LiVsd49oKJii88JjSpog8IGsF98PWc/OTyp8yWejc8avDnL6
75QJtuu0moo1Ulklv0Lwan+RCazuhqmrfxSuti9bHnOIqJJz/V2pEuGWgeYfHdwik0u7GauAcaeN
GSWgcO6Ay85WaMLH5M2yZ5AHsdzxocLcg8u+hSqC3dPv7+Agl0uIiW9hXnebcL/P2+je+l4xPFd5
6Xy1fUpo4ehU6gcoG8gwa0X+Mxrr1gO16RaVFQ7TGDxTYSZInjKZ3miA30O48RJvAXkYOa1V63TT
TSlBimFOZrwlfgWJGWcCD5BRmz8JpFnA2T2HnxvyGujQ3mwPTlckIEbnYeUKRFspl3+dt/0hqcVy
CxIdKIhHKRYEZWb5aTRmbTDtiJqgKTqjLr4h00/urMlb5rDmfqRhAh6jtt6Z24vGw48wnDvPb6PU
pmH/Khi24dmaN+cRgq7D3i10c982Kvjqpra5XcoyLR87VbQ/FRLrW+wj2m2fe7lcwxYXjG/GSiI1
tDiBaf7Pe/OhmhuOgCTDNpMt1vPv18bwv052x1UOFbHzJZuhpEVLu9H14w3lWl0po7Cvq5FLMrGv
3U6x3ZjiWx602NJxZ0i4kAYORk4jUctNraGrhJ1TwfRliXs/hFiqdJf1C8ZHgLM4ptKy/NjY3CfI
A1FTPlR9Ap1YY5RwSIQ0L4Ox9H+ntdNcoV8niqlmQgxTBesjmWUf3GaTJEu0BiLI4sDtENBXJMSw
yqRv/jan2PRzqZQE16paa+96MxF9owoNgXwYxiejX+Sdh7gPrX2DJUlYunU1RBLvx2tKmS3E7gHG
b1qXqos61VgVhqwzsRfM3N4OlZ3Wn0Ar+UsEh9jWkXLM9cYJ0k1yFKr8IcCF1w/rTuX+3g4mc883
7jSRG63OtTWKJ8RFtLvT9G6NsVu5401Fd9xyUVIlevTFMmRXuEZyOGaE1VnIXiQuZGas88FIO9+P
BzegS91N2WQckmVXiVnpj6OqernTa1Zeb802uFzA3M0OpdhGCI4ep1oDHTyPq2loLnKfQhGAKTf7
5iadfu7lavQx37C8mVZlmbFcRiZ3VSb1VyXK7oesKwcEHxHKT4oM223hLyqLuTM3H9S6ierOwIpB
pQ+yIwkcr62toPIkUz48mTboMkyBJ2f64CRW6sVBE/Tbj1ILYwybUrEKRKD4CgahOjfD0S7tw1EA
QItzPsifnpsPza4fRr08LclkfgooHF5ss5GxcPQM5b5e5M96aqtsH5hN8wXjdOfr1IpiiBZb1E9G
zqkbGty4P2tRSEyXPNnuzcFjlkpvWqqdGCcZ7NYp6fKLgVz3GFqNY+qbtJLELHDpu0+eM5JeNFcL
ZwCbBHYV53Cu1hCr0nbdBUHRlqQ57PpTuWKcgHW6bkS4Dtn6pJyCMNTyzcbf1RU/TNzOPUOvQe+P
saG39Zbguecuu1VbH9Vk9PId3fk1jHpqQs9im70g/VnpY0phM/r+PihEEOysAMVJtCz9tkQ6dxsy
U+AFjUhsK2gtsnNDF7XUtP9Ym2/8xyKuc+vClUv3vU8mXE4Tf+qPkDvNtWbz7YlMD6Sy7mp0LFFh
0WnbZIcw1iNLPHRZHTVau3dTsZQ3syGWJl7ha+dRqpHtRdk6YCKfDapb9pZFjIECJkUGXHf1AJ2R
5r6HYpgsgz8+tx9MuyBu2wpt1PBs282J4IV693WFaiBct6kj41bW/gcs6Ww/VJ03/aIhfp1CkiFG
F3t85i6uB5GRsOpkejdvGOOEJEpK4zCj2l1id8WdM3JrCZC1JxNxWyXJ+EBRpeZuv7WNedy+wTWv
zsQ2jbcafz0nmg5FYs6Plnbkx65e1XpArl/cjU1qWrGLR8S9kpg34ucNlC9qvMWiXGVmE5GAMYKr
20+SlNGXOitSNB5FOptR2za5vi2dkquayzFYh4Ga3HXXaYFxp6j0Ul3nQ2BeDF2n5rCj/v+YMasU
ypoqAKBOl3bKZpyzoHK0Mmm4IvfiIuq56WFK7UDHGBN3lDKTQqVhgOl4EnlTsj47TaWMQ8Yt9ZKc
qv2x9RfvT2ZLKJD1kipo30wgP3SrShv7UqelBkRszY+LK2oRmma+jXhjOJVPESb366irOwTfG95Y
a4DowtYLaV70sOWHBf80N6JOu/RE+0twS5Fo+JwgkTMo+JMKwct20WT9TEUhIF96Db4uGdGPmjln
UwXy94fIck1S0pHlY0KFHj70/3F2JrtxI80WfqIEmGRy2pI1aJ4sy5I2hGTLnOeZT38/9t1Y5YIK
/tGN3hjuLJKZkREnzjlhC3f2BfXBnTslZE6oi5rI0zSGlHvWnKXngaGj6+0m2jKeiTNDsbHJXBu/
p8eX8yWXkgJgUmbjm0mlvrmNpK6WiC4faPlIIIxa9iRCfZ96Xcq4ak5BV931MSkvw+zr9DxPI3KM
IRRDvRnGaHjXg1nLyPdGZvAxhlKe610gHhuGmt/D/V1yz+wCF4RVK5pmm9Ptu15KEwAsCs3u+39N
BmbuutWH3jfTrWAq+ZMIyjrbuk2dfDDEneu0GqblfZxFc2vMRfRRl1h4UBwYwW01FxYhKCj1pyFT
+PUOoE9ntl7qPwOm/P3gUdlj9EWXftNPRfNqFwJgflkGHLd6J8qQJGPlgl9bYm6559QtHbT2gVKV
gedGaM7PkKTFa0FngovMjabWy3opkmvcSuknhV09fKtmJ5rh+y+MPah0u/loNDxbyNatD4GJo+ZT
jDo3uj4mIL3N1H4XU05mHXW9dp0la6SZoii4L7g+O3/s5HBJcwT1LURmW3hB3ErrejIXZdGaybP7
Sc7kuyxZ3OqTsLA1HLjvHHsgWDW2pT3UTpHUl21g6xMNpnwwN6GdAVNioe3oZ32tsMoycVgxN50s
5t+8oTVYkWqmfgWc+iTHCLA0xR9v9EwF7BFiTWKecQlKcO08oBGuL3l5n65OAzu30Ocrwp7BEFI8
iGbPckT5OxC5Un4xRTWl8GCUD8nktqNPvzxud64qMH1hdqW8Z9RxovkWLJ+7lvS/IRw4Ec0n5CM9
yvhJa0iywwn39yCvBi8l1iFPGmJ7PlcoAj8cM0mUl8te5T6bZH4e+kQ8hjJpYlrBTfNWpAFo7cAg
udTrp6G6s7Am/dlw89yCNMs7/HpL/a6GCx8A2eUpozfWDvGUFLL5EYD8afvEmPu7XJNtfhlY3bJ4
NcfL2iFGpP+XiNXwePUa3uZtSy5vOLEbw+ZpBeMuByN6L1KwWUSUDQWtaNKUNlGVRnc6ath+23RD
sw2Dlhb/BJWP9zvrJBVNpln3zOdMa151SK5QwgZ911Ia09uiJRT7czKxY51Ss393hjY/MJd1aC8r
x+LKmdHcSN8ezOkNHNxWfgsJeW9he8ukcQU9fr3m8MOsqtIg/StDcDtsaPTAB9ZdnpNpkC9zmjnS
G3QGZiN6Lz8sewR4xuQZs1XGudY/+swebC/Tcnr4ZmjX53kr+D8zwb4mpVV2Zvp16pi/6XuYdDtg
EazN4hzNVaFayixM47WfYCfA4gVBbfBT2of61dzk2vdMqFpnuPNixgzHpssPjhzQjLcj8N8NXnLl
Qzoa8/sEk+uFB2JCC8VGVmxt1CGWr+qh7fYj3ukXAD7a6JVsoW9kS0W2CY1AMLLWWYSxZ1ar8aKZ
RfwESzV67cFmX7DylNGePnX+VCex+dEsZTR5JD0amD+9ufeqrNX15Dr12GzNwZU/IY5Xi6cHCSYA
TKJQ6bmWZuOPgtFd5oUeMQF408EGYSMj7PzNeZxq0MOaPnE8ZDMpHsybemulIqq2bROryxa3CdpN
U6E+AiMHCZClE2yiZrTGnR0vsAnj3tQEFUMp2vA6ZNoxz0xnQPgT+3XelX1vZH7Ot7soZKnRS0aQ
+ZFWY3dfFQtJrQjawPRn4GpjaxbmlPiVlhna5RJkTcDo6tp8EfpER6gIGaK7SyhgH+xUyMp3TSHm
87iJ9EfosDgDaDIiN7BLPFzKToLOhGse4IVBUN1mhVFlBPex+CYa2mPc0kz78BZZ2fdaaw3hbhRd
/mpXZEd+XABWe5kITe4zPaseu3oyf6G5AJ8p0r60vaZDj6OeFU6G8tqYZ325ShsVCyasBqBNQ2ja
t3B1q3TjcA8vm6hzaoKSMHvkdQPuELuQ4S3ZPshqO7nUCR8gz1HdyS1zKuPHJA1n4B5zFPG2hJek
gPN0YOWqsxZfn3vYwzJd0id0XVbu5fhZhPz1ZtlYhb50HlckPY6em+ajxUBXbej4yAtrzIMUD0vX
urBSR0wA+uP0LeJVPlXLgsh4StyYydQpsc8fIj3Cbrgo62oHJBTetQx5zlF4WPJJaFH/A70Hx6/o
Awgoc15N7SZSTqv8UFRQMVTg6Odtwvl7gydAgFR2QaNLNwi2KWkWh7PQm8qTMRAD5iaQI/FNbCli
Y6vumAuUS2Ofdfi+cRvYwVZNFBGewjF1VwydSK7MeWTwuDNpU+yFA85EflYAqJ45s2V+VGYd/SgI
KREvwe7PS0lKtHHgQKmHJc36q1lpZXxFdmZdjZVmF3tzKIbYN80cUg2ZA2iNlINsNvmgCwCYJWTz
RKZZvgxzz4PURhze5xRdPyZqAiQ+osTgYHGq4HvqhNWMmnKxoQFxdSRbWr3NZVWRpuxyMPXUz6q5
6ZHPGs2N7Mfyp8iEGV8yJd48Q33d/7SGzNxqetTXN0D39Lw6RJEzQam2frtDHv+a6a1+ZKCvT6qy
oE4EFY4+vpGGZG9dTWq+iYdK3XbQPWCI0YPFR2mYJ1oOg0r9WceCHNPNsXmzk5Ig2Eeg5dwknd34
SRq3fIrRZut3zB1XXhG16smFevQWMdv8Sattp/dyvZjeCgyi5SaJBnFPPrHAUKn58baTf1eqb57S
qdRcj1gtEzRQ8E5gjqmGpGUOqxjLI6tYqN2WtvNiDGCAGnCPB+aq7MbxZD+pN1N26ruh2f29EhSo
XusM7U9dCwvyEYqgahPQ1jzPeUBSuqA3LmNSUsvP4qEt4azgWY3Zp4Ex7VBBsuDo59WeuzB6t9Vo
dlhLz4uBz1MdWxsFEybeBLxA6UPLtTmrAfvAj3UjhraMZxj98wrClrfGZEQrfGDlNYyUuioc4E46
cmn1hMFU9iudhqaEhb9kt0VG5rmdGVBNW4v2br5xk0FNuymhrV1PVl77s50qnixAJbpdAi4YeuPO
9FqlWvpGQYCOO87F8qjLWUO1IurxUYVz8qDPgwQ0kiNdOK6PsvLha9CZzpyuvB26oL7JlW58bwoq
/XtgJ0P5Ncyr1xll3UtYzvm31kpJsWGAJ3DC4sB4isy5RIE/x8aNoM0dnZVFWL9FQ7kyEKlBUm/E
xq3b91qRCm/oXe4LMfcJ7SSaiY+WBaklibC59Ma66D4GBBevFiVoSL5hcD4NkgSyCXpc7ra0xrjz
63YJv8tOQiaq6OisEzUi2hVmOfKe4xzraa/vdXk/GeN0nzOYrAK6VMkbjDqKkLkbfk0wi3Mvatdd
3LYqLs+WKi2eSxrCbGg3m2JfAAxoHr2DiBnoGTAcPp9pdB11VWH7jdIb7uGRv7SrI9VHjPaIAMcz
TczZmcoDiENtOHX3YRtAsUhWor2n1BjN8NF68Uxtnt0aJlA3bz4Rt1XThXfIaTDPDWShznXZgQE3
K0WJA2eaGESmZe9sbEC1J0DF6kULR93c2loGLjs0sbyBM1lYProSgCvqNYuudCLt2SfOQt4g9Sru
GXtPgSdqgw8edbSSNxwBVB4hjL1nERnVtDGiWTsbBe13Yng4vTmVGTyaZDG8J0v079JY6PLj4Bkz
YkaaM4W6GKMnGcRmcIEl63hb1DjG7DgKBDaoedyVpckcZDqwQx2SuRsNeFNeWVwVc9lcCUVs8ewu
7NJNl6l6Yar6HNyitxgeBt3p3gfVqeZM4hlyWWS04sncyoC2pDLfwPFGwp/dhGelgcIeLDYu99pY
w+yZlKguedQWaoOtR5E/I7n6iNk/rIB/+67Vcut3paLM2opmKN7W8ECVRs8DH28yiXM7mHJsDemX
vtTOKNE7REZYcEMJB3gGjOImaxAXQI+xgpvFzpjmtwDEwUWIlnLYuEEZVqREKr5YzAIEuwrgqQNg
wP7Y1WJOb1K35PLM63zU2T6NcZGa9JzwvNHKjBrKSh+0bkp+juViv0bwwSFkRob2o11qiiIzw3VH
TRFsm1DX0BiGvRaQlluD8YNdmFxBxf85BW1W+0ZRke3ZMfm5vTg6jpBFpp0legWfaVpochKwkzra
Jg4puzcIKlEvoV0H2cgd9XNIOZGzxemOuUxWIYy3AjIc0crgGk6KQTuL2pojAfDv3rV6ZdxVINDF
JhiN8aXWuTXZfGp81wtGDXlJmliXQwv3yyvcMn4aZ9plYFKjeY0Ge2SHQ66Mtj3EvgZvqEpRzdsp
XQyrkdoFH66Bq5FO4jF1pxAi20pALE03zvdDPcQE3KB4aRCRPo9GW94UWjwZZ0lWabtCTJ3aE1zr
1Le7sosUrAkgQUYBgSdkw0Va0P+UaycRTp3j2ShKh7PJNXP6DXlstUQgHbCXISkIHfDJp709GCnn
iY8QNPCYOtOi8TE41wy4Z5pZawCPXyMqAz0optSymSvTwM8FlgCt4N6Iuu1Q2ZmxY0oQkHbSG81z
mejjx1hwB+HIRcd5k3Rz/c12pciuIPrGlwnRIvftca2q6DHzI6DLxKFnk3s940MqLlEt0sa2lzF5
U5EaP+jxsWqTtqm7AbfKnNtG5QDCTDdcqAfwv6XrWjhm8wMdXGVeRmYZf4d00HUkXEPVQ5mJBZyR
CSlL6jcVDKyzEEitvUJO214PEM173wHuWs6YjljF0S291kl/hGGxvJN4DfDhJ1sF7VMXpkhBtg0W
XPa5oJX/hsv3+DyFxtTv6ck75calKoZj0QvcIamvAbdDexEvLpZo2HY5lnsT9akbwQaLHJLrsvzW
0saHWKXF2ruAHlFsljg1gy3kEBdqFKVpvlEtHCE63esBUP2MWaFeOEPtO9wpFhm2DdOMTp/72JW1
c7/0xqjRrFx4TBTK9R6m7Xi9DO0C/LYQGTY0RvqHENJ0T39IpjWYppM+xdgjGJu+LBtcf2ABkmSm
+QxW3JqEnEamFP0OxBAJZazrOngpIkppMQi2Df1bbBzTarGDsxpsOcakiATXLzWdliEtuMLaYTtW
4c2ElZqzA7lPuZsMndacgkaOZ1yzUC4XzaDTtDJE+I3kcRy2EQ6qF5jJSBAWrRCC4rhl+46ThqtC
neRz4KUz4Z0+IoDPOa7gFNMQTmy4XUsi38xUT9EPF9ho4rY6pNMmNwb1K1oKYqCImUTjCSMHo3UT
OMBeT7B+aLI6+w4x0ai2VPXT0xBGeXQuSLzpbcSVcW+HOg5bk6zYkZ1VdJKuoZTXI8nNW50Mzjfs
gl3IR0wqCraZuyDpXAy9u2mcWH+NSt02N0kyaeeLGZbVbeOWzf04F6YGd8OBwV6uqX0eGGnjK62H
FUZGLlBeF1b7o4gy6twEW1CCPCTOYAMyru4JB/SQ0JhByTWKTAjIb6K/I0wtg28kKRzHKsHRaKz/
uwdU5w5eqZXdNaGRPjE8ouAZJUZ2NuOsOm0gPNAehOZTv8zo49pNDeGtvmBmivY7nArH2GsCjM8H
JpBcJZrF9EiCi3C2cjQoP3E/737lod6OJNRp+ITH7nA/R83ADVNZ4VvdzfPv0IZmt0sbN313uaSb
rcXBohNRJ06NBU1iwwudSTl9djzNbhUJzg0qBhI/Su/0Jxh98VZWdjx6Emv4J7q4YDRj283XZTm6
b3i/wOahY2zWdAGWBMqyIZxfWZIv7zG1FU8lMzhtfW4Pyk/ixOzWdp45+FpsZ68x3q4M7ZELcnsF
UkfXM141He3gQhYtyiWHfKJpfPyQtt1FO85652m2PpqcAyUiWEZJ2GydyoV2zd3COCUnVEvo05Ct
b5g6ps0bW7O0KzMsGDYQyzEr9+SP6Y+6JCqTxEE96vWK0A/hMf8J3TS5Q9fawTOM9VxsYYQHdx3x
KfJJ8yVlWlz233S44t8rejePpkUfQXE7XuVlZjwkmaGK+zoZe6x23HiYz3RnmL61Udtig7o0BjZA
VdYF+7k0koe+MlqQp3FGtDJrC2gjuQumqYvupM6WKklY21iVlItTW1vNRu84Nduwiyfiozs2xXmh
Jr1HjjsqxwVbNYkPptHxxxFynp9VvFTCx2utxNEgkXPy7pQQJ/ZYZAzB9UCNA6GLKfUPE7y5D0Vp
wKeWq5lLEYK1ByqCTjbDgIHe0GnZ+9hMwWNApv8LU6gVZp2nUREIyAG3SHGMF/QgMD1y5EEvdTxx
kTeddPd1NqZ0WVEI5WcT/M4HapWKocaJ3kKfNxEHjXKppd9mKBG9VNezDIYJIMkmCJDJkEfa9h3Y
NNmmiSrgMmmg321ixks6NA96rifINcaTPtfx++TA7PWzzCbLRf3X1H6tOcFdkSh4RmT+JLm0XaN0
Vxq59U3kOkSeHtOQu1bIbvFrJ+hHD/kbbKbK1srH1I7nV6e35DeLhpa2lcGiiU3kujQnmAsVxn7a
5KSmmTCKe+l0zgOTG8sXTbQmhKWyDHWfeAh8yGS44gpJmijQNTfGG37yED6h4+bnDcKrYSvxfe98
fo/2GKB5vliWsYQjAoD6q03j8EUHTYNRW095TCeWLebpRi5mmILDyruE4AY5AAr8j6CYI7WBkbTQ
hredag/Dnr9pwK0ruffovpEcQ8n3egOftG3YdPZNl5hiIlRn0gT7S5LnpkrjRzdI3TvahiAuYxAs
YgW4ptJzLIG0ZYoV6f5MZHsjaaDU0GFZel2J2MFDWBW8WxFQxa5160RtZrgQLjyvbr5Qi5XjdaGt
N0yi1Vm8VUMELJvB6DC2Mnfs27XuNAkq/XLelm3Y+EE/gO3h36RftcOivocpUczD4DJm+hBlyc5p
KtIZzJub3yOCv6u4zjt9MzQa/fLYQVXAm2ZD+mZXh5k3LLN4RoDIN55mLNGdeJGPxmRj1VLDu9SB
xkjRmKBT6ghv0sK979JgMT2K9YikIZCSA6Hp4vsYG8v3IB56CSF8xZkxg+vfVNIatb+M4DD+wgSK
YPUVnGm4gRnd5XMVCuizlNXebNjyGrlYc+O4IYRjW+Zk9qGyOwZFudU4Eelpz9N0ptW7TOkY7CCK
qvAsk617L4oIFw3XpWN/aQwj3Qza4e0mIOy3SCy468/1RLnCazvmKHdFI6hFO9ruW4rVIkGGmJTl
vT5LaAFwxlpENIFGvwuNXL+tp2iuNo02SeU7CxJof9L6/m0wRjFux76Ryc6N3JQzFbkWmRYE1AX6
XBgmGwkkGP+aQoCZbb8IOfh5iQCexGxOoVy4tR5f4D/m5tfjEDt3Zpxm9cYYlgyZVgnH7hbJD03t
Hp0CL6M28l8yLWS7m6MlmDbzBGS1CyMS443kLTabhSBObpHQpeLFZpWQoEJ68BDXNrlEzegLAdFz
IAmZOasfWTExTD1G9/FQdjMOL+sYgGsGInTPcGYVTciyta5rk76zbyxzBbXYqRK8GFUgYd4SuTxB
I+VGBhLKywSSChNvhJa9ydAP/SqDav5eZjK5VbDStZUwCHYMGmtTiJbVbycYKP7AdcEKQQ/JuBKT
hk1nZ9orGd/Y+ZQoBSno0Di3sjJquQ+Us7yGYtSukZgO2iViMuPXaEpjBWcy6JnMEgrPAYajhf6o
VtwiLjAkHH6jj2izM+DAhwTEibKnRLuPGHqQ+qXS+GCDppmPfdvQVq57i/ZuqrXu+SzCbtyPfO9v
Czf4dKZAM84T0JP7zhjAkPA4668gRHBLlrBPbsgOuC4yrS0Hb2kBMfZOXDcAWDpqgm9gkhkpSDno
8KWK1Lm38hIyLNdNeFtnMIm9gbf8A4b6cLsWelBxtAw9mBBle4dOMviZViDI/mBMVBhqcjJoIoxU
eXGjmcMcVtFsw8/KgCvyBGPdLW546mcG2IYzrF5Fj5EqOipfza1f8BmyMkC2IvsZyrqBBRGkQEqo
ubMKTnpRPcoSBgBBFv6FMvE89uKWgeQbTvH86s7WMpDHG3BBRqBaExYOaSM8aZU9qBgtg08Xyno3
nca+5w5qjV0ZhPS52brNVuvChhS/qYzKX6PzvNMTwJ1tMnXA2KazQIyMnPx25aDOm2iqp2syl6K1
zkI62vM2UtKpsZarxXU7cGuepWVpnDtgIrrnYDBPCV9OlbxtEQP+agJtubViJ+u8EWJFf9Yt4G93
aM8CvE2FXfJuImWWW6Z4dfbV0llZ9URdIJ6ECzBKG6jS4OdbCVluN1byJSsWpZEDUh79dMNkEB7l
FxzFQCKa2lc1rPEfNhNDXVoubmESJAygMXi2ISA8BKB4/g67dGDehot0aWdUaHm8sp+ZQ/u14nr1
EvjT3IDhAVh/YtegYXIGCnkg7s7kbLo1xB8awkp/FX0ZeH1a93s7Hac7ITLMXkUQ8um6fpOlvdx/
vfyh4HtdnjmtyPEdbGzpgn3WWqNhbTpoK7mH9IpyKIPK3J9psAQN1J3VLT0K11tMFV42UwYt+OvF
D6eKMVyO1XVNo+toWKt/yufVmRNmmbTuCi8NuHK3jQw4SDkjAbcpVUUMrQkULUSZTf88pqJCI7pN
C9gmJDEA3rXVPZ/4RYfa88NfdGCxAuE5qJuczxGWijhMC3OThK7ukyo91aTCBB564Q1qtG3WjSb+
Xs68LwoQAH0MoYbPQA7wSdwTb+rQAuC/n8UAw9X1Vhp/OYvVExG6V5TERR4Ct6KdCyF2ZKCRaVta
5ebrt3DoDbGutjp82Ku7KZyYA5uUalQFI95hgkAHdt5VbBvQ45BLkRZO5vTOkF/9hInOsW2I5Z60
zHUPSvPA+gKCZFumLX145ID6nQXNhDRXwsXttOkc9py7rwq026Vh/dv4h3W8oQXT2Fp3IOvLgx3o
lCgQ4b/Q7sMID8kV8G9cfc8Vd8E5SBCt7a9f7d8P+nm9g/01WwJhSlUhPCy0cTVVna9n1r2Ej2HA
Fa+7Te3U9YNrZuHu65X/3tmsjPmMiamxzTyq9Zf9YfnUzmYpY8XOZkKSdhHCbeXircp/9Gr5730y
JJBtgyIDEOfzKiwdG27NiTZG2V2YK/XNyeUFTfnxmw3f+sS++ftc4L5N+KB7TEOQr/l5OUe5gZsL
dmrTcZt1QMM+iOMPxDXy7OvX9/eZUPhs2Ewip92Dv+/6ev94fUi5mmaKuRuCWq/PyWDQYiEfjn0I
nqiSG+DcEyPXj65oYMSEAh5pwqF7oaTCrvOeM19FYvwZzABdbpesSGITpXe4NTonfEaO7RBGJzgI
IRzsnw7dxUcmQig6t0TjpqdecZeqrTaV3Q7F/7AVGUGEJ7xUiq928C5jyORkFLzLpbZruM6dC+do
qk+scuz9YVcuIU8xBQVO/OcvNtrwdNOIVToYAhbSQnc5SyK92U5grHTwwcK+3iLHNqOrubAHSMuI
ZgcnzCobM5yddYvIwb0fC4xB/CkMbbHtM5KaE5Hk0KRoPWmuYWu8RYVrxOGYktLtM3JglMeNDPO3
mIYe/NAU6spSXTltsY4jFt3w9PUjHglfXAyYkEliJVOe9c/vdAmcxTAhiXp4CqDolHawb2fwViNP
dnUWOKAQhtorA8Ljicc98jUxgaXbjCcTwUUdJCqDHpeRU3PS26B3XnSE1wl3sRzOGFbW70L00duv
H/XIaVgTMkazGJIr6TC0tKPbwbHL6GVBD92YOFvuemGcmkh+5CvaOo5ulsSlCOvng8fCriZMivXM
BXoqJ1jvaZvsjbaV2k52ay0hWyRRkewT98TzHV2ZiwAJG8MC8Uv//CkDeP9TxzQwmiWD9ozaKgXf
SYP4dmYyxjuhHa7riJIzOBFIj5wSltNILvC6ht62/q4/AmmD4t1GYMp7Tavpoi20YYsRrLh3AVBO
BLQjj4j7n8H8Ek7KOin881J1punLaOY8ItK/jWhglk1mg+42pn90X8FSfk6le8qu+MgDuqs1POOD
TAAU7eCTopfGgnngjMR8u43WwEZC2RLsQw2Rwj/vURfKh8uQDabe4IH5+QETNOfASTxggB/Qxu2g
MY21ecru7e+TsA5c0JixamL4Zh06AmqDwxCPmjEwAv+A23RMofNFyXAiEzuyymqNxz8ETxz0D6Jn
j1wlL0yXXrQNRbSShQlZJ7JO7PojqzDOEGt5LBR1DfOzz29s0qJhInuHYwFnJL9t8NYpN2UjuujE
Nj+2EAklZvYadxw74fNCNJRUWACfesuIMWmc640PX/GE4fDfQfG/iaLYZTEdnuzn4Gl08pVxKsA4
edz0gtgZz9u4hf5RTYj+twisq/nlX7ccXrzMaoShbq6TVQ7CRgyrG/iAhNkwKiq2yKl21TxNm69X
OfJgtkNYVBp3m0WZ9/ntjdi3hk1aU4m7NR3DLLKvmCXT7hy7j/xqCk/N5jm+HhUAc0xJ7w5N8Qdd
620bWAcGgmhp/zFNlOZqECK0SbSkvO+nxvj59SMe2SA8IlPMuGSw/P+r8sYeH9EKL3KOihjhbklz
oeyWf9/vWPKAi5nGGnXdA59ht7WQuKM58PpMC+6cCb1Tm6TzieGVf6cFIFEmN4nNVYki/uDsBlaE
29Tqnmkw2Q6iNqYsiGbGbzD23b07Okhw03Cig9d2+f7r13jky5FtYRdoMqpQAqV83ilDrMV1zbwS
r7RU+IwCyHxGmafaXVbi2uFZKYyi3ddL/n2tMJeCV7k2crg8D+/saNQLd2SIthcYxbI3IWW9ZoKG
5JXQqc7vAgS80ivrCDj364WPbBkHV0+HA+hw/g6tZhl7Sf6K3aA3RJ24SUyVe21Vjf+cxvJ4LraX
OnorHL8P7q+ympDyO/C+3Mwp9sgaAzzeRGFzFLIsN09s0GNbh6sZMHB9o3DmPn+/3mAiFjRVylJn
ivdYe0Gty2KBKX1gJ9fYEc7XJpjd3iC3fvz312nzGhk24rB9zHVr/ZGJ2DHQdWiZkP/hMt1JLJ+2
JZaKJ0rUYxvU1imJSSFNKtWDlBnLp8rAcB5ispXaXgtf4dWYMPWEflufIRNpz75+qr/TD+IylTQ+
t1Q9hOrPT7XgplKiEETdk0cm1EgV0pK06M5C9cIo68SWPPp0VPprBsJ/nYN6H3cqqKG4NODiEqAj
YDowTZO2dKfsLM1NrX1YUP+cQsOOLLoOSqH24Y1yjx/cDosOVbla0NrMTG2jT4WMa4YLX+JtE+b5
5p/fJ9QE7EqpVbkajIMAk48pSlusdZBFdQiM/HiZ6uwZ/ZddT6jE51E/Vdn9NxvlMya8jk2hunJ4
r6QQB59wyt0otGhPeC5nL9/GQ6ddjxMuYm7cFWeBQ/tIxnW7j2BHMgdQ0KLywtmmKZjjk3di/x4J
Oi7mJ8R1wyLAH+aY0Qg7kwlRJfyaJtwyTBcaX4hb/Ndv+fgz/7HMuq3/OIyJ1WWDFjABJ1iWyfKa
fjXYYlykMv3ccLtbdrM410Z6bE6Ga22V0Y7GvNxhMk+inZhVdWx/8cX/f7gC4eHgyJYYygW24pFD
+OO+grH6YTR1Ci1MCy+Gljrt64c/9ooBwLlQuD7XwW6fn11ZC/MpsGb0bNOo8V5DRWTP+XjiqY4E
BtI22iEY5Bt8y/Wp/3jDsINVNvUUC9jo1S9BEtJLrPXwjeHbp/KBow9E4bW6lMPv1Q5eIA7JkAQk
WUfDIPFN0MAKpFkTncg6jq6CsITAA/5BEP/8QGibgkpndCqjgsPY2WFVpPoN5RYq6K+/z7E3xwgf
7lfAdwCIg1y+IcN3ELaykOi0nYCdvrHLwb6vUA1/+1+WwvzZXbNr5oB/fqa8ndrOFXykauqqWyfo
IrqcDlReGEVj8v1/WIyJV8Bw5NnysBTH0ibCIZqsd6AJs+v7juGXsMQ3Q5flu6+XOvatyNO4BbFk
5po/eC54TMpqc+AbwzDze+wsnBvLGZwTsWr9vxwGToyS7RUi4oY49GMussGa44V9V7RwJ70evug5
wXF8ikCpdlWP4ufrxzq2MwD8oCnCWKKPdXD9GR3C8dyifYanVuEnCxK5JmFQGMl9dOJj/f1sQCaK
TcHFB5xx+Gyjkm7WwqteFdXNPgrq+9JpLqDLWWdaEw8nHuzIag7ey4xQYO7LSjn7vA/H3hBMHKfF
bo7CughzVzwy3gn5juyXO2z6ghNJ59/7A3RdMjyHPEJH7XpwlmPNgrQvSoTt9NlfKrnM4G76+PD1
5zq6CpMOOcbgGfQ9Pz+VEIM1LTg0wWrDhVUNYXMDjfPUXKUj727NhWi2UCEAPK9//kegBbJHIeXA
rS+GebiTMlhpEyh/L1Q+Wj/0Osh+//NjsQVBmnQc6+nyHDyWYWVNHEbUBbiMkbHn+q+4sP9xTjXo
AkWBIiwR0Lk8DvNKXWA4USwDNV5p4KTb4h8DwqwKHzoGIjWNb3biNP/9tYjrJiM4KSxJMQ+bgvVQ
ocIZXDh9Wd1f2UsSXGv9aIz/HN2RVWg208ttorvuHER3J4fzAwkkxR2jK7d5mn8sK92ssZJTo7D+
eiDLkJThtkadrDPB/OBQ4fbbiF5DjCjrOX7JS1Ft0y76Z4yeVahPSSfWgQk80OftBxkUxreN5XCT
jkbtpYWDHc44j6lxPfQV1L2kdSHSoZXn8ON2WZ/slR17zjVsUJYTQeg6fv4FGeXOKvqFwdRk8GXi
xoiuVGzm/3r/c52sc7a4mLmZCY2fl9GwiO/ViuUhDXM2rjF+FBCNz74+W2uu/elKAfZcR4as/XB3
/ffzIk1ctE3XWq89OuGqFPdWfJZr9q6UusfUGxIchF/MbDixJ/+CGNZVERyB7arVNOjgG8InxLF3
sl6n/sKNnKt82Opl4GdWslmW568f8HApAGSNDgSDcoBdUUEfBI8Yb4kFeijKYGsKb3A8Cfx+zIdL
gef61skDCGXcppuvFz3cIf8tSp+fvqZOinGI7yU4D5ljOUUeHh7pPRqBbLs4s3NilcPb+f9Xcch5
DWMdrndw3mhEh1gC82gRUqcRYolY8ViclHy05adIE0cWWweGoEWj682YjIOo35Qlo8rMlZEYBaw1
Vs4DFxo35tQF/7jxea5PSx1sfNMKAnupWQp94oiQIQ/2GKz8a8q2rgL8w3wMwDUiyUFc7HsZwb7H
oZEgY+5HOsc03BZ79687gQ4tSgjiFJATIMnn84XqYElMC4FiEFcVVWwb4bKY/Wvkpf3zaZWDU0xB
gi/ARPGIKWjg4Z31oqXy5esn+XsDAEdgz/p/7J1Xc9xYmm3/SkW9QwNvbkz3A4BMeiuSovSCoEQK
3h74X3/XSVVXk0mNcjTPHRMdMRUSdQh3zP72t5dLtAuikrP3VOZC6fV4JU4NcJH9rM1kOhQ06cps
CecQLmn36r6elthgMBgSASUTikz7lLqJnARzGSllUUknSYY9o0LDtiPOO6VsLzHg1tveHoZjAmD1
YE4z/YSk3OLA3PjuK+aMDPdEw8Hlyj7OvSsuW1LWy8R59FK6AFqiFoPZzg/tpn46CC4P7illG1vd
H4ToF6KE48/50pbexmgN67SCV+cd/dbTk64Yk4MQdRQGgoGyN1cMRTF7iT1PPkC8BPdy496TnUIb
qZklB854e1f0Yyh2ueBaqWODNHz7yhuRk+YVm1vfLmkAF1xgOBSK9nuTxG4U6j+7iwGDue9GWOua
KKkqodsmAcXR0RV9bqjroardvoXvxzCUGCSAj+OqtXffyM4ZKaIpWOlHqzvO5nY5J0luuLSG2DpK
ODDT3TVbNGPSwzXlgFRolh7iE4vsloBHeuhD3/sId7+OTT1AfoJsiN/pkW6lE6NHXES9zIUvzLw4
m4k02Kb0tx2Acu+8Ya++wd1YWOV0XhwK+OyN3z5H0yyJf154jknW3Q00+BCfZRytUX5MbPGxVXdf
hnT6MmggdMzoY2UNjzNl6IVdX9vnJ2TTH9Ip5Fy59wuxkLss6J6OlW7fMUSbBZ25LjH5qtZ5xktJ
Bmx+WglKndfkZ1b5Nk/XUr8lFy79tqYkUh9wLP3k5kuUrYpdCdMEAXxvb0jUrfpABOjoYw8jx9eu
6xAPcRO2SVaEv/5cf/INvRlK/iqvzlittujJIl+7pLeVk5wX4pzN6PD7XyqjeHyjuNnkWvh2lI7W
1qgq+IaGNU62ujcr20Ynb+r/cC0cqzTqgFQi7L33yIO0UBC/xntUZ9kXOqPFpTIq9u2vR/nZy4Hd
g08CfYQC7t6sg+sibsaSzuo81bIjsK2JQ1eIFm9iM+7P1YZkB31omlNjzMb73x+aNQpnGYaP9x8K
7dWVNpW0FxqIcxezZk1PsBGUE9q9reuSZDni02z7mrn/kD/w/WuCeZ7zFpYlNtNMCW8foDJR31G6
jAwP12wvsryqjxNPHCq5vL+1LmVAHp3qqhzw9vX6RG1HW23Kxac171a1rafRdO+i1T4dSXEht7U/
dszu97wtTD4okjqJAcisOjbdvWWRHqSJY3e10H1KYMGj1xAOftxoRmoHxMw2CbmNIqYIQ0xn9vDr
xynflLfTjKuxbmFqoPyCr2ZvaBw0NJTlDO3amLKNOco2dZO0G3hHNDz03SHl4Se3l/FMSiH4kjGw
7r25i7ZGZqyTiUMQch7MVW0fe+WghHOTN8c0fN4R+Ncck0l8iAP4fj6TdUG8SthLeXv2FfME5iAN
0uQsEmykBLlaK2FuCm/bkLN1YD776VCc22kGJdOQVfvti0qc0OSUClk5VUF9PkjIOMiv0mYkJ62X
gR+/foLvPgvQe5gqbJO3Vtbs9xZtZaaF2rVoxLBmIjyUjpirJoef9utR3r0n0rDOEEygmBU5XL69
Ji/Cd7YSRUVeXumKzTIlWRUWdmI90yLmEonWZIdww+9u496Qe7fRKOgDdAEbBHR8NqFm5i+Zo/Vh
2RbjgYt7dwt3bnysDmywqF/be0tDsi6JSjISkaJLO5wQWVIGtAhVB16L96MgbVCNp9bJqkqE+9tb
SLjomDktzcpeLqxNm4wrwU32emDvK/+V1x802xc+LD4tXnLdJZD07Sg0aGmgn3C8DFGk3s7eCDsp
Hk4Wwxl9OETz7VgfqhC9G5I7xtlFureleXv/2FdojjEbgn6KVHRaOBNjbgVe3SvXGgFLV57by9i6
pd/8+o2Uj//NhXI2Y6cm7YcMiufy7YUW8zSMag4Pqt+m/hBMm/rIuNDD5MAw+8VM5oy34+wtO2wY
B7stGKcJvzxUIQgO//n0+unXF7M7kvzqaoy3VzPbIqEBkFH0I4wFPkiPjXZJ2ksIBiWwNlTf/LPO
PyVF318+/Xrs/fPnuyuUL+6r/Rcn6MLsJFlLOTaDKcAL739zLpzT311a9++k/OBfjTMXFbEQFeOY
N9FRS3f9A77m0+jAA9tfYfZH2Vth6MrPCkVezboFERKQHxhUQXPgW353VNofRX4Tr67FSDvNzOTz
umg3X/Pg7sU6enr4eAiguWP8/uq12Jt28TMXi5YyTLvBfhoQQ+A/kLl5tQbOPTGeJwfeBPku/2q4
vSnXA1zJ9MFwU/CV7Ff/W+Wffg8+PhwY5icTxutPd/98XopKOCSCyqsiCCtALwpABwVuaIdPR59F
eE9k0KEHdmC62O+D6l2j8RI55hhytuMDSzefVv/b/WXiX4vwiWOBT+bmgYXl0PPb99gbZHXohXx+
S/B13apHgLE2YptcpieRXxwN/oEbK9f6Xzw/fW8WyU1aKekylBeZBCX/Z/oEfwZktB24nfJT/dVA
e1OGqUAkSihe+lpFwvcY0RFRd8PpmDuHrunQu7I3abhOJtxKfmiu9ThExymRyY0O86zKSSQ5VHPe
SW2/uq69ySNzFd0id+zHDSyuwDWEzhYUXHCfhmn4nd57JmLV/37oKnfbz18NvDefTHEJUqBlYOOj
fioe6sv21PgaXaM4kr7dPC131Wl6ZVxbdwfemEO3d2+Cifs5tWv5xhi8MwQw8H6Ox+zygsh3gmZT
beLQDdzgkHX7nd6yN3/qezPNold5IeSHQQ1ymx5r4V0ZrP5L5Dfc3nqr+wfX8Z9NANQEMfPLpjn6
bN7O2CJ3y0qVryws4o3G92GEHjsHM/DOygCS3424Jtj6qDsyz72TA3f5Z/Pq67H37jKxMktBjYS9
Sjht7Idim2yn7RLmW3GiHx+SzX72SCkpULfAV0ddfO9AkJFXnS1dI/yOEHhVowmXlCpzeRmqLszW
m19f2v5EwLYf6RO9wzAw++NbeHtX7T7Vo6Qw10AxemNLTBLhylqXglpb1gNzjpxTXn8iDIXDk1o/
rUiuQzzW26EKV7dnfQSgFdGsflZ7VYUv2CgOzKH7d0+OYlLE4jQgm2b3pRUTWDVYSFKPeppzr8ie
dE67sRCBuujlVdaU5T0dTdr1b99FRByOVWzaqYPa8v15tZuoyUvoRAOyEe5ksyGelTnV7MsbUuuL
Q+/i/kmOC+QMh3aDId+iC2vvOwDK062eoyyBU42VFxCBIe7JgCNKqbNqI78rtLEn97V0iK9F3BaK
T0RieV1kS/Rg9VVfkyMwjuNJW9r6DYaSFtRQlzau36jgk359X95tvim7Uh6zNdQmrGGUr97eGBOW
RtU7DixLbRxBjyhFvDAbEl2bhLMA90oatDXO2RbQ6fjUUXz8FgsvdkONAuG6zRrDPtTovr+/lL+S
wftBhYvEV3BGb38lhaymFFj8HEBayMkbNnQfJkX5Ge2fTIKpGd3TpdFZdtNxPrC1ff+xGTw0HGpI
woj0xt7qRKCrMi10iQRd735p8W/c92QQXRG8ecgo+pORZEeNTSUeVQE7z9uLjIUk33n6SqpeZuOm
oOcprJeM0FBKVS+/fsjvv2tUTGQv0gPo2VD3q/Kxo85lTaJV4JCIs+m7Gc5TGx+ooLw75PDYaK40
cGVSQ2YJkFf86hOLqU8Y2TqMQaQkkT8DFvWzMjZ8XqjyNB3WeuMUUbHR1cy8oKBfvFjloh2Ywd5/
evwOWG9k1xJOs32xbVnHKa5bvi6XSGd7E9eR8tHMVWyBXk8kzgkpxiS6/PbdlfMYjT64fTTE+rfX
XVpJadRFRL+9qAnCWcx8W5aOcfz7o+BvlvUCbAc0zL4dJZ5GylNLNpL2AtaTQCTChmFq//b9M1WD
C9EQ1ihX7p7xq2eYL0bu9HhDgnRqqovCFFqYKoTQTISIhuUwR9vfvSpp28BUSRGEN8fce2f0RRUF
SFpi4tc0Ps1qZT2JQLMcOCS8n1Bc3aJ1k4ui6vbOd0jzL1W9xRUBmNgqVFVicAqy2o9V11IwbVgT
AbGzGE8iRfzlyvqvb/P/i1/q6x+rp/jnf/Pf32oyn6RzbO8//3mRfut49t/7/5Y/9vdfe/tD/7wa
X7p+6F7+uHhqxB/boXp+6tO62v+ZN/8EI/31m4RP/dOb/9hUfdovN8NLt9y+iKHod8PxO8u/+b/9
wz9edv/K3dK8/OPPb/VQ9fJfi/m1/vzrj06e//GnXMH/6/U//9efXT6V/Ni2e6m+JX8cDelThWbz
41/814+9PIn+H38qlvYBV63szubNRsOTtbjp5ccfmR/YYckuHmmQluXmP/+o6q5P/vGn9UF+dXzw
iOrSOi03nHxi8o/0D5TZqTCwjuA0lZLgn//6Bd88s38/wz+qobyuU/Bl/PRONP/3zsiyIWAip1MY
YRDZmLL3jbck6dJfN1l+G0djfjL84CibaLKBR0abSShap4pA33GXIbFNn+HZmNCYsZehQY7RGsDS
m9Kwx1CpYo1SQZPEFHiOrB3dGbddvk0zyXzurXU6rnsdErToFpL/0txWpqAZYvtJpjkSJ9Ul8VUn
lBrc5Y4pHTeSLw3FLlF9kuBWLSQWVjmpp058h6VcPoxNmRLoGzU9tOoduXpEjmo3ZTlE6pG5CKU5
6rKBeoGIkmj+OMyafTqJUcyQUr3uM68aaWRkf9k3bT0bNzahReVxKWHaubK0t7nq5Z+9HWs7Hskn
j/WeY6qYx0y5dCSYe1KNFpBl0i4vpU6kKWmztfMNgnTy2EuStwW+dQnL2lmpTEY0PdM4UpG2WgvL
vG8Lj3hWigpAwT3JB4fzY5cPVIps94H5Q2vDSDHtBLLjaNxBwJutIHYcBZvlatHyH5VjoQX9DkI+
LAr7FerUdnqtlnEsyV65jEAsjYGnSL+r4bvZoLQXuZCYrr7L1+6IjX3q+fSZ4ErV3faZ1U9N2bAa
sE47Z3GJTyYcUgbzdPoCD3atL0tiR8l6p6Q1nDKnz5AVqFuyEGoR0429DhJvVBJwchR5FsS8ZhQ8
Tp1YbNL9KjKJ16TqnxNv1rvzgXT+6EQvje5xURWX9OXJfLYT7CS+7djLg5kpMYnPE1xVGNNlu9Eb
02Yp6ts8JmzAG4gibSYhIN6hbV+gvJsvMRR44qhaYWoQuBX6avyxnLP7XhjCDHt6rgrgkQbpwvrA
vfXpZM0v8DjROwi/zSQ8u2gG+9Zxmo4DpWKrJ1SEYy0kJHjOQjuxmxKCdBsnd11NYvFIf7cMU2sb
vrNghOr+2MGQMv0Y2P1XIBYkOC7jnBJxly7dY9nO6Nxt18+EF9nuTU0yJ6RtcuTklr2JO3/w6kk5
Mcmo/t4BZiJ1TmRJ8sQE1rt8BJHhnJWCdnJINAQhhRiEBMiOorIjANal0vqdGIkVLde5sn2rL7LB
1yC2epDWZAtfK9qiCfKMzLsjohXTR7WyITZVjpPDBnMazZcuQXbqhjFxrk6gNc3kCt70a0dIv1G0
DW8T1IUlTB1zJeO/xvy5odHYNcI0I5s/VEbP/A4wAx+XlvWKTb6/q4tzG+7Dk6OJFjCwaXQfcaWa
CmbbTm8CE2oYG8bBozoLtrmfN3rZRFqoxHKHM9b6cDp1c91wHrXjraZDiKVnriqPiM9vujAp1PFm
rdvokVaMDuG26N3LUhWQXZj5+ruig0wXejpHlDiGc+uP+ux8ikn8vG36Qr9WF6W7ANZggGyxh5pW
qiIZQlKy6zbsStzaAR3vtdwHtfYXZsj0k9eL+SmyFtc9cT0CWwNmajz54FZh6UZ5VF1NrjImG3vS
6V+iKXa6BsinGZxwJVW+XHJ6INSOnuBg3ZHnxx2F3iVodw5SCacHUQeCPNkx69mDzWPoTgMpaMaO
a4/TH2rSbvX6z4r+amnexb/8z0v60bDsreW7H/jXYm5/MKm2s9vCBU/7j1xM/1rMbe2D4WKzwjrO
GsuK/u/F3P1A0yDnZtl+TZ0e7/Dfi7n2gR+QPnDihCiiY8r4ncX8R6fTm8Wc4iACh0HpTs5U5l5d
C1eia+fQN8k0HkuyH3EPVgF0U1OSMOwIl3ecrV9GSYBfm4RY4GoHhrfWNiHkY+7Hj1NKAI+/aLnx
RSQuK4neRcheQEjuFpj2z9PagJ0XcXXaqlFzCyKVqZm8iYnMaImoNwhskOHdgOvrHcNeqdb8hpYi
ixTZCAiqJyH3c56CMWrWiqhYt2gmK3DMBRNjQcwJv/Aaqx8ngg8bCW2KH4U69Jc0raZGKKZI67dE
EnJFTpSLRzoVoyk0K0OuDTi8njpziG/aJhqxBA1G/hKLZMVeXMfGyhWSaERAcW9R6xbiqVOTmeDM
roxH37KFax4pVeWctXpkxWGpK30s+wttYuZMBttoeu1qoT1p8edexMPFSJojSFqXbgvYRuVyk2hV
CsYL4P1pqbrKEKKeKVfdmprFVjg9ebd6CxzVR+nWVr8cPGsMK6OYOfDHWWmdNKuqH8cxk/DlFCfm
6sfW7HzWwPPhp8C2o4QRmbXEjU+S2DU4Y4ahjv+A6ZSOqRWIthOgsTg+Hjfg1KwTY7I+kmAZ3SoZ
7b9HkzAGtBYIQrdke8dF2CJSXJj8fnE49Q5+6Nhw1vu4o+vRt9XEPVHtMiIv3GndzE+UaAE1aSaw
oLiHtIsVeHa+2t1MdHFjW/1XbbbYDRi51ozHulpaH60+xRbvKsV4N+XgyHzNFPRfEfrIMTrJ3EAf
rNO0ytfNNKURef2D11wwE1pWSKoe7/GsONp3lyA9muwXZya+oNUECntcwDJWJ4/Q+5XIkzagR8km
MxueGzERi6JeZYO5PINJqF/G1Va/z/WqXtndsgI8rnSj8Xs1GqFDTgWGlTwv4A7rpkK2YklLxtfE
nnqamHVAPPSji/HLOEcNZEIwZQH5mTH1x8VcjwvbZp1fLRL01RkolSpIqw0mN0Mg0Neu+5JN5Kj4
NhBeeIdjisaZ9+aGrgy4Z31feKEDvBneT5zoJuHmJSkQtl433ddFiYpL/PjFsFkTR5wMaUzgF9jl
0twssnP0yNHh8/qqPegrcQrWmZYZZbRhzW3uTLU03KBKEzBfmW6D2JrTsVKDJc7L9ajGpnnTeUuZ
nTimSh60XRXErrrK6n6lsYe+985M6WrwRq22L2dFHwgTzdbpStPamo1nPBTPveaK7qwjhfy8sQuI
q6Y6z+qRZtMFsemNlaSTZuVZsPEhOxZrTvKS60X0mAKff1Lw+2eBrtj256qgDSboVbP5XCRKo/i1
jOgM1YnNoK9mVkm20wr/Au5mMt+5+mhlARic8ZKWoIRe51UbvgBHM56m3FzIt86kglBOFbvOdVWe
nIEDTzhzkHp2RAxGaa0jcYf30elPDKa/ZCOT/T5Wband8I4ZgrvfNBaxuzXp3pEkdQXu4ikNiHA7
fXAjNa2CHk6q63etqsfbwUlKeqFrvRnOerMBJzao5B9f4jyZQcASPUYxZB6H/tSuPW6H2XYt3DdL
A9kCzA6vCCjVzr4jJEKiBfumZesVmlnGJBcNxAqHBF4MZ5Oq1vml1UAMJ2mFlkY6M3MHnvGUxOaV
VsbgITJqF8T/JJF7BJbIZluB0giRxe7n+aq13Do7bg3CUc9rq6urcLEbsLiSlnWDz1BdA1NUaRRG
C0rzLR14iX7aJUsNlYRE9Oi0G0q6DWD42dqgE/LbLvbsO2WVEq7dQYzciGVQ7+FyEPe+EFOtBJXp
TGqQcNeJrUqMarjUYU13D6gYffGSFzlNH5yZ3WmLgjg2gdu6JGjmMU4X2hkK85OblO614F3E0aDz
82E569rX2KqVr+izGY1ZEc/Kz8lwVkPNLfs70nzFGoLZqbxt1gpn3tJ/ZM+hWJLk0lJzKuBVtD6C
pEfSAkueXaz03xJU7I50J2ULICnIxHXzLe7j9Rv5v91V3ebZl6adnbMksbVPER/0Nw3k+ArCxuNA
xaTjdOGUr86zZNjck05Ry4zxUZLHqmggrXyMAP42KvyZsBORi0sjN91Pxjh79ZlNpK0IQLCy4W37
jvBQt4WoordMOcPE3tuP7JrZRjb8rSFkrloLRo/8KNZLOzsHJ0Kov40L/ngSjfVQT1MxBdk8LPd6
U/DujTBOCVknzw/P5TQBNEh7Q9e3eUlfdgh4kBvYdiuHPy2N55zDW5QnW42QNbqNkxlWOCS74UG1
Z9MIFLr0oAFrA2TcYnU1WHqTkd2nziTcYHE8XBm94aloow6HCz8jhv189Uquh/nY3igWTREBDWH6
F85dsM7APMNad4u8GLdZ6Vlf7NgqvzuxR6tRXdhNt1WIev9c1bCJLT2zBr+J4LLDX+vvEN10VlBz
pnhc6MJjFZ978c2pFe9k7D3x7KZLfu21Q82EYSIwgh8XXrmhk7C4WaoUM9MRq61XqWfwz6KHIcPe
B/Sxbwkb6BXvO1iy5fuoxt53zWxUZqfSvCQ13a6JK+vElVUp5XFDd8WFALj8CBu8SEJD6+u7FKRE
TnMRGfH+QBf0SZpqjXPMYcDATBK53XkBih0GSloZ/cZRIWaF2lr0x/TyGMNGgwdrBIm70KHUJ4b6
bE9AU7E4Jib4cMvhRGNkcXGizrIhkvBO/c7lfH9Hzl/sbSFjkPc3qVkEUTtu2HPNGSgZAR4kSEmu
pF+zqZQ64GSnynPf+Oip+Ao3sQ2ShWZpwwBBZ1jrJcZEbQjFMIiTVAY9QUQtssvBjIvxsiyzSQth
Wsb3rChqfpJ5ufbgOK0+BcYsom0ibFHQI6/2JOgnrh5vDEh9xlafoY9sqqqz73ujUsXRys7psXPI
CQoNI8nv1kxtrjMoVnEArFuFNh7nxTmTOqdfzxyfS+SCZ3azy9diyOov7ppziHd6+eiMlNxkP3V4
1AHfvAMYpWkEn7kd9depEyX3Yi6Ig48HtmP+5Cyqipqf53dTJrvBPZrjP4NtW8+qOLXarWVMnnfa
OL1GBMUU9cCo04g8LZW8zwcyK+vr2Fvq8rhuihnRBrNaaLB2nGlwGJKwMyvi47uYk6xPg7Zz0g/Z
KIGFmXY6rQAzQkNk9ulaxSXMpdQwRlKtBVIG73DOoqmPquEPcRMducbI3LhioNus1CXibUweABkA
9aw9skcoIZTUbBJDt/XEJ2mBH9G5hhGfA7FZmMF6DzXOSEm/PobrnAJthGbvhBVlvNulWpcYi74z
3ZkQsj7Vhtc0KCPwUP260mFFEmrygomiiMMqZ+tEj6g1eCDByKnNzTK5GVqB3BBPk3NXkjVP/FgR
xZdwdIlV19RmQUIkjIEaVzHz026TeKDEtNTYZHxmlQEqzgBuCMNKATUU1MNUnSpTTtTGaC3WSd7a
5n0mMyTCqVv4B2pLRFejofM7QJHyqHMuWkzZzJiMPPCGBLjMfw7E+xI3KSC/0rg/DkxEqN2v5e3d
j/zrSGx8QJ+mskJcM7o0nXt/H4kt9wOeYmYK3nzaj3fn3r/0bfuDit6s8bcJjyM665W+rX1wcQOg
etN2SLnZ+i15G889xaM3J2Ibu7bu0epAKYbUmr2KNXgK+rc12/XXJtU4++ir029dPasBsBW2m2xd
rWiu7FqN6oAq0PSptKv5zIqjSQdRQhPLsZlp8QMQLBZPkQronLkJgDrQZq2kGlbK/1fusTcggtJt
Nial5SdToWyrrtVS9npT9iVTVpq9y8IZQAw4IsVS4ZQqqFlCKc8W+n+fYDZxLrTYlUvsFqBGeDJd
7YTA7gFsGAuHuMDLokSnNDw0V97iqnUAkqM2Nyxl3VE1KBNfbQrYli3/2rewpzgMoS2V9FIUbmd+
ZZMzYyGp10TbDgT5NCexcAaYlSpt9aCP5TndjNLVAwJtLeXGhb3m0eSfeZzRDZs4Lhm/940TTfJQ
KdOEJY3YyRlA6ezdmPBxvps0dN1H1iTu6TLjcjw3Nj51pK/d6rMOWLHth3IzGDp7o3EnjilSJ8sq
F8lMdOj2vsvmugjgjkfuCT7k+anzsuwTAqP9hchlcG3QdWc7gGfatGGtZekQIkeMdZhL7U6TKp63
TjqFkji6naTGV3NcoQad5cUdex5EQFWkwx2Lj1xIacO5BKvNmc3oXe8xlSpiQX2iC+nFKY+aRtXS
40oqjvGcoWai6g/S0cHuSPfA1INabYeZmVmz2wsTE9YapDs5ExsB0iabpu6juxM8WwUIY7STQfWd
JBoXUh6NJ5TSbCeatjsBtd2JqdlOWJWTK0daKhgmfUdSfF2kDosCXB9jopjLgCghhNpsnFrN73YC
rgvj4UWVqi7J1Ai8y5KWrB92rMDo2YnA5CshCEcF3RO+2AnFKzJs66s7AZnvCDE56hApQ7q9EZnX
frXY/XYAOlmONZbiShuU9JR5Zv4Oam9WThrFiSmBuGtV3gBgaJTtaBfezbITudmoUbQxle5xLvoi
PtXMQs1O7KiLPvZgSSIRmuCK9XvKPVb7VXi1nZ0Bjh4/ss0e3U8VfQXEeaW2DQrXUpoZhJwSfRzK
HOrQoKCe+KpZOIQLAGZrbhWbwx07IIUdWaDaKQWnxNLjyxFQKJYUU4t734Q7mhxVHJiz80mfpgsN
6toApFKlAsUWsBShPtRavvGaeO2vI1Vp7LCxdJiBmSpAgwQmG4zFt+sEIkkqINRt+zZDWaiWTMPI
GFto5qpSIxzlJagrCgRWzJYmj8dzURccJyOlhXtRyT6vjfXjyGlTneAXtNUbrU7aj4Ss5MmmzU2r
hy43izt7d4Dty957ribMCiG7LuWpkGddL1U59tbshhVuJqdh08nGL9OPI/IcT5doBRycZ3mGbnbH
aZXsk8wn3GpV2CnIIzeGTI7fjd42nzsKbW2gu8L+HO2O6q1lLU94UaNHVTfil1Yz6+/FbA+G32QW
GVX67thf9/WkHrU7OUBIZcACFNGduUaUP1O5rrh7OxVBzxAU5tgu7ct2JzTUO9HBkfqDtZMijNgB
wFeJoshOYna3N61n5+uRl9GdEBhWiqBR7sSNuu+wcSo1mkczr0W0KU3jLO/BcoXj6JBjPO+kErGm
hbnpdxLKItUUbyestHVTXlo7uaXYSS/LTobBAeT0fuI4Ublpzdw5nfIB9FyS1CNcNaScdCfqaFLf
YevB33XNrlWCZScBLYhB+U4WykSsHs8/xCI3QjjCY9B8yaWaNNTVrHLY6ubRL6TeFI3eMIQIHshQ
9U6Smt0SecrbSVVL1i7tkdt1S46QmbWfYHgia0GKfq6k1GWQkNMEYqeALTs1TJ0FyhhlCVSyYUxR
zLydeoYyRyhSkQrtuzVZ9DcPO60t4nHd9N5ifUmLaOEQakA6qtzAawFWMXmWyxZmms0ulSCbO3Mn
6g3CNgHKSalP3cl+vVoPX4l015Mgl7pgupMIgbEhF3rpSpCPQnAtet1OUlzS1j3RxwiwB/pc/jDu
5EdjJ0VC/3Iu2NsiUE5dyQlXoSXGj3YSpmlE5aMdcX0nQuqcubb0yZGS7OTPnRTa72RRjWrTnQIx
4tNoK1IUqtgGUHq1E/fGzAbVVyBa3cYV+J5NhB5DuW60Lda4umyAVtFg9ld353+qK6+rK3J/9T9X
V65fuuHtRpK//tdG0nY/sFWjjYrNGDnJ2Bv+3ki61FZ45wgmIRCKP5B4mL82kor6AUsbmSwYohyy
NeWK93d1RdHcD4alQrWRxzdgSDhMf8MrIX1I/95KyowZFZ8lLUqUewk62DdaJhYg9LjL4k2rUlFo
ams9srU8OtBNvufo+TGKR0On7KQndEv+Fq98Sl0z6YhOcbzBhotsD6PIS5+QYi5MkGVhmo/XilF/
f/UU/nKFvHaByE3w/pXhN5HMFXyJRBK9HbOCaF+hnSnhFC3WRlUi5TZ2h+jcEuvTjIx7MVfsQn89
Jo/l3ZikivG0DRnYux+ei30kXgjIUMJGST9pXtJT5o5XnypaccCJ9bM7ygYVz6qMFsFT8/bqtNpK
ndjtFRhsYnqoK0CIJB8WlFhGzV+qSDs21KnfLmVVnPzmNTIejY849jC3EQu39yxJNDGs3NTbzZi5
cIhrs9c+lrVlqWEe6WBsfj3au/eTbwd6Gslphm0QxbF3nRbVn1hoZrfBh2QFTSrGbak5v5lnLtPF
NYv/kfFKi7Ot7llY+8VZWJftDpbFHF3QXkG9P9Gbze9dCxElOuQMvjTcbeRx7Y0C1BuvRgr3taC1
+dobdWVL0kF14I7tv4NyFI6tFEVNSib43d++GQ3TvqiKWGyGfjXYQGnTx9qI7NOm1aKj374gAmHo
tSVvnpCq/R7Y3LB6C2mF7tfFswMvNshRLeFr/vYo+AE9nQfMMyJl6O0FdWRdDG7aiE0zaU6oqBCy
pmWNf//hyFhFXaXWLX3V8ra+mqKKDkaT3rRiMylUt0SZ4WoY3Po3R2FiYK5nCsQCZ7wPv12szGRX
liGMt152jMNrRqnvlfZQq7D8LF5PfrZr07IvJwcZ3ujsN/DyELpx8FoVLVbMG47l4lhX1PxzDHqV
kltuVte/fkj7xnSePm8BmYqsTLxz5Gu/vX9JWVfDOLoqEf1ZzQbQUEMChfMtvaTZqWk3T7FZekdr
n2ibBTbumW4W6bkzxcuBiVHDHbB38URZ8L6wOqLBEECzHz4vTGcdnZFYMaJ8TQd/Sz12xOmuTnXS
ZGXT5KHVaJ4Rmmlm6lsikL3yIWqK2L3poyFejpRiil8WlSPVqV60s7hoZ5SBR3bVZn9ds5aWp55Q
EpRTo+yY3ge0wpTqsd7dKnOepSHyDGEBZW1CJC+yqbkWWj6N22pqunO1Hks0YCOZccfpTX6H4cEs
jxNbOPpRSgpzGsxL6ibhSDsB+TL9YDuhyrFHbNox9TTcAtPyzEk/WzdjH63mI/BEAe40sUsIrDG7
+9vJUsRyJkilPxsya/LInexL6KkE5mArWrCWX2r5WufKGeah3j3Hp5BbYRwrw3md1hyfCk8eNYWl
1veu66UcD1TRbEAJRjgNzAyofbV0WZjHUmtOHerooAyX86g31Oa5cvFT++4gP1k7T50sKMaoU4N1
0GqxtYpESNWlL9GOZ+i1G2ManE/C6cwm1PW+czeKPavwCLXEcH3LFNY14pRdB06nmGcmKx2GsXXI
s1C1enNbK4JjSBUbehKWZKIRwprqlFWEqdQQ7DR9xXYlZudWLR2Oa2KW/4oKLrjbUPtZvitr5yWh
ahIq6Y8iEt+yvp2QPMpkiDeWOsdfEk14t2gQxhclmRyYxdmCDwMcUUHzsTmBaFZzncJRmtGJcCMz
6z8LFO3vq1mxMlNeeBxas3tKqXdGYZlOkRFEKDgCUXu2H01KdBA/I8/Eb2CK/8/eeS3HjWTr+okw
ASBhbwFUFU3Re94gSJGEdwmPp98f1DOzqZIOGTrXO7pDLYVaQiEr3Vq/s/eWxH/C0xVHuUD5U//I
hlrERylRHAuuV3LO/QoeBMSQNG1PiIYGSetsi8kYVkxrPMDidivmCubEoNNIUZATnEsSq+/bEvrP
TgwWxBAIkrXqT2no7kCdLeGpeh3Cy+SkIOx3GpIMNDYudkqW2s9dlNSPlBbWwyhqwKlLhyxKp7py
1bBdznpXQ26x6Wy93CVhMlKQxLp7zVdGaoswRygE5CNgWlS6k3tvZX09bgqF6GAvGSc9PXUIcsp3
uIgtJdnoWW8B5zlUw3pmNjSj+paabYxM+4L8HgN5AuCpgnqLdso+iqNUOxuklnXhU+Ys8iKKUMHz
3UTW20KM6G3dTSYtzqWjNHXcccLV02iGZ2XsoZKXtWZfQYpd1uaQnSANHcbyJh6rhmjxkIBIXO9g
G9SdRhNej+G7+ZoWD7d2n1pgXU7q3mZ0Rc3jSfTZeSwLAzEF1XqzzfMSR22BrdyTsgzwQrRu0tRT
V4kn0AqJx9omVLrUWoN12YjiMjbP9KLQ3u2kXhw6S3Z4MuKPlvtubGPua2qyg4PhgiD6SiZpm5xh
bIlfO2nJ/eIRf2uPW4g85AAlOtRXqyyHHKhNidFpJaY4tTP2q03rAGhu3Ji0Yi9VnNnEyrecG78n
TOtjJM018Wc2mXSjklUznMSmPeyHQTbzCUywikk5KpJaXpfR24zl3Cg3mlSNszXl8rXiKMPgo3Pi
yZvNyXzvjaG4F9Joo53sdeNpdoz4OYOIe79onXjKcZq3d2FUm6TjYjOM63kcTTdwhzEzbFJkXipm
/9rOmVPuFupqubkx50ghWwAn4ad8FPPrODfVtRPT0Q6EGhJnWI0TfJwoXrCuAG6mQSIqPbxVhZvo
e2DUefDrOHNJIYXd/qMy2qbZ9FHB4slZFSR8RyYcJCtprQ8KtBxsUw5NfhQaMI29Ak/u5tgcenE0
QPthuyji5iFv7TTGRXCkazzXRvUuk145XbLcwT1mdrUnc7GXx0Jmk+un3DBqL1P0PPNx9R5pc5LB
OXi2yPDTc+rB2DGXbQM4vJleFnVsNT/Xu7L1CPIe2tNeqPO1Q2zvh1vCWGUr5hbg59j1K0E05PWr
yR7wpqSZgnzVUKwrvenMCKx45WFE7kosGjiDNrQv236TVEN86Wo6/Jxwshc67Rl9cW8cRPzad62S
+IaTuAlro+/HjZK6mtwQMZzdhMz5iNaFrgy7RNLz9XpR9cVpDRPoIgNnN3edsCrw8zjv800Yy+ZD
ixOBntaIqq3d2UnoZVPSwFGFvn8lTBLec+jFP7ppACvFsiUD052dGchZypcRSTXwZp8qtytu/DiR
XQ7lN9SZ+oVei7eIM2g+ztVZLWHNF5At6rmYze1s1Jr08U0tYQv3HftlFi2GBF2N08shLzPVL9Je
u1LhDdYe1HmlgaKvdyNwYFpf0ydsYDaosWngQznlHy68ndnL2wpj4NhR5n3bi8He6hR9V3oHLwFq
n4vgMx6t2TyyjLh+cJIJOuAkNSDLRumS+xwUEmDProAw4lnMH0YrhRn0ZV/JvYHbpX6k0GhG4rKA
/gSWVEFWrMrOmtOWyuXayWOW9iwt+0QjYKP27HguL7QuA0Et5iK/ckVvWn7R5YLk7FzYCqEDYOfA
sNpwCj2PpjnUkfBq4ojDoaTr1TOJnMLwmixs79hzAGs52N3zFBWA6qv2YL3DCxp3dD7bd0ssYJT5
jPpxh1yrvxl6sr69OO/i7Mx246lF9x7iIja3o/IsjWJ57FV7qf3Z6NvrEDvAC6OZMnOzTJKTxYnz
Y1RgnFMllipEhrPTPc/WrPYB9IwuZEA74wH6mP5jAc066nOjx7wi0/X7aobj7i8yUS7qiiwetJki
fje4wl+s1qivhsh0pL783bEHPDObQR0a6qsGg/6SuOzmnbudQbhyZHZ3StiQhYe4oj3To7qVm85x
wiVoBlgskLUMAYs9VG6VQiu0Y7Lq630v7SXHSzYeXpfCGZug10cWWQuqdUxb3kmDye64+GWOkXpk
QBLPnTdaf1xGA1JIVQ+zawrMhRTutDZuwJIt6YfhUkEalCogt2MpgMPI98wyqGuszTw8idEgWKOb
HrcSiyPMZehveM6UMl/t0HEuc5sdzueWZdWbxXCz21Qz+ZDEm+evha4ReUeEqHZJ6MWC4dMiQseL
5bgYKChS6C+6mEs1WBAe3HVN4ZxJI6dD2yhYem9w09ea234J9dZPCzXsjxTuDcmGr6qdPaMIBwvc
qNXh9gzQzLnI1uQcG4NbJBxDDkKXKGuTIjCr1l02hoEH8Eb2Vh17eNXGEXI/aWDuMilOh2Kune7h
bNadPnnY/hX0XvUMyXZFMBHYjSjNp87p1ItuqVxsEMaUi9jcSxYAo6+8qmrdGB7s3eKul4UL+KVh
Vz41WtkGqqUPl3YRaeGGrHuucUOZVVs5A0VtZJjk6baMp7jaqtkSAVo2GfRU6iZN9UZS784cQBI9
EI4mfzQyhnBp6U2RclGeFU7UETkMp7ubUGHVbvHW2ENPVHptGG9VAvPdbwjgdbzK4Rq1aa3RttGD
KLC0jIme89boRK9CNGtRFIsoredt1jT2Nfe5HlpHUyZ3A9VBs6mcVhwbVRHC7oymmTyAJSt/oI+Q
e8VU3SogxF7mcH+r+B2iTXkxVLJ9VIWc7hi14r1J6kb3ozRcaiDbuH5d2lhew1AKLT+MY+7BSV66
z1VF085rZ9maEEOFe071o3a+a1VlHIyYrqLanFfISDcm0KVQdKoWgCWVd8MwF7cq6eaz56qNfR8W
Tv42hXphrcSO5tgdABfguHVmfgwqSwi8no+8R8LedKb3UsV2Ic7sm7qJY82rlQYqiakk+QIhJiyf
NWmMMOL6ifA0Q8Jb91otd19zAP3ed/MBykyV9tMd60vNuOeU00ecQ1TaZe7SvlgiHx1fUL2xxWbA
ntumGVMU2ziUeWGGWRPMrnR+qfvRGbxxSfunpXHkox1LJBbLos9v0aTWnR+XjnZWapl6Sid/vjXT
ejQ8kur06rTrYC5uyiFy3pysKU6EQXARp5HeP/fmTDySHkbhXmmz/CKaTXFruPV4EVtWb/manTaX
hPFwwAkgAu7V1KFHpMMXH26kTK2vDC0p6tAdp4e4ckPhJYTBr9lEREh79dCKHz0zgWokwSjKw9A5
ekmiTLlQqnx4k3jbkSFPPHPE7SXlCwNbNzdIm/H3K0c53s5lb98O6boyi1SJP8iQLm4mrc/jk3aG
+8NVfDQoXTCxSoK5qwo9mLWilLjlz+VVCks33NhONUH7icYx9Yuxco/LJixfM2ceavY1C1w3RQuL
+Emd8fLQ6kqDPV6G5ezHil3+MLM+08DfpMONyerUCQ5DxD3ERF/3EtrAi4AukfsolES2HJzLbGyk
WZBTwbkAQo3XsnsyjzaXiDRJllPLKYfEE2Ho/BjzEHeWJseQwU+1XD1BZ9OpgQ3n7dHMx3g+TevV
CppTck0YHFwcXTGNYCJYdVfCeMQm8Q4/b+sKStqc8x6tzIJKCuWphjH4Tth9z2WwyvoLTpSp3rJR
FxdxI+enBabenS2qGZi9mJKPUDYSZ4Op7H6Irove+2HKWoZhKbvAIRU+81xrbD5mhhTX7cGyK84v
iyNT6sbNCCk99mVZRUcw67TYd+x5eLYtN37oQY7TVaZFl70t3RjHC6ezdHYdN0y2Vg8jKwhTV+w7
yKyJb3Hd1nxEgUBZMOXc8aSrVy2/E4NXenFickdwS4uWBcGSRr3BNLuaN5lVQOPMKwBl1m4PW1Rv
UZIFcm6HG/qcgPGNpnA8j5NGESeamrynIWxNFjKTITuSThGNW0IP8+U+U6KoDUDQ1JzQaQTNVBiO
/W5T4VypdjK9K0qdtj5azTFZxRRLy5yPVHQUuUHo6JBggOc3g2WkvimX9DlsUExgbthATbZ6TXqt
7qRWABDuCj+qURduKhFDyELTh+ZvsAmEgX/YYKSwT9xWnCHqC++MNBxLcdtpTWjpd3bUqUuAwZor
e8zVJid2bpfOTOQVPYgY4xRcGdKNze8+2M2iHsekU0acHLJ5XTIDcRw8ozbag1pyIDpFjiFckifd
kVqNNUFbsTbBD5sdWpu1rIzpBPtcK9lYVocqsgTBZTWi0/th6aTUcQBbQMno40vUpnHJj+6wygjc
ZFLPlGpu7hW1UTnQ67m6h1dr3KRt4Zh+Z60LVZ3C5GHKYunSF6zm/ZDK6UN3Ff2tS0sOOh1nFqLq
namVXo3FtwVWmuYZ95lVnJlrI6J2Ha6b65P5Nl52Ir7sFA0ubl3E8jKfBfYIUd+78a7AafNx6hUz
26iTnUdMGLrFPuIVaVLHz7GxYRtwOWeTPi+PIzu3mkct7R117y6lmWwqo5jZAVvQqw0JYHxTni6h
dKAIRbTJ3mHoJOFs6ZqMbC05mKigJiT8d1+kZTjIYAFwdo4HclFl75n4/Rs7p4+nCWqOOeY68ovI
+ShzTr3V3RghQJPGzslYj668nRLUcedpKSonMPMpp6upKlHbnYSLY/a3Mh4n1CKTmNIiWDI6gF7t
dkZ/VU7uEp6SMxh3+3guBrxfVEhS5rmLD25LjVoPWNx7JALXyr3s7KW9EuhOxme4CVZ+HtVjN4Tb
UUcSuTNiy4UH3jN8mz4cJS1NFi1ZKFOZRY7COojdWXpWXi7JVd12DnKFvLNdOPxCo7zsZsJ6laCD
JMExqUD6bYq9hooBchKxwrD4A8Q7bQXvA4Ix/Q29pa2FZImkoQoWvKBqe5t66UbqFsBJMmQqQiCx
dYylzimjxeTanpkpMt42y1qCqBDQ3mNdlWdiGE22tQYO1kbrR8X8AWhuLLu5Rx26wSy6Qs45CvqS
ZmLYFN+8RUmzJmmSuVP9oaJKuGM7TKGQEho2d9muy/p4EL6s2Us1hj4zizdnHBKbvudc0izszKp4
L4Zl3VBoo5UoSErbzU9VvUkZtTaqgI7SloH4kditJnwCmpGFMLeTqdlPTtSMt+ZQYdlPNw0I4LIv
SbGgZ4ZSHHWzpkVC81Ad4HkCHccokxvOrTa7R3CNOCGLrSVGtmU26d2suHq1C0XjNKeZNM3kekqn
WfM0ayKXRBh96JxO1bxM1JMQkosMNQgwQFCWaqXjqaUblSWCnutcGXpN02n2kagsRRxnoCy6bxZu
oT8WEI6uQXsqoW+mVrh5sotMmWbT8ay1k7ZsuoHYC2eX9FqnDHDmkwjLj00mZB/STqZgsnNfqG0H
rXsecShOvKmuc7kfbfgyXI4VE9PtTcRKaJcNSVAA0v+gVf9HIPhEIMAI9BOYsho6/Ps3/3FcuIMt
2L/MnzkEP//E/5JR1yhIG28dPEUtc4Xo/2O24PwLEyAARUE+ASwqF/T0PxwCAYnAoUOweqtY6DA/
sVEVYfyLPwM+9J+/1PobCsEB4AivYc0wwu5hdYhW9cMEbRhhg2GMNPLJ6laf2txstziKN7fc3GL5
Dbh5AHv/8yxYtoI35jrjHqB0ENwTkTSZ2Nil3QI4YwswEFqxpYHW73oAjBtsFHvuAfHfppH/fEue
iajVhVFwaJfoTAKGvA7NO4saQnlIbOTA+87e8o9DiY2L4RCOCcB+gHYXRt+JrOIhienctM5ESvNw
ln3nG3aI1f0zip8es47yJ6xTG6p2hoEh6DUMyXlfRg5JG1K5rQ0FxUQdtv2umgBHaOv0FanR2UOy
IAQlifCbWPSfcU2fcMp/fxLDcPjHAEQ+QA1HrhPE1/B9jj4suKD1qzNCSHecCTuNH+nejVtqAU/6
uc+9+GrEeq94peI+QfVx/J3b4QHZ4LdPc0BtYO9NLFTyYrPaEgUwBPcKsYvep8X9B17K4XdMyYWn
MsnDfMGuCzj76+AbxjyOYV+KDdIKc0svOD+H1iDwDJiqo68fdfg+tgUNBRwUZBZyA3rsg0eJNir0
jh0fDACmcsbBEnedHXz9FOH89kqWsG0IDcxZuBosy1+fo+KvUiNe42SRQEqeoczxcqRXpEZTyMdh
uTOGPo53dSKMV6JB3AU3hlDUAEvA/rR6qVCGY6gmdDTMcaTe4X4d1js1LCbyk4YGqRdtWNW4IMA8
i6Aj15DQge2gY1Mda6Y/k2PRnso8mSD6wkYFnilri2RzkXamD1ikElyT0qDFUijXnbNiZmSO0wxZ
ZJZU87kT21eItfawzOGa541KC0fJGps6N5q07VjagxGMDhI0e+wqxKRDYzjBhLY2P0rWH3dYc7fu
USynOr0RelmDHIxNR2utaSo3UOrSvUd0FoYXvaCY3QGamVg6zuagAPWhZPlRUMZTeI619oRyDn1y
nNO+2ETw+Dp4fdwVHSwkqwCH/4kc0LJNd51hJLS3Cydqt8tixrqvFtLYtYq9pnmmsUKHg4blFv2S
EyN3DwWtcw1XG+Ek3fFU5EWPIYOinNHB5TKWVZ3zZlRTrV24OWpm3+2iTscZLKzAw3It6Tdmrypn
hGo5DZFJ8CY3o5U7b0QnTsLZ2e7knEbKzPu69oxkShEODIRs6vIXAWmo30iuZvO2TCaYnbjsNQvV
DiKDYiQ42q/DSLvUpQ42YFmzc9mUbXnZjcK+AhOxXk3WSOXn0K2v3SHmcjLGLpL3JIMc7qPwXIZA
KHP7EU/cbgIuXNQVckLL4NVGPN5m2BkATFnjAugV2w61rdZIzRvwTv3B+UkTatSG5ikxyq7wWyqu
2yJSnNJbWRY/lDBKziEwKKHHggVxjet4tje1HUXAbCjmnwwXo+D1PqyAtyhO/ZEB1Z41YRL+iOgo
X8bFsuDLlUyR9CFmDxfjXJcPc66ywUZ1FF0gmKKHaAPuXLWuhZJelC0qKTtRhptp6Jo3xJBJfTyH
40RXrlGksRY88cPSEFEQYAtSITtMUIt6hibz844Wd0bT0+n2YBRJ7g9WO1zpvcjBecQ8nosIWw/f
GBBbSj2jmRNRod4hXHSPacwiW9Bzm24rBHKTc0FVgGvnAmq4kgzq1RwXvektqaxDP4lKeh4ok9Fb
Z0z0C12RyUKTxVbgi+ey8QzUYADymSbewBkGFavKgkLVcJZn0JtG2zHNnIuxGeiw0Pga4cDbufps
uaWNHr4n/wDpVm1cu+HAugwB2T4qoI+Xbpkhs7iwh1WSBbT0ogzr+Y4plb/FEUroAHYJHjbYsNWN
l7JRniN0Y5hSLIuuW/YQzTMWvga/QfZm+UvVWmehWRjciS3RPc6DU5zV3dyZQcKMuS7KqUZ8ksmC
KL7YIYIwFSQngFMZiMlnQkZ2Q9no1pHRpMUpiduL9On+5+ZRprO4PbOqmyzQdGwdNlCwF0TvcmwL
NNN9nwPE5E2MaHLOel+nO/mMzQHYTayZw+UEp2sKcsdp3lVVgWkOVS6J6FNq056iPDf3SdZ0rUeY
SzJv7cReMFJtItfYjCY8+k1jhabhlQMMFg/hhTld1WldZl7SVzPNxaJuwkCvWtM5Cdsaq83FbOSA
Shcaxs5Y0NLuNTS99+5S9EiwsWW4iVvaUju0lWrsh8kgGr/RhJlvIP/L5Wxl318uMOh0VM9aLjy9
bC/MqE/rjakhYT4qQpyXNkvdmnDycS/F222eG5SWMp/EkVHZ6xemduijI8uoWx9hLt08Mqzcm4G2
UBFkiYI/QqmWqrWz5JiyDUpLQWpfaNOw090ITIp+ekjEFVSIwoMJREzz5BBk5BWgeIvX2rWqrjga
zh5dXxf11slAcTdZovbNEawYBISZSYpMG+fjtSXrBOF3aOriFGJBPAZWDvOSgyDOnaPS6LmkYb5k
Xk76KPFtsidhbmIVqyp/KZOmCbSKD78tTHL0TrVeNyXt1YrAg8ZmR001Wd9xwYyMjRMPwzk6MwU3
xCzNnQ2USIgxFUxiFd7gSn7LtMSNfVrEWuNbamrpezMjLXeDZjJHZKzGIt9gOKh3txbAxYiBniEe
zAm995ExjZOLniRkwHAFaabtWqpP/hDX4eixvszKZ+WAWkA4CgccGhKhbPpKEapn9gAonuZ26Rnb
KkCxI2vr2Jh1ZCFoSm40u05Qvw+heZOnGcga6Ycll0YUMwH+Ua4F3Sc2Tf4KPZfp3nGG8aNuMzsP
ZJHSyicXvqS4Xsq229kJvIGTHAatEazbDpZVvBtFamnrDzHveTFnuvXYdWU975VYaSt2MgX2C3x6
sW9EG7MNJnaXbWWYGc8/7zv/V7L+UrJyh/t/c97v38v3pX/PfzEIJO7tv8R30/2Xo1rW6tkDSKxj
EfjfotUW/8LeFB8fOJA/CZ381r+LVs38FyUAfw8VJfMaWu5/ae/qv3BeJZeXuCr+ENQh3f6bmnVl
138iSJpkuVFOo6EkcQc9J1X1wZUVk46CVmkY3F9AIvDenhPvMvEuIg/7+/PL993dycfj28nNp0H6
w9XfWKmq/1vu/P7Ug7v/wr5nFsMYBs+Nd39Vebcwv7xHfvH6vo+8af31+27z9PByfnp/vn+5+7i5
O327Gr3vPsc3H+Og/lMLHLGXjJevqntNfZXx1dfv+TOu+6v3PCgIdKB73Vzfs/Ie76+wwvee7x/v
T1/fMUjwHvn3ufAW7/b14vr44vn2OPKOr73L4+vr4/359fXeP9/sd9fHu+vrk/Vnm5OTzenzzfne
P7k58Z9uzv2bm9OLK//k4/Tm/OQqOD39+Obzm2th9MXnP+RQE0Bc2UrP5z97Pnu8Ojk6e754Pn18
3O1uT88eI2+zv95vdif7zfX1xfXF9mL9iCdXN1enN5vzk29quJ/F01efBQnJ52IdQmZWt+LnWL6u
04axfH29fb+MvFv6EAzj9fttwlgmXsJP0Qx617v323eG93ZaZ/MD/+dD7V0+xd7Hy9P5x9vTy1Xs
nbxcMbueLj+YXVc3H/cfb9xD+ef+6uMe1oT3eLXfP728nX7cxN7V2zfjK37VZvy2DtaW1ud3wjCI
RpfJOwXbs+DoLFj/u/W8zfF2u/M939v4/MI7Co6+K1XXwfpqMMWvD0ZbPOVJOMHD/DkNr94+Tl8v
Ct73FR9V7/qcsSq9/dPJ/cvly/k33+S6qr56Nvve55fuRiMCA+WlFeuosR4S9TnKLsFvvK7uvUq9
/3oN/jSaP3wcPUPLxkBdwxv7YIzNTO1zrhBhsNTNWTLu+1YcwVTxBuOjsYsN9gLPy/SSKAKg+toY
Hkh85PdOlOVlzu7G6TbqbyORfBOi+Md99592JH20Nbru10HI8qWEGRCvO8Pta8Xud514r6+XL/vL
l6fL87cb1bt/+245/xRW/DYUP3ug/zz0YCgWCGgO0rkwaFXQb/PBhrWQaafTfONAtMKPEn/TU637
prn12xFDV4TiELPkNQmVlO1fX3VW9LUh2WBJ0wBHYBEBxc4pxgjYfFh+fP1tHz7LhidHwitNXVQf
2PkdzC05jJ2sOmze48UeztpxFsT0jfq1TJPiG6b/Hx+F/S/nM4boNJh/fS26k4nqov0J8qZbbswl
6lJ/pgUCfrMUd1+/1vqxP39x62uZtJTpcdNypYn167NsLI57A3ZaQBK6eeG2ZrjBkjL/ZlL+6SkW
6wQXKIIUEeP9+pRByimmW2oHrtkvuxBezq60Fzf4+l1+m4Xry1gOVx869WgTxMHL1GYi8LfCqAQ6
urWN6XE/jEseAULhgHOSFFKnzg27NGgyxwzos7s/0tKEs/n15/jj22JSQUge7hXc0X59W7uPkQhU
sx1g4GDRThowG4Eg7f/lUwiNdLB+pIGnYmp76OzemrHEmLUHwmplsoObDQMB8fZfCZAARegaqy5S
J3qSSAsPG5wRWPQYWzYIeqOqdARLemqxG33zzf0243mKprOY6f6vsp2D65KF809qgqQF5ai5J3Gj
uT59eop1gLFvvhx93Yp+mfEHzzpYXa6bA206PAt9hYd90HXh2FCZu6O+D49Tu90Q5fVQOSDVg+1H
CxGRFJpKY221qT/SrPHIzqeNOS0vwjICWtHbVAyY5Qjtbkr/ciMgOBbOIVsAUYvgPoe9+1hzx54q
tA96YHG8zrC0ggA0C+pBHBCGzdcT6o9fglAtBGBcDcgi+XXaqlgEo7BhYESZEv/tiEfhxCDgqfy7
WMJ/JpVmMLF4Mdj3K3D2+Zym9C9yUWHQEIrCOqNxqMKrE9+Ft64FxuEXzdKg/OBdALLWZfoJg6lC
3EKnhrYOkY72xkqTcZuPg35uQYeFZxR/F2X228wCtqKiwk0fs2vb1I2DdZ90CtI3Tc6BtpeX5kV/
X57JR/fNOJ+gaD7I0/R+vlzO45flI7l0CaHDoOibC9BPjOzzOx9+hIN3HqcmR1vFR6juxY16jaTj
vPqwdtGJuBqREF06vafcqZck2jbH7ZG4gBn3zVZ/OOqHn+BgDx5iYcS4hc9B1KQYs5RHMjK2ujme
VI29/XrCHu6zLA8hLDx/0H9zzznMzVXwcFa7thsDbYBZqKFOuaFtrz5+85Q/PAYNN1uCYKZyrhyM
aVSLECs23NSMuDh2mnoM5kF7dFDW0KRehT6wu7KTuL6DELKbQCR6984uGp+ODx5WzuLZzqnpNo/L
uO1NjNLi01yOR4XRBoVyptMW1VRcrmANivTFjWf6Ya/d+KRpTxMsobA+1uZ5t6hvRKVDj3mwsS7J
LCzgyGTJkreqq2nj5ltTZvo3O+Uf3hvA2ULhACJLv/5gU65SAz5NyOsW1eK+TllkPFdF/s2m84eH
cIMzBG09W7cN8+AhqWb1na7PePHOhbod5HBl59X0TRLLnx/C7YDwamvtbfy6E0wWFFvFaMeAMCEY
s5gyeTh9p/8fr8J4raYCzBZ+8utTLHc0Q1tPxwDgRexRcs7gYr1z/PV0PCzsmPSORjsF3YYuhC7W
9fdpVxMjD46bYQymLOu9bszdGxcM7mxqFjDlKBF+Nk/6X7kLcBisDwU5YPxU1oB9sKjDqKjyAsPl
YGid6sRGMdJgMYI2IFcUFawEOZ22xFmA4bj297OQR3PHh4bBDfznpvvpfU1R4NeelYyqKbKgw8Un
gEijf7Nx/mmGsJfAsuAl17LpYFSdOVEXqQxBVkT2NjXz/kTjjP8mdFs73BzXcTTW5hsCctNwDskV
So5OtmqLMUAWK0BUQEebWY8uh3F2TrJwBjPLpmLbWqXO/yK0TUuC25M75UfGMAqm02h7aV7c1qO9
ASTcfz21fl7mPp8e68cjsJ5qgHoAR/CDuRXp/ZT1nJaBBq6t+2Eny1dz0uoLmUDHgLsdXlvWUB4t
VMOU8VrUXrVTYUqYbjmSGxzuyx9ff6R1Yh18IizgzFVjzFXIOrR7kGRs1Y6GyY099gb5GgIunLDj
bd6P3y3f9Xrz66PYGWxM6ly+Ie7tB8vXrJ0IedXQB0PiEGYQIo3AsSY7Gizwq7Auk/0i1KN40q+B
Nb4L5PntPTWVeHuc2S3+s070X+dfJ0Pp9GqKzzkodYRNa75i4PaQ67sxzqW2+XpYf5uHK1UB1yUV
4xPSqQ6PNFXLIemDpwV4BF3kSvdYC2C80J6fwYzVb1bwuoX/MrA434O1w53iR/JqDm57CozUSTp2
Bina7jZkJgxnZb/0x1bXDtetnQwcMGO+w7Ld2X79mr/tlT+fvN5IGF7m9sGTc8XtB9m6WWDNIJy6
Uu9lX0c+WrRn6dZHZVVGf1mUuTyRK7StES62Fn/rPvNpt0pEO9FXt9ioGvTY9byC10uVB1+/18HX
t8b/iJUmxaLAu4bowF+fUgAUwUFdAK201BT7wkny9hpnrEmgCeBmv6viKau/OQMOpigPxeeMGbM+
E0j+8LZVmnhAOZ0sAhuH1B9JDlsUnA9wvTdj8fL1Cx5sx+uzTLh1tCM4azB8PChFBsqCED/4Iui6
RLsK0zpc7bfrv/uyfj6FkCUkXpi84BpycPcIF4Dnuh2hpkuR7RYtTl8khrJ/O27MB1d1Oe+h7rCL
HSxtaK+RVS2Mm1n3hbMtRFs+6Opc59teNu03t+/DAoCmB5RDl4OMWUZ61Oqr+XkCzove580AYRrP
AOEc27VBJwTtvpv4jjRz40qdExPiRtnMi3VRj7J8WmpcFb3G7Od0k2tlheVfYtvxcyFz+apEWZm+
OyUWifg4luMmLpNuXLE/3UCBFzpWezoseusEJDq4V385Dbh2k7pmc+umR6WpB/c2BSNhKbEm99Uu
xnITaZCHOnb8ZjUd7BJ4WPAUGkcuVp/0pw6voFFUNQiXkfliiFhe69gqPDeKMzxpiWGsol50U6Bl
1u1fvhtfFBGTdMQMUDLt8ErVjG4Cp4svSiypi3E1wlrw6vCbe81vOwUGQhyc7DkqClP9tzvp7DYD
9pZ54LrwJnC+JscoGCmXHB9KsvKs0Vgw/+62zRRc3VtJAHRRfbMfHkz4jrHD/LEsAtqNzWZMEfSa
aHS/Wbya+PVY+fkYS+PV8Lyil3AYA5tpxNoMblQEzbQ4JJLE0TkRCpmvDs1yoo1OfdOQpAfY/j/M
nddy5EqWZX+lrN9xDVqYTY/ZBEIwqDKSZArmCyyTSQIOLRwO8fWzwFtdTQY5jM56mhIPVySdcDjc
/Zyzz9oi3nb9mNBx2o0rw2jGndd08RmNxsa3P32ny82cEMOGubJskq8/vsKXtijSxTKIboYzARhk
S6u1deLJ32yOzC+pSW6qrFWCmWViXpwx9FaIomgYJW0dcesnSXIYUlCcf/4sbI1L6sRGT7lUnl+O
onU+lEwaVNe1MOcLOu77nSmM8t9YK9x2sK/l1gln62i7ypLK0fI6yLnTq3Trj4O5RpPzT4eiV5aD
L0Fl780YeyEgOIeB0Gm+fpZZU3Rf4WvPfmXkTxXcrk0X451wYsrebCS8GJ+54s2QbSKYfT0Md4JO
k8sw9K9rn4EE1GB3Z5QpeMXtyDlme8xtT0Uub47lZVCbqzFZU4NHO5rBWUiwrdwH1vRTg4TPRv0M
YzgtRDpW3P3pkmAD4X7MXW5R2B4n1DKkJXgRjcmaTDFhmIFh2mU659mfOb07fNmsBZdPmqs8pOfj
bPDQTTZiO5LMZZy53+uBkKNZdZ0w3U3gSNN6/Pix3r42k9IERAaL1Ce2Z0czSKui23EVYbhK4bzM
LgHXYJiCclWXtDNl05Cd6bza3Z8Ou3zHtrHUeRZA4bJ1v/iM06lMkVPmGgqjssGi24Dbu3Marfok
+xZwiMGela7jomhPZJWPAh2md1kyrEYwgRx9z6X5FwNDSlDAWhKNnXKILpLKK/aZt7i6jdMEwYiO
dC3PtGvkZgCAinI48dxvjyTySfpC5iIhA8376FBHsdKOea5FoYcGWEFEnpOFiG2kavEcJP1cm74y
1h9P9vIOX8Qgz89MIh1Zp4MgPDCWNfDimcHowbmlKSyMHF/b0FyEUjRNxxOjvP0WebRl+RoWqRmW
1OtRghQABnlBSBCtmodLEOlkA4H8aJCmUxbWiYPgzXDcKE2oRNRnln3tGWL+4qHifrSd3oc0QLe2
vuuL9Gtu6fYZSBJxYmd7MxLrhFPgOTRl1RyPREUyQPMLNDeLxvK8RJK86pSRfR7aNt5+/KaOosXl
NmbyMfCOiNrQ7x99ja7gb83oE8PE9NqvAOJH9dnFcUZMqzSz9PiKiNazdzKVcUGbl5rL8U8v7AQd
S36GVC8/yTOPTou8s1tqVaBprIHjSKutcqTLvpBfq8a3/zTQWcZaaMJLHMeSOdoEJq1PiwrD3TBJ
+/q8z7TqyrTFqXjxndfnseZBxxkctmzer9clNK2y0MjsAUzTs2aj2RqeJjF5Vh1RaeydStm9HW75
ChB9geGnSKkfhacjyACs2Ew7THtXXYDk6Ra4i/HJK+xi8/FqeXeoJVlD9Z+Emnf0xcUZTfn5JHky
rdGntXIaMEiN5tTbBqOkE5fpN5sI1Dtiq38NdrQ0DVHDx5KTTQ+1Gra1WWJYignUif3xvUciFc6Z
TmGez2755y++ajaqycTKwway7NE8mMrWu4lRRwNQ8B35b8wfjaoYJ7BbLeXq14NBuKY63TN/CViy
rS1znU4WW7s0kfufeK43+/4zZJRyAgw0Mk/HSfg5mroUiL0NgKHvPiez5dM8nOnnvcinNd5SxYnP
+J23RbYC3CQsVY98+dE89oFqLVF1dlgJCXCh0OOzwCuq9ccL8N1RXBqr8LBYdp6jCeyMoK6wmbVD
IWzk8Wlu7os+Tf84ECbzQv6dUjxZasL7169pTKRZBV7OMveqcZV1ZbIzhnk6sRjeeUO25ZPlYfMF
nXkcLPKj5w76H5ZNMvZ+8wbrTe/GCHmajgomCnN1YvKWV/DqVEaizxqnVkKhm2z40UZBP0qrkd5H
n6HRihKCI/NspBKN/rjAJfoTh9hyxh+PhlBCp5/YYK84zvELkGIO9EIrdGgQDt00kSmK/SG4ioc6
Xbdu8EkNenwiIUPouzzFq3HhkxN8c6aYXLaC4yykVOlszrjPUb9v5F1tRM1wJi0hL5HzWJgG1A7t
jqXZafdWWeVXulsM5N6n2gfiN6feNgvK1gN5IcVNnAI8W3U2XQl9R6t32LeOj9uWFRe3GXhBC9hR
hWgeiiE8ZK5xsg5ppEpuwUJVDt3bsrrwa1pGwtiPdRoRXdchgaeN5hezcbr7glY2ERoxPKSwl5W5
jb05QkkjbfvB5g9fZbUNPS+zvIVACuuOZuy4hsqV9Z5U2wRyxV2hlLFvk0VhUWFrdq4DVnwMtMDY
l4UVyV3WROmlI/CA2vHXQRwmnZN+QsqygAuaIT9rMfOJN7LBtKuySWat+p5U8QqPo+qS5gn8whLR
aN52aj2TJoY0je+bSK9pSYrxuFt1empdTC72JOd0AfpkwoCm0jCAx9W3LFFY4bpp1N8REGb3PXzP
HIIVFaZVrBnGTV/V6bTOJo77FRkpAZLU7+gUMt1q2hrz2P2ODQ2vLID+2V3g59a0LyHyfWu1ufyM
osnOVgWNE3fKqkBAdLkUF30NWSRMlQcitaHD6iyPF0o8PEtcnIBvAfMHp6QdoGankEZJN4Uyqfye
npLOpxSQLuaYmo/ZF01qGp6RnVs0O0/GEXCk3Brm1YDflaDRph7ONLOGH+gntjXgzpWI+8lwk3tL
azQMqbrRdPbaYiWw7tE/PHZovy65CzNpU9dWV7rTjO0q0uf4UosHnNet1PN/puBOTHhlsVeEcBpx
dMsxFMS91c7lLw8TVsgZIrO/QTwAJDd1zlUeSfdHQ2Xbu6hUnQx4CXjNITN7zHGKAB7KinbE7iaO
NBiuph01CxVhqnFEcb3IAN/QzCkWl6rwN6qrrb0j5gTEAjdoaulQljAzzxgstDLf2nd0lvzKzDE/
BIOqfvdJHnyjqTYdw5kE70Vct8UPo7a7b1TStC8CF4qHuFzAUKDA/BQ6ywCh0PMURBFhcxFzhbKn
DQw0qGK61VtjWCYKEhYGMS5MC8u48+WkHPqlAnnolKi9kAue724b2KuEjImbX1gsoKeEfs1oPcZa
h2fDEGFC7WZWfKvY4e/UFEzfNV/v4XJ1/dSDexsH+Bq2D2ks8RpzgyWbU2yJHuN0W1EdhQCokvl7
Tqp52OJl3+0Cc9IWrWmGVy+AV3hJg23PX4tcNRcx0aTYaFZt/548hZmdZ4xeduYGqtm01ghpoeXu
hnlBEE0QwOKWlpUkmPtznXTSN7JJs7MtlaVdNXR6/tDKdJR7tAvlhQ76ByoRzVufhe/n9raLZLzP
5gZAJKXAhS1Gw1221VD3qP1gcqPYzt2cX3Wech5xThpvMD2aXYBoqqXpmCmgg7WQrb42zTm/0xps
gjS63T+ZQ0fjagzeI178faQbylz4P2ZjbK6LlO9xNeVFHGyoWVbOtgD/d66scfTCutOmYCMw+vMx
OR89Ot6wjWlXwBjLdG2QTEDsyD2EuXOU8wuUxdACYJnHrxxCrrfru0kBODWgWm0NzXRopQUnVG5H
P0sPJsZ0OpQax7nrDYVtZG1NCbBh2fbX3VyAIFTQIrKwNr3YDjMwkdnK5qM3wgHsKM1+RWPo2K7J
9sLTk/i3kDBTVh4WO/d913WH2arjz1VZaj9MAvGn2U0bdg3w3GTgjCJfs3AyWC85oKZQ2FH5KEQD
srWt5jz51OioYak3TdNtujhMIXtO44d6EMVTzdLCDpBLuTozpqWtdwR8wnNL9dWUPZhbh7bLVdqN
6Z3ddO5PLvCN2FoYfVxT/TeeorEoP0GodMaNP03Vz6Hho171WWf9CgrIpGc9USfkTfx6fyR5g7cm
Zh7eLh4Ju9fCwjjmXArRP1iRjfNzPWvjL7RKo74NmO8rJwW0xdQVrFoXNfUWg1xD30QjEN2VEWvg
yXwtGLKdWQj1OUkj7TNVWe3npM/D9VIc+DFUkeKMANX0taSrsKeQKnoqGfBCrO0oRvKjiTNSBaHb
jlpjniX2uVUW/QOXKXk3jD2LbcFY3eogqx9wHuVEgEmNk1GQG83P2FUTW2MacZI4RmFyNJc5Hcx+
l5Sh0nsQq8TH0VfIRIs5JB1pnMM7KbPis6VLLGFoA7TgDI55nYYZHjyH1u7kb4XZ535cLChhn0XQ
DkteHOttcamsW/rLONjcX0FCay/btwG0T2FtWT+7XFqcRGXoxXDLtLF1fwTPjphxVtNYiLVjDc7L
0tQPI8N/EkPkxUpT2cAWUSDkl9mz12biDbQ+T9XQMjvPfpwYJGVfsmeXzkBqIAuxdMa9U2/Y+Wia
tPuv+bO/Zx3xm66cZ99P0D0jr/TZDxTAV+MAQMIReD1xmTW3mEiBh/RpxlSrOTNw+AyEMpOt7da0
7rG/O18jf3amM5e2y1sQ6oG/ibWkAsiHwm5Gyr84mUbQry1ogbjg0PLMU7R+UlW7ZiowQrXVYooK
oML/1j1bpco4CVq4ZYB2V/azneokFPZh9rPNatkE/Zdx8V7tqAu3ay3GsoBp6YIRszScWnFHMr81
dPNd2GpKf5CZaj9puEw8jIvLq5YYdBhT5AAriOI9Mnac++lVU2rYw9L1mWkrwEvJdfRsImuaPQ2j
UQZYfGsKNwX/CB79LqNCq69Vq9Wg6owhA7hm41Dby9z8BQ25wkQza9OOiR99Nh18bXVUxTjpSJx2
dm4GZDZ0OuzmACEvlrjotIzIx+eDTz6FNKOkeDCDzPZWwdhk2jZTVVXdB8RfYq1xvlRrHcXtLeDi
OKAZNcZrdqIRNoP/x9zvJGS9x8HXW9StMxbPW60viu9cO+loIkDI510nIUYi+qG0delFlYjORgx5
+OyaZT/sqz6ZNqMFgInV7LcPqXL0fkuNEcQgxxLduEmRTrTSiEJLzxUZWHs9DojguJ2xjXokJsCc
nJNI7HjoPNXTi76LBWgvuv5TPDCERsPjjQ/ZTtvYgyy972NTxHdeNrZDSPq0zeI1jthuvKfGoc1f
fa1t3E+Smtu8r8tmzs+9MkcHmome2wUup76ZX2hA0GnG7Cu8gUalT9nnxErUeZzid7yOLV3Tz2ET
x+a5UziZ/G0nXDKxHW41sAcFJcycRs6ix4MKEu60G/BUQAFIkSyINhoYrXidqFqJczujS+UeW9s6
Gs8otDQgizEomoJz5DdFd9kaAMtDthO7v8253/QXo0omG4gV56S+Eoht2g0/20q3UxUPwZe5yBGb
DY7ygzPsSSz7xuLKE4UDNbr0tsLUs/jiD2aGs6bh6Vn8zet9cN1Qgn39e1qCdND5TvpccHg6hAz8
m46/7+xG4VgOw1YnJEAxtMrqAlq3xTlqhK4JdAmj7qLQCRB75WyFx3G5gwc6ZHdGw4u77Ocicc89
0bVql1Yygr3ZCE99MWDjzwfQW66BnSAUPwR5A5p84a3i0kvUox9FAIVTUQ/ltsHFXUcYDmv7q2d2
Iv/ULDz/jYdRqjOv3dqJdOxRJyvYqj7uxA9ZU//G5W4gbDFCD+JLEsK1bvE5hna2iXvEB3d4DGo9
O8cAdqLJI3u8FQpgWIPFmNLYDeKq+t71Bp+WchIj21rR3HLTc50lIIMfyjTUY8zAvD6xr+seQNsq
8KIGABW3i+661kvF5kqDR95sVQWX4UJG5BCeAszT8w1QM8v8CUW89a8qt5DqpvZzx9rJFi8tbo1d
o77SS+Etx/9Q5NO3yZAKur7n9VH7qZhLUvbgjjGkDPFSaQn5AlHJ33rmZ1zVJKV+MhJOcl2lKPdC
+FX5vlJCzXsz1RzMbpXRFdM60Zoy34oEwPdl0CWio7El9dTB0EecLqVr9/eeopXhk9WSOF9Zbav3
v2nkcMqN7yj1bUxNtmjfG+xmbfstDMM4xyKWIpFRbqxJ4CkAgdnGkU5Ph3LXN4lh4h0rPSKKwHZa
fTuP7Qh0zhAASTZpGzU1V7pmVt5TVHlGdD12mAxs1TRbX2CpiQEvZO43215mIr4pzMKz1hIDAu0C
dQAtFljY68Uq0Ox0RJaYKvNO8hLLLZyCAtR9lJbwiYPcds+8Jh4sWqil9Krd3IwVBs8d2FnQ6p0s
rrIUG4+rGdeAjIPMzNRGasNc35LLH5v7XsOh58JRdSq/DHZVpi6+18Rv8AFAXuwCNPpiH/fZQh3A
ZlbbyqGtnyIM+b4b3jzjJKC1vbeHYR0XKz02nfRMxUN8EwRJV6xim+Jd2OjWkEP7aLIqFHVMF1tP
zvuckqwFI7boCaPIpGnGAS7kBOTTHIlZa2jYbDnlELnr3uV2xN/hEfe5rBYi4BQLTvogdblk4I0N
26QaJ/VrnLIyOECP6KJfYjbK5DwlsvQv4I/4GSRDkhoXItWn8jKxOtO5Vvzi87Vmm7ggFlANiD6D
vO1LvFAS2A52gmrzrNZH1n831LYLmwMLtxZiymh53O3muPiKjZxW/5jTZnwU4+A45VkZMc4NHMgp
CpHbGcUGGLR+7vktttgkKB1/+tInVgWyM9atLD4TOHYbB1fPi68GCBVvM/Z6dLDrklhd9GW06euU
vg0mLH2K+aQCTE9T39omYCZAlCewftc8un+BtaQvL4JWJ3zPrcA+j8aU9vtsdPpL12lBCUg8EspN
40C9WCHVMJ/kYCDrIsHAydBldfPgwKIlEOu88ZB6KOn4enIsGSo3w+8h66o42fLzUNmZWux8J8St
5t3cj/kX3HKSeVPAuChCWDYddB9H2pdTGlfWplKV2e26pd8JZA9+GDvYMzmA5Nkzk02rMu9pbtOd
ghFQ76A9q8uqN/x8VQdJ/4OzuRhWszGAopvIpGAtmqXZhVcKiIk9xt7DRph1szEapf+yOlGaZ1W6
fOet3izc69QLxJYK5bQWtGzdUacgi8C1IbqRSU6+LnEGsw3TZlIP7mC4v0cvLnPwueN8U8tiIsem
G82V11oeC3Y2nW+yTXuHcBnxXzMWxhxKvBR+gnDBtaQRavR3xJRlfd1qeg0ZReijDgU/F9NvD/tb
NnPoxC72Djju/XTmwrk0gwgnkWDsQTc4eqpuyZA0xgbv3fY2963ZXhfmLMZwMOr+K/wUQBnlgLh3
PSCgu2+xbItDd7BbM5xE1jWYmNf6E5aq8G5Hg5pFOA26nDGaNki7am1aP/LicpAVk4azLq1m8Q8f
YhKJAbsdcBkI7PS7ISDmh54pOTzjoC5/VHjTWNtaaROwdVdp90M5A/6FBpQZxpl0ehPDHivmFpIS
JPZh15UG2JxRGUzx2NlksMuq/uVZaVWsIy1KNkE/Fo+dKTpi2Kr/DuGr90IYIRq/sKVxMU8IGb7Q
xzdkKx96k73uSpuVG4yuuNNFGyUrKXHsCs1JPSUlCR6MFbK5xisztn+3FjY2Yc7a+WRFIwpGl5sx
2UtfgmcmGdlfTLZj/NactB+Bdnv9nTEgLBuzyeJ+0ZDuO8t7PZhDpy9qA4OfISnXAbyv36XMsFxt
q1Z8LyU5pMUWA22vlupzyVlsT9UGaKq6j/zMwMwOgmeBogbdsa/oqshN72K2WqsGsh6nYgUpktwZ
G4skAC6C6n40jRZMRQSABXv0PCY+syTY0qwo3HndDhqbrTFyq13xHfsm++zgkMxsp6ENaUkSmN3D
u4HG2bCfq8gOCnb1VKtxl/OtA5chbrOYwUPE5XLYQfkeGdmuirgIhc+5jSgOjieaRSPO9hnAPn+F
Y1DqboD4iCcNtIsTOn7qfB8zHH/WUdHjW2JnkDvXGMeSIG4a1SbXSkUi20RsacOV8HNwQhK8N44J
bW1y78rq+pK7InTdBPSqEQIEn7/ZFi5uW29qexUKNj2CTNk3wF1o6vKX7JL3GIM3TUIK7YV5FjjU
Ui/sFl+EjYir7idMdIDSnlqwX9KWUAVLaXWQUCiuDTSo4AoRJmRayMg4dn5b6/lUXGta4mcbMwnE
DxZjPoU+R66xdgmKduC/036vGvi6G59Ef8nGwR0CfSre62sPD9V4h9tKPW+gRkfttse3jXBH90ps
kuRYd6vUajBRIa2u2IrKgJRFP7ZVwg22Mq6DtjD1VRMDtV/R6p6PgDwNu9xokJHk2gskhjsVlh/t
mRaVdrAHsIJfipAwFIuERNUak+n4ZoB/fxsUxTlpqKZe8+PRNDYCRA8k/BbalN07k7nWlVG0m9oM
1LQ2MZEA5dPYKlr72ezqG+VM4qlQDdYu4zhbyT6nwS5210QraryFjtLhP40UjrRRZ3nXkU8EEyIL
1B+h5ebE+VwXL+rFQGxnzdhj4Z3BzXEtLVPdyN6zvvB5tDJsqRJfZm1lQNfS8v6atlbyGFqRKQpc
mr6pwKPHa9hjfD5kvb6kODqYrAVfv4/oVxKbABIwzZsWsiSga1COd8IY+dNjWnrUROaUTLhReTC8
2kRgdujnEaldsiXabZsWIuZwr/QHIxIL55bMTLKfB5mPO0H1w1+Zqqw/jSVZgCuKvnpPxNBP4A5M
FVykMz3aF8XAhTwk+NXLs1o6RRxOZcVeFfud/wXasMbxx31KrGcUezK+obCRFIeWaONawIRL1h7U
uysHkPhDja8U7l+yWQxDmvnOoUqFSRiwJIPcmsiBNSkD3dVoL632TgJoqqexGUPe8gwfB0dwoDHJ
5JSm7tPY97MF7nfiggRPM7to4URBbvZdrr3O6J2zc87fG4dettUc17RKc8cb1I6UqnYmxwVHXo1B
S+JKgw32tz7uj0g4n+rH8la2j4/y6mf9v5Y/+lDVUyviRD7bkv73X31Sjy3ioMd/8C92/9j25e+f
UlTl8Z959SO6//38j+PHag029dVfbNiE5fS5f2ynG4oB+d/D/fPf/J/+w38ib+6m+vE//+OBdnK5
/DRsvsuXONZFkvf/huH8nwJPn4ef5T9ufxbVz+M/90+KK5rIv5BEwtzXgc4sBNF/AXHoPwDVSuXN
XpReHtqnfwFxKOpgBYsQKUCxgHUgotx/EXEI2f6iULiowpC72Yum9U+IOEflVfiN/HaIYxG46YRu
z8iOF4X9VqLFtR3l3ZozQOSYygxlpEluMox59hEx4/7FHB3+rjC+VD1ai/jhReERMgUSd7qNaLpw
l2aEI3EE5gZBU8yVuvOCyYqog5FBX7UG/O2ZqsPaH2zAVpyzW50c8lkV2PGuozujXBss+fM0UtiZ
9MKhS5rzd28Ja3os6/4e0HmMKTrCtpvWnvIfpGezXRwZOCAQO2obCwL7fkpV+hMHt5jcAd6p68Tl
HHFsuzzHLWZrRF+XFIRHfms2NzWpm/uPn/2osvz86FSWHZsokv7fZz7ri7k2zKiIKB3Iu4yuBk5n
rOv6yfo+t4ZzooZ9VFVe8B+LepzivIMSizYCXsKLkQKp560F9/2uBBt+za3D2HuEuevIk5QeqI5W
Fz1stO3Hz7d8H0fvdiliI05COURPhnckz7XwFR8xUinu2sYyyCz23jqXJD1t6hErxzHxTID0H7oy
uSy98QH3nvHu41/huN35+cldtIQ6zVng8IIjVZEOEby18VS746A2r+MGCsHoy2CFU8R15fHIsUWE
UeMksU30+bOOy8o+GFiIekYNI0NLupGZNuzcvM3uM5uEwwR6fa8quz031ZPdQoybsEu/AmT/h6pZ
ZGMIbFAC6hZyB3TqR8qDeO4tK0eBf5vqeB/FYaWd44Z3Ymkcf/DLILjeMoDDYG8+eEUSR1ucQW5d
fP5c8SiLescusBvTr8+v4o9OiSvxQOtg9SSPd/tX58WHZ8n/h+eC9eG5cFvlFa6n/9h3+c/yd/fy
YFj+4N8HAxnNvwwYGegJEbu6Cy/nb7i34Th/oeiiecBCs8mL4v39F9vb4bzwFu/l5fVhWMxX3VUk
Cv/zPzTD/Av1EieFwaKn3Eqb/x+4gy9Hz4sPmR4BZHmsRQfOA52HtDq+3j/MXNpt7hXiQCamOUOW
Q3tllAd76G7aeaU39aagAhXqCv6gUym5IUasDuVYpt+5sj1+/E0br3ezv38bSI8IgGhY4qs++m3w
bRqlDXvmQCHB+x7ZFVnNwhnzO6vKo8dhymmiJrt65dgjLFVID/FnvXFJP7W1VdBVhPx9VxOY3eHd
UuJuYYsGiiak3Io0ZTk8fPzrPgtq//uE+/vXpT8BWR5tEG9JORaJZxfmsjjkusTGoaIscteqqsFO
FTjqwZ+S2l81kLj3Jbfxm3Fyqji0Yli3mOhdk6Ayv6jaH+9QBEGt5b21j3lSRTttdKPPEwWUJxMi
6oNjJ/OXiTTPLUKDG7wutL8/4P9hg8J/PYe3rE6w8YjxXi8CIyGxT7AiDi5d/ns/xmgFnbSx/Xi6
Xh+Kz6OwXKkeknT2+J/9ehTEcr5o5CgOBRWLtbKNIeTobS5AGJ2irPDpHK/qgOuUTTc8l57gWBan
MhHUvssDaaJ/yhXYAxmZV51GRrANnC9//lzcNpZTmOub6R/dc0COOpbf2uKgaMC5iKFic9OoqsNo
ucUJOdcyRUcLLqBZi9sgXEP6jo6+D25bAsxwmx7SMhHbYZHZzGBVTxwc746CdpZbJx1O9Om+flFT
4ehiBDx6yOMi3fJvtIBVqUp8PG1vR+HWsvQkIlinNwbc46ubiwnLhlyGkR7YlKglkC7YYuxinniW
o5vKsuqIbT3khPwY+o2PITZytAUmKhlLgWh5XZpFcqZx2V1hpbPy4oIJbExz5U0++h/8OlYWuuQT
UtDXmvK/fwXTWNqLluZbooDXT5o6WJy4CvnGkJhPJIXbHcG13CVJDHdiFsTni4eMpOBw4ot7Z4p9
Gp45aZhieA3LP39xOSR5E9HC7aeHtuzjNdqkfpVVTX3iRb792GiUpdGOqwyiHeKMo1Gkb/IfkR70
Bv8lRzk/zan8puXluonHEx/Ae1PJUUkzJupui5vv67GgkiVTZ9fpQZIfIQEt8ZnEMHrV+HWyxqum
uZxtKv15AUj94+X6ztnkAHlhR/HYJp/xpK8mUyW9T12jyw/++CPr1BVFls0gUAel+h7U6F0Km9eM
ab4oo3Xg6ZtivgVM/RNl0Gqc0E9l3jrrf3/8S719wVz/0a5yjUDiyR3v9XS4qkmwgJ6TQ0CHwlfs
X4Mb8uPt7uNRjuwklgXsepwKtApASHnb5IXzn+lTUk+XEy1DThNk4TC48mwIyNeB4vXOvFFL7922
rzb0JgZn5Nq6LRjvU5yCt68f4OHSw89yW2S0R2HHYNitH6k0PeAbmJ3VtUX4igvJJi8WTLVe2lvE
euKG1o0k/HgO3i5yRl7awcHdohU+3uQR9oDoH1l4I4ZMyGkE3GK3UpsAV4FPyG30E3O+PMnrnZ6o
hrsFTWFMO+SY12/WNGgMd2KelLBZ3M1U8ZCWjlotV1gqOfhjm2CyYK00xV7D4jApo3g+8cjvvXZu
obTd0CBiQB1c5uTF9lFPhNy2LNKDVxvBhSWpYLncWVZ135nsWVm5pxgsb1PMlVYV1fTQV4Kzj9zr
CXDJM8ry9WwshCWOcgsLERtt4OvfpK8NkIpTIQ9CSA6LpKop2kLArvoNhUjkCKlW5P3inx1fkIPd
uKDdmxV5sqoOF4+xLmwKTR3sKKcsV0UFRnxlj7J0VcXIzM/ouXNp/+osnLVxGvcvsRo177HBTMiT
xIG/QoAnv3vKHm+wE/b7cHTa8rJBpHfjjUZ7U+RuJPEv7iaUhUg+n2pEle4fb7PcjJcvkf/yyR83
7AnMGuwiybpDpSkz7HIunJ1BS1nizJjxNsK6/XjFv72ucQEgbQWJZWFOmkdzbnnKR/43dgerbeoz
IAsOV1kPkV6lO398TjEU2xcNQkADeMuvX6/R1w2OYEZ3EBzI51pGkO6luvvvjEKDF3sHvYekw16P
0kywZUZQ4gf6NlgxY/1NszP17wziwUAg3ltybUdnPSKpxEV9LQ89NdFtPsfmagpmceIwervv+0tO
jZrzcujiM/P6USatqSnaS3mwYzPfUKr5lS1mtR8vgPcG8U06CujDhj12DCbwJ/qGsaToD7nZdxuE
4o8KE94Tg7yN+HyL2x9RKNdnIpCjG63kjA+kN/WHlIrHYhZLySTQ833qxvFmnq0iRPh86hh578mW
4BpGJu+I9sXX0+d6Da2/k8WguqzCzFE9+XZMNT+ev3c+IIBRDhlfGi8oox+t6qI0WicY2/aQCTWF
AZb3a40JWI2oDU6shyMawXJCLxxVEsmEPJbF8nv9RFbR+Qp7gvaQVhP+SvgRbtCgG9u696KryJTB
pWknYwizrqFeY8JFiBvrNm+qdOMqb/xiDtI60Vv/zuO7XJeIjklykVo4uqpNuXAlAirJVQ3VrmXM
eF3UOe08NPKcmGnjnbGIJRYUPYeVaT2Dr16cVLK241xvHXnA1j3+qk1thilobJdL1XLYJRWldPoK
wIfYCk0Aee9hKkKquA5VWKyg0rWrOomBr19+AzVgstMFVVFuPl4P76w6TnJr6RPkNb0B2hXIRmpq
fP2h8BzsITO/3juj6E9M+3tL4dUwR0vB82qzIIvQHwy6YLYOpf1PdqK1W9cZEur3ptzHg4dDuhNo
nzydfhQ7HrRd2uF0khrxGHpz4p148qNc7fPyDGA4mD6fw7JWzdfLs5RTEk2GMxzqCgpSWqB1sNra
QwgRqeHBNYSDLghjCMQVsE/cbWCX7YFEUK2HnZISkTBKpW49+Qn8pMRL8GJMSP8Ctg166YVoXaqA
hpW+2yYIyQc8aHMjC0mU1Ae3omngxM3oqLTx9/NwFcSxgIBuObheP49fziPclqA/iMbqNlitpmjE
sMcpB6qTHiYgq8JNH1OPHFTUdeo8kueox+XSgZLmbruZyjzezj0Od20N6tWaTLJHeW7eYbesfg84
Pi0tibTldjypcJwnxEL2wbdVvK0w5r4s6YPeD+kQ7Hz6INZD0nV7zUSFQr8BbahBO5w41t5+YOyX
NrEG2C4OteMYr9a9nihaHw661mlhQqr/m+u2FQ7P1p81Gy5zC1uEOYVgRaTFjeD13DZjr2x39oaD
1k7WLunyx4Zy6tmffosM4pEiev4/ZMbXg2hWI9uklOOBVNuwrrTEC0nxnUJYuvyU19dWEl4eFwHY
anRZ20dXKBxNQVca7nhQafcopH+eesNWp7VspWRzisvy3itaqm3EaHCXSBC/fqRosJ2sqKIRvTbm
8GgYp22RITbBXv0UNfMIJPj3O+K4IfG5jIYzzeuxAjGl0eRk06GNnToMYl/sG9giW7NBHKZKrTkP
pqz7aQjXlCGvz73wB38sV05XdQERTBFItAGtFZD/wMFuJ71seEottDEnvtS3ey4xu0OLMVEjf/w4
hBk62E46p/ABR6w61DEtDt0WwczHq+mdSIlhCJEB8S8JnuPUZlOYmlcYzAcHnH4XdNjOh0Zmt+iK
3RYcQuvp7RmKOjp77K4zfqLNjP8vZ+e1IykSresnQgICewvpqqqrO7N9zw1qi/c2ePr9UfvoqJNM
Fep9N1LNTCQQsWKZ34QHcETth6BnFLuRDtzZd3TlEImn4cTlu24TmmEITimu5vM4x9r3WUHSjzOd
nAsbP/VsQs5k4/mX773a6FcLrjZ6rCIAlNcs2AG2eSdnNzsym4txc7PCRwmmn+KoCr4WqlQ/dFkm
DsM0/ZvKwMueJMmi02Us83faUdd7EjtzVLzzaT7X8DKPMwghwHZKtytE+G8Oj/9vKfYTXUucF4mM
10v1MwipOB/nc2DNtELc2vFFDyffGNt269UuV+PNq+WEYbRDF4BuwPVakM4YA43mTNvJEceB9jOc
VyN8StPGOSnRYNCCQFU2ijHSnt2g2Q2iif3EVKqPQaMlGzv9ti0BNxvdMIQqmRfRur3+NUrVOAUG
ZvNZEhy8VhvMT1AOEkbcRfsIr6BFubKTe3LUn00zKBu5zZ0QRz4JhR9yOHfQOs3T6LR3CcPcM1y9
r11o2bspLz+3Imk2DtBLbr5+63+vtHrrkHUZKo+gm3NLZs+BmrjaQdNbiNqu1nXvZsOCspIFWY+Q
iwAFPISNTi+iyq3j3DkTyiC04T6GHbw3T6qmPuCb1XQ72vdueVAKvfnpYLPXI+YOIe8NJxR1NNx3
kzdFXcIOr6sorDee6TZov2AFUIdBjIC4sB71mXY0FZqpiHPjpPUBJqVyXPDe58iAygUco5L4Oqog
fzwx6eXFbSv1i0xLFbXy2gnSA2i0GeMuF2x8CkSWi2xUPqTKoH1+PZqsY/YiLImxKcoJFtK/qJlf
77E4Bvo0J2V7BtNhkpOKGaheu6Upc7uKTSsAeTGd9Uw29PUqo5WnC6Glp72RvB/q0QHnKNEf3Di/
61BM94wSk+EQMplcD2tZ17wBPFk3zXgGqWC/CSlovQr85SclLuwHxZL9h42Xt44XAtWaJX8i34CM
TNS4fq4q03AuaDP1DB3f/tmlWYq9uGaHitdDjQ/9LLGZAJSLxKDP/0Pv4EwIQDYxyf+vVqTItDRt
2ECHHKL4i133rQZftXDBkmutlsHWAtuKw+bioml3kfVOy2MwolVtAcPkv0ZLQChIG1hF3/5oGi18
bvvKfopGBaOLMjJVzA3nQeVGKgL6a7HWtPB+oAcY0D/ho3qVni6U9wZbxLyHTr6LRgNlYgQUoU92
ZmRikWqK6jlWnCaFfz9VP19/hS9OA38ffrIFdCEc02G0i/D0Osj1vaamRdH2ZzfWIlqbKNCdXOho
b40a+p1QPpnpLL/NiAM/OHj/eSoCQeWOqUVS+rmRuI9qOVe/CogMsZfOvZLv8iRGN71JS+WLHGyt
hSJnq49RI9vqDYqu80McaJHqzWBff0Q4T0Kwtzv3xOfly+SjG53Vxmo+YkXIkCHMHMvv5yZVvaTv
KvHc472KfC4s5ce870ThCUuqdCIlDgReB6mt3vdiMD73fQjKJWwT5ZinZugA08dzD2sCfXyO5hr3
1Qie6OdqTsDGlw1dEn/RdUz9tuj7yhud3rwwB4Qig1V49CjhCdTE+2DeA8Us8A91JRwY6DXN/KSM
aJGAozG6T3pahNiT9m3v+GFTJ9GTY+XBsxLOw6UsHYwcs1D9jx3WQ0aJejgwRRbg9iEBMkHUs6MR
4Sdcs/ujqcPDZKuF5UOhD+XHOE1rYK8j1ATcBat02udhYUJVMKpjXuQyOuEtCpWgKYLms25QwkAN
xJPXy2fxNbA0oNQE58Y5vr6B1qFl2T9oRdP9o1zCYWIVwFqZx3pf6f1ZRTlir6FjuEezWRz+eRU6
ZoxnwbcCK1xrF1ZZjttnUZCDG1hnCpEq+yxF8vH1VW7mpzwMy6CbQ1eJXOcFQPJXayUou7wPlF6e
s7bFjMTqMIGm/egnYh6P0p6+m6UG2UkKMMA9lTZ6x+1GsbYUY6vzaHIMlwHmItOyVjCJ9CpAayDo
mZ9q2q4Ax9EMbeTRIS78DALyqYYVB8jw98ajL5f8zbpwCciwBIjJdepVdoMtFKdmbtDigwIZQmm/
5LwGWv2K6/4pYPr9cclCUj+xZ+ttZWn5AWahe7YUxfChzX3WirGAOkByuJeabDrPGTFXhf0A2/P1
H3v3HTGXIm5RAwKzuA77bTGoc9IbWMkOgwq1AK/aXBtdP6Wb48N7Bl5euR0FmP1vMsbkpGwQh6b9
cmsDxlsLoULGw3U1s4ZzD6vFH9WE0o4W7j8mnqxCLxFpawscrU46fP18hVZ2dq0q43l0lPikDrMR
+U48Q8zISaq+dfBEUWGVdfSng1Jb+0EdyK22z539wEFj+AgwCRWfdRMkGfqsyaRCOT8680mDzn8M
pR5fzAJz86wJPuadrX98/bvetPOWByfdpdHPxAJZuFU7D2l7KxhCTZ5j1T2heeKRxb2lfPyoM82X
tepzAX4fMmOXOt25IrRnmu5DOdtt/I47QY3fwcwdxb+XefP1B+jqpiPwhtQ8Uzc9OJFuPEElNR6R
abY9DKfR/tYjGEaVVsH20mBwmNJmYqQgDNLDAMsLXfOB7Ij9xg9bEprVKaXSZeMtAYqqd/WCMlRo
tTLlhzlDP6FTFP1xFFoudRKXp1YnNNZmBwFtCNPvWWI5h7mEB9IVJLCv/5A7u4NTgJTm8qEI58vf
/wqUbhmg47wU3eHYw4Gciv4dvGl1p+LM64eiRFlSkdXD64u+AB5WT7+klSTM9P+XI3K9qmVmSSUq
SUkEMugYWENwsKq0PY6zEjwAFSvgA4cfai3r9wYafFhaZ7wMpgXYyXTOhSoLyZGi0Bjjp/UbIzGl
B2i0ewJkpByafrYfBuxefko3Hh9EBJ98Gpxspw+a8TioxmeIsdGeqEzlwJeHhlEqT3qHK/Mwj9D7
iiKn19lAU1JtRixdumegmCHdKsWzEQ/FhoPEEgRuXsYyIQbv6qDztqrLW8MOkiHT5nOL48reGcCb
uwjw7KIcbYVEl8bGxbRc5Ov1FrldlBqB2L4gOP/+5HXHiD7tA7ae3o/n1ELNAWWPbp9ETXl8/UPf
OX5ko7ScQZWz0V/CxF+7SwnhlfVzqkKT1azTOEfGcXCVrRrx3io0tRkug0u34Bxc7yYEQ7WkNAf1
3JpktHox2KdB5Ry9/iw3oFNiGgQJ6ncgsQxbX9ppfz1MMQvS9jbSzkHGJQtiZkn6BEn1ZbCK9Fs4
TcMX042i7hF+ZfS+DCct9+vMtOuDkhpq7Wdlo2xNIu89O/1gZjPMaBjPrE4Sbkmx0CJXPbuuA5gE
Xp4fE2s36sEbGBEQWiaP5DF050B+r9tUJQw8EduFfk7hPEGwdUO8qtQ8hh6NhMpnUSbRFzq4st8F
YVifk0H0lGhpjIPEOCMvwAjRiE9wG4sflhO1b8WU2a1nw4B1fcNATGQjrN2+Fn4vetIAG4lrzK6u
t0QyuDTVpEmLQ5Vcq/Bzd5octtwEb08u/XjQedAYXhRyVxuPQt9BvqPUz7ZF8OjhF1Bsie7N3GbR
KRnnMd/4DncXpDG83OTgSdbniasunGU762crcKIdahatB5hJ24+Ulv6ELuVuY8+vO2fLd2eU/v8X
XG0vWgQIVvdCPxdCeqEdJzsIwo+xYb9Jqjg+aGPpnAalC/aJOwYHlIiMIw2bdIccSP2efkixQzdM
PpZt/X1KMY+qGVc8FNasHCZzI9e6DWv8VERnwO3Rs0BH9fqTF4aZgHLhp7YKFHWuV4j9ACd9WGvp
xlJ3P8NfS4nrpVwynnliSnB2jbzbMS+gw5QZGoplMjooebKVRt7bzZxuC7YWqTLt8ev1QkPCJdRz
/SxiI3wIY5WnQoBo46luU4GXk80XQMhXtazVbg4qWU5jqrO5zNryEUa0z4WVJr5BTnJA8cDegyZz
v7y+w24rgMU5nW40dKuFZbZatFC1wc2dVJy7WVg+3Mg/amU6H5lxW29aFX025qnz9yBGuvD1he99
Q9QlEQZdIIhAG6/fqbDQizW1RJwns4pPRG25Y/48vzXyjDG31Pv/w3oOAYmjtDSj1/3BvjLhrIeT
OONJS/vVVOJn220qP48MjAfpCG+UVneOA9uFmgM+Df5IayAUPe9YTn0+nylySOISqR+dXvyG75pu
rHRndzKUBKmMoALrrZuFARoEY2w28xnysXosIvsZHOwWmO7O4wAGdvhSLMK0avW5CjEZzqLneO6x
ajmRk0W7WWdCE5RNuPE8d3YGsxgw15QNjCbXDtUuTqdITCkzX8rR33VTKZ7T1Mqxz5LakVZgtnHu
7q4HPJQKmATGvnm0RQB0ESk6J8lsHGwKti911v+nCDt9O6NTtTGOuNMbwSyW6S6wUOTkbxo9EmkF
TH8t9WxVKppUo9tcRJQjHhUEKMupZnQInVrzqswZDiZuZo/tmCobFcCdz8lvsBEjW/IWCEXXp6/Q
ul7mXOFnBGOqQ4wgAzPHRBwFXdaN13tne5K5oYBGUYAByFoGGBWYzrJA3p6HWA+e5BQm9PMadSOO
3cwpuCmXIR61oAsWgHTs+omww3HyYck4pO1UP9FJ4kIWMOdNFFoeWzWLntQuHB91NN18YXQxEhqd
chCVpR9Lq8wfMhH/RjZdO42yKg5FCuzl9YD30tK4zvuXfsfCwloACjdpstMkjmzVXD1Lt09OIXbn
b0ycik9xG3+bIHIdgYPFj1mWf9HDonhjy8o8VhN94KJKzC+KBDneNQ44igGceD2a6V4pmmbXFSmt
pY1E597+4KtBPX6xa1z3D5yiRk0Lk9qz3TnNUcEE6v1gG0t5HmzRiO7cQIJJJb06ED6gAlaVuD4b
gZWZoXbO8M3yTWYPz1OTFW87K2mBBbvawt3Cwy7Su1+vf5F7D8mNgC2ZicgJbiTXW2aM9TZKhlmD
5NEFzELn/1pzNE9Zom25FN+M+pfdyTW7zAd0YOjq6rw5QTcjn9bq59mp3pZMAo5amHc/uBqKD5nI
LI8eUeuZzGH+06ZS/2S2mTwJO96IPXdSDOIcpa6K2wPBdfXEUxTHuHoN+jnUm9Ej3L0tRgfRJTol
uzlhmBWE2ofXX/JL+Fxte2brXBkOeBauwuU3/VW2VbCr0ykwxRmZjmbhXETZG/y9GBgyvsxSxJbS
R2RM4Lw5ZYrruBM3pn3AXK9ADNKS6bmozT/MF5topzNU2btSdb9YrmL9UEg0lUNkhyh8OHEFGqq3
0+JPkozT6OdOW6U++ppoYjYKOjR7x158bZ3a1b9qfS7fSnMaj9ipKdazYbbRo13TpPDY5rWfOnn+
FKSjxUgWtaeOIYVZtbu4DJCvrpRxeIKeNDCumlsJH02NsnwntXCuPFPDRtifIs1Ch4bR2bNmSw0g
A4VSCQgaXrFvmX07+ZkMFikGtsrRtC1EapWi+AlhzEKtiHTrXatbINWgUiL0Rc+w9OvOKb8IZVT1
HXJiDjLaUTV8qeY492DRJ78Csymrh64PzaXbh1Wgl4fVIlfklsnRDoJwC1p+b1ODGNL4UXROIJWu
Qu7MIApxxlacgee8s+dKe4PG8vwJc4v+jyHV8bGDxLizmfl9K9RAmQDEV+1bDWvB0+t77M4VQyEE
zIzrW4Plszpd4+IdpAejoMVahA/MEWEi2k54/OdVliOsQ3ulFtf15Vf8tZELu9WDRAnEOatj5xDo
VrpHYv/7Py6ykOMxCNNUhBsw5l49ymTpGFx0nXWOu7He14bl7mYcZzbu5JvIxyo2mmALlU6HmbIa
9/ZaZExqoNnnCc00D1lVqPAUOafaNrZC3014Z5jFyV+YyaTdZJDXb20cU0N0caqcSzsR6CFV71NV
dl6WFsojwqHdTnWjaeegSLTxjHcWXlCBFBiEXiiqq4zVTOZZK5GxO1uMpC92U41+Vuf9Hk/GX44a
mTizzN0uHvut3fi/bYCrkAf+fQG6wB3EFoZ4e/3MNehTdLvi9OK0NkUqXZ3o0KJ2/Ny3SjzvGIIp
DIi1ZnhmFpiccKiq9lU8gzvOIZwaoUrjwkKK+J3Rue7PvEzszzFyNO8GRAgM3w3asvxIYyVGhyeV
RXDQwtFqD6Q/5R6d6hwluiCq230j8Le123YqH2tL12vProDd7Aiv9rtUs7vec3urrH0la5FJb9CZ
PzVzFVYI4MzT2TXdMN4NaRZfLMUdLlnOAfQlgtRnrc7dt7iWZ9+TUsNWx2ndNoQ+B+o/Vaz0SxJJ
bfBgZYy/rWbuZ8/qWv23ZgeTZ8qxzr1udPFwMoz2mSiaaMdWq+WXzhxDgeaayPG+w9xq0bxvJ5St
TPErb0L1TwkFmKo0afXKWxClLlIMMbznyIz0B2nGaCHAOG1/p3n2oBCZCP9hAKNHdGyGk5KmIwJ1
rvGhM2f0scI4s071iNRv5FnSnve9i4K/nQNS8NrIlNGu6UT/a4ig7fjxOIT7cNDFcFBRE2v39Mzj
k6Zkeriby55milMzt7cLOulBqRcHVK3/60WWfskXtQm+TekqL0+VPNLdM840CpMvhlO3kY84mpn4
KKW3XzujRdjdJd/C9H5ODoZbhQ8YVaffUCoUAECrXryNTHgviGBnCHFN4OK37GBvkoRl99KFYGrE
N6YvcL17RzRsbVKD+KK2UehNrqrstbgtd71Rdfu2kuauQhJ9I+G87e4yAUHhYsmSMAxBheJ6VVWp
jcLqnRQLOgZx5lhXn2EPSr9WlOqkyzE5Osh+HtH1NBfhc/0kmOjOiDM/2a0V/2sJCieakoVGDGNc
2OBL/Pwr1CcWn9dNg/zC74j2qP2LXTKNhtci1gq5K3A3rpbbmpBc2mROyRCCNWFAXC/YZxkqfAgu
XrQk7T1hK/MRZ1LzU1rm7bt5cOSTmiLb1Va5doxRVn2voYv17V+vHvoVBqU934Er/UYaxUEZzSkS
/WKHAY4bqAQ/WXr+b7aGDH6Rn6D8IVtYSNxMJ66fNIyGprbayGAyqZukPqa1A1O11SG8veBYhXuN
3ikUF1yCrlchcuk20DTjbBpN+GwbODRkRajsAoQEXn9rt9cMhskLtRfQ1MvXu17JjJCQVpvUOM8t
hJCIsYcsZHJEnxCi74C+Z633goBsuf/ID19eJPkFrR+mh5C1V/dbISPApHFrnBvdbXxLsdvv4VQb
B3d05WNqjeOukEG5R7l1ywTwzlml070g2+n4QtJem6W2usQAoM7Nc5DLzzLtrI92byVgSM3oUUuj
Y1fW8oHgEu0so3TfTlry4FrZsVOiH6+//JeocH3TcsnSt2G6DueUDsP123c0FHIbUSWXSNrKroij
8BCmuf4VZwHlqBZKuKs6RztVWhPiHhNUD6mobaBqQvnAnePsgzQRJ8tJnVOs9fZe9hCEtaDqL3Zb
xI+dkHIP0emshi3uJ3Ei2ke7ddqTBTTiER1fbZcU6M0hO9hvRKB724r+DLUpEdi+GUpalWVlbm+a
5zYY+nfmTEvAq4ZGP6mZ8o1tBZ8WckxOEpPOn15/qUtGdv1O6clCiFqM10xm46sUlGs/qfJYmGcI
FbOPs3D+Jran8CGX2fiubJynpMogTydcDiGF1uuL34mErA7jh3EiwAFAkNdfVEQF8t8TCfAQl6id
FHGFyjCKd9ifOP/ZyCN6kdFic8LPqi8Aj7I9VhrNu9d/xU1LkLP1949YxX83sHs8+iKLOc+g+hMi
Ywe8ZQK8iNDOQDUg3r++3p19jA6XBWMSwjz55BoOM8GIGBFpt86NmitA55Is/SqsJP9ucte9Nyuw
t36nOlnod1UnvpISaWhxdikai7EuF4nCKMCXJrRxeDj0Y5tj/wzw9is5EbA/ZC6tzquB4lbok7c4
g0oUXKGYWi6cD/Tlv6JzqSuQ39L+lGna2KLEOSo/p4a07fUnvUWm6BQCDL6hbbI0gNPr71uXE9lk
41hnOTHhx95GeXDbxn2b5EF/oGepeiozrUhYAZjO4R1OSegi8GMr9D0PLdr6W7PV22/ND6I+WbrN
KvIAqw3X6uU4jGVtncH8NZeicH8TvcaTHeXO04g+9Uaic1OrLs/P5mYOQYJBFXb9/DFwxzo2J+us
abF4Y5aIHUfxED1svObb+EE8BCKOgAizaWj418uYC9acyGyfjVoxfwDspz8ho4sW6+47vcw4ukqn
fBVSaT8OKK0+I+3+1CWu8gvmG4WBnofmPtTRtN2peh6cXTyvdmom0tgvtEFuIDCW43QdcZYfC1+c
8RpxZ5372ZkaV70jrfNohzO4zlDft+AuYTu2Wxp0d94LsWUprF+gUeuDllrVaMWVsM/piJZ16Lra
UZmbcacrmF+jBJ7tzHJ0d83gqBtn/M7KJkn1klnC875p+xcooGOMFoUXTc7Tib7TdAjD3NpnrtLv
cLdBjqqBhRtE4xY+405MpR9OKsuYnKAO3ud6M7RWkEb2ZEWXsY0uupqbe6Rf60cq2GoX17rhTfM4
eyl57UUMyTeBWsXGw98esuUXYClFokLzEfmxq4S6NDpTV0szugC0oTJEjMBnQNbjxQH6sQcDvXF9
3l2PWgIwNnGG4c71eqma26HMnOiS9DUStU6bn8I6N/yhcZBY4oNvPN9tzbSAh2CLWVzVJjj66/Ui
wNCZRIL2otoJ4hG5gqhL8lBN+DHLLERaJsIXZeOI31kT21luCzosVCrre7oHrs2oXYsvejBNHyR2
RK2Hw3pmPIdSwW0kKLLqI6RQ8Mqp3iEaHg4lFgYRGEdITmGYOJ6hD+PoCSOeLt1sid95NIbqzpJt
/i4RTZFt/OQ7X4VRE7BgZnvAeNZByXIDMy5xpLrkbIKuofU0xLFB4Y1etlXp/73+gpZ3fh1VKDFA
HlJyIEVCjL/+Jo0ZzWbnhMnFzFzpAbZKdrrZqr5LV/n4f1kK0C8SdEvFvLrUMprqKMM78QXYmoPl
QZm8KdUox/KtbTd29u39wVPx9lxGaUTLddN1SGslbDA/uYi5Do+QOTCZM4x/lUJbqv+/V1l17RS0
o2czYZVI4CDSq5jnBC7WNWqtHaDVzLvX39/djcFsYMn6MCVdb2V1GgfbGdTkYkvT+FD31ewPUmJd
EinuYz9GWy26e0cHhq0tkJGgm7ue/ESN6hgZrlQXHczfAU5ph++OFR1HnVTKXAyDZFxb/4eHXMbL
gOJ5SBoL1/vRlnmIPU6QXBbSzAlnAxxewNPtoyj+WYpkK5O+TeNBWPMZaeOggcNGuF4uwhwtMrox
vSRYbnm2KJ66SfmQ18YffRAXd0re4Bz4dqqLf1UAYe8w5aGy1xdpWaCHq4VpkphaRiwMeoJ7HNpi
X+Vyy4ZVu71PucgWlUvKbq5VfbVFuyJog0ilTYWmCXwOCFXdF/wPXdUbUwoyb84U8wH1b0yQOovm
Zw+tE2OGAZ2hGPFhJOpGQ/2NKcE5muex9O1gbs29MybzoRuwFfRQfki32lx3NjocD04tdPhFwHMV
kyZ8NeZAoTNsj/ky4u/qY2yl8TGdE8uXMDY3Iu6dGEhWtRDwGXAKAOHX3wK6YCadIKGr1gzfYtrh
D0k7/IYWsyX7dCcsATaHlr7AiFhyefC/Omb1FLh5Ndj5JQxjKNNlYvidbm951d85t84yJ14EWGjq
mKtr1sqlZpS9kV+Q/GHKpirWboS65peWm+4LdJx2jW44+9eD0y34ckG+UHqQuS9CdeuXmE+NHJQ+
LC6j1jg+mMolZZlCD9MQ9egAMDg2UTle8skAa1+i2JZkrvm90udiRwltekagJ77r4j8VC8hQTe/U
b415s4l451s7pJbLFIzOLdzB608w9k4ehpYsLknWp0+OOtNjV/FuqSan2whld742n5omIcMqmpVr
TEfXIelkQ82/6Gg9+U2hpJ6atfnh9Rd/w6clkkC0BIHArfCSOFw/kWqPGtpLaXmB0GQAGBfmY4BQ
89e5Hl5ONaMUZq5v5iQcjjR2ykOV6vUzqqT0DEyzPlRzB8VHqX43VRkfAE8V+ybIpsMwp/GDNWTf
9MSE6q1X888Qmp2fKXDQXn+Ge28KjALTUSToyEZWqbcyLsqQg1OSiKoaUbi10MGItjgmL2iyVa6z
iOVQ8S08HtBg128qhAIIyM+tLkVnpGzHZIiPVV4h+YYJnsh2vajiH1EKV3hX6534PMuwsr0Rm8Tv
jCa0yzDp06dAD6sP+JxaP4JCtu3BtZvkUpp68BNKHfZbFtlmAxeg07AncfCH/PdXtXTBl/bzi1zi
9TPMbi3quEyrizDKRQihw/FlbnP32+vL3OlAwHhCwRjEByxJ8vbrdULXqnCvdOOLCALkFUYs1hin
pCPTsJYOf4uPrrZPaqy8Z7P1+2l8aEf1uZzt0+s/5M4FTYeawShTFtqo6uq8CrQG+KBFcrHKCuIX
fqQPiSkGXyRue3Tn8Y8s7EMfdM0nMRXZBhLkzlsgUaUUdsAmWkgRr9IDLcXdDEpecWkEnqhzh0+n
iDADg1NkHROhYZRYCTXxTbWMnkfUSPeVNThHSKv4D0eNuS8MUW7odN650wlfC28QvhSQIHd1PcKX
C6NI0NizxRR+b9oUhwwBiuubxIIo9xQ8IB1PxWgQ7TojfkrqRpywSgTa0IeaGuxj/q0fma3R9p3i
BHpJV09/cJqGwJoUgcqgT1XVrYnGS+J2ffgQZaefwICboQPSLdcbKgnyKYNdSg3VGs17UUfWpyxc
WnAhAwp0oxCcLHfUH26AMbZdP/BFqiOq1LHij3GFFXptBtgP10Vv/CgDVXvueLiDXkwN52xShsUV
rU8gAwZKqfgtsRAao9XrQPelnp4HxYCdY1dK+w0bJ/4GT9AZ0WwdcA8xpuSdI2Pp7CpRj9Vegxed
7jo3kc+YmYXmji7nBLcndKAOtG6ByV5QKdZB1MBz96PTxpg64ste7Wa1tulVgVZ6UMI+Uh+VOWqP
NBb0HK8ep7hYWmOAF27m5pcDZ7ji1yFeRhXod4n9FlWj+VyNgDRmc7Z+Yh1k4ZBqKM3HvtP71NfV
aPyuNraR+qA/ReJVbVr8DIKh/NZlszXuyaiLU+egxuKnbWDqMHhxk/ENBechb54wi32Mx9Tq6WLi
oelrxHdEewMb3EmdF+alS81ap0Mayl8p/KPal27LBBVzelQU0gwlSq9vW+ePNCqGshtH/eYaWI7a
gm+j42nR/FltbKEYJua65nyx6hQIEfEA0ci6rFTsa7BLgoE82ySA/ewWR8XNRvVTAtD1MOgFKoAg
RTQc0JR5qry2bMRvfZqCjyY28D0zlyT0mxk3Rg+/TyxsyPj0/6phDjofFt34BO9ehfDKJ3gf9xR1
+z409G+x00W5h1EBTHFDNNYukdr0pE/dDCs3amqWznThSYB73+NCnz+XasbBWeykxC7I1OysobDF
sKmTKQaiAf6PflnGRbVPJ6zNDfRW9V2pO52+Gznx5ECuHKFoZA6lHY5N4tsUF+1Dl6KD4SHImcuj
mQxy8BrDYA4zZR0mbcCxsIfCZD31SzG45sHpq0HzFBgTHcR1Cc3Gxghsj3Vevkv0xM18UaPFUIdm
9CuowjIGMBlG2JxmGMo/wu3DqTVIRPRHnbvwCwqfyQcNgyjnqW4sFASrhalgCEWqHtMNdz/mM/i0
MUuRildEPj+lkKYLDN8t4xu6tgHBsg/D70EdQsIf9QGe3GhHsMMV4OW+otTBc5Tmafk2xHd2xJvE
VIcjRtTmdJibsvzw+h67qYcYCC6AE6LHgu5RV5lGFAdJhnt0exkTJ/PNqsIESG8urRo23mCiVGpm
4492Eu5G83aJblfRD74C5DLm1owtFsHo6+gnE3KwZJbNpUoz4Zc9ksplqCPDGBj1sRs22WZ3nnOh
rtNC4hKnolk9Z5sU2KEZAetlwVOfMX7rsQsD7Js/YZV0ZG+V+1YX/1zVkoXyjGSajBqZfq6W1a1Q
c2Z9aC/RwohehOL3GO9uYS9ucnjGAvYCRQWvRBtkncfhxs7xVPPhotX2Zeqj75lquG9GzP42dsud
hUh9LHqHQKbZN8vf/6rXgg5ZnFDv+0uJMPaOogWOJiOBQ1o3W2n87QahJwoGiy1Ci5/+3/VSowZq
gfxxuhQID/vEhHkPtdJ5smVm+9OCgX/9INy2u+n3/r3gquhNRAloqZ+my2xM2t6FM+i7Eiq+SHXE
L7gNjxqA1c+mybVcRUnj0TgvN5LZO+/XRAOEggw8hYvu0fVDG3aYtFg1ThdXFH9K10yfCzlj9MXx
3Sjxb2GYPC5V7ZIzs2doL1wvZTVJWpuNMl0mXSuPSm4NT40i831jjPIJkITj4xqbvC/KoDmF/Ggf
cBr+hZiDbfySe8/8IrJNw4kyZP1DJpkgkVt3I9W5gW/qWJt7rHzKXepiLbTxje+ttUAKVQ7l8vir
94sUDOidrJkuLf7DaRb+NzpO/K2uaw8b5iP+ZrtUhEc51Q+gIJ4AVn/s2IZeZQsFc0+pwia2NvL5
Oz+JDwDYkUEiTZB1XRH3Inbmfvnk1pQdEZAc3+EfrDw2Oo2ljYTi3lqcJOpibKJo8q0e362zQRr0
QC6N2YFOw/j3QzJiU5kLBKRef9W3s2kaRxYzRIwxIKaBc1ntL3BQShQa2mUExUv9h92hejDIvQpv
cF24fvGYVAqGpjkpb74oG35SFU15E7cTOrkJr0z3ZtsszzUX5+jJPsDvgnw6WbRUoTd0QS72oACt
HzNE0XdZzOXrN9P4Z5rL9Ce3Ti/x4VPmB/i/XM32BDbteQ7G4p+bZTwov26pDl9kR5eX/ldMNKZy
EKG05MUUpYAuUs1eRFvrPcOFeqP8uvf9mMv+L9SKLubqzCpDPygyVeTFlfgzFovyX5TnMP5lJLeO
ytJvvb6geSwIVcvgkd7Z4hX392OhBVfqs8VaJvalftnhzmMoFrrnBbLmQomeYcgouxRm/Ynv8WbU
3XIjMCwrrH6BvYhKoTlAoQlgafULXMWcSL7lpc2A/aP9tbhghuidKjP/iGL8t0wtC488E4PF13fv
nctnua2ZhMP6g0y2unyYcs1m1GfzxaSu8YycGWBjjTXVkcHCk7ax3J3vyqAVxjMEdbC/a625Gluw
wbalenFh99ixXn8SuegephEq+usPdifsQ91auE5kX5SfYpWQ9HnbzlWWmZcZNMWnwGWmn7gOR6eu
oXZ5A0K+D6UCDsErrAw5F3d2Jxz8sMwFq9ran1//ObcFzoKKpwXM96UvuKY7GnU4ICBqD5e0LFLI
xY3ru6P+z1gNtMsXRjS9rqV1s97Khe7Gda3X9FCNKD2MQ8Mz60byoHVOvU+HTttoSNx5KofmiLnk
YwgIrtEC9OOR4Agb46Ii6uONBU2wpnS7w+vv7naPLl07sF4u1/gysr4+Hn3VNjTMW+tSNGbxmEKG
OfWhiI7UEdNJDqr6r+gm4sHSxwYUv3yptcZ20NbZLA1pXZisaH5OXrv/H/a+azty5NryV7T6aeYh
74VH5qzRPEQEXFpmJv0LFi289/j6uyOrJbHAWsTItKReqs4mWWQaBMIcu88+jdCFtPXilV0XwxwY
8/PxR/EP4E1I1oD9Ej+/v78k9cAJIfr6UVz1qBhFVTrqYeqF4xUIuIljWdExXerWuPBfv57Yy/p8
L3igji9ARVDOKhCC319Z82vQiJSYWXTK6t4VBUa1t4jRk6xZ3GCKq1OOTDkLqiVQ90KMopw81BjS
vIoBkoRhL/pqTFeh/FzBQgTRn58el+AzNt1aV0igo/37zHg/7zdoHzhRkFiXMtuJoKwitPrqG1k/
ooFtamgoF6J6U4UPbgbaNqEDeyR6hwcM7tawzao0h3fsBYZY5wtW6VpOfFTh06gDSufrgX0eF1AU
QDXwyAUyPFM4hdtiOlR0oz+5EsDwsKUlGoKwck5NfNZUKEGHRAIJC66Bni/fLxfwWZ0aIpl9WiAy
eUSX3AU8cfRJBx1NXndPWe8qR71A+ICOyKsszdADrRANAlHMQP1XonE4HJnsEEPdoRLLD5bPaEnV
SOslmibZaeitLD8MgSVD7+ZgIH0eeB0iX1UxskFd1cehUNFdTEvhaBNBDUsFveLU5BY04+NG09IS
nbVHf4VqCADRCc89jobuh5EdrlZt8qCjYwOoLpqiiEisa7GBoE12t2pQy48G2dEJ6jl51b1AqW0w
UqU3RamsQiPNA+nkjrpuwqNJnoQi80tQdrjo9qzhZt6ANxBGAik0PkhyhPZdVT2Aa0LuynLd503p
Gp1YiA5gH+FrkIuhAM0WRx5dJkpZgMJOyzdVU4bvBWxSMJxL3nhXZJJ2CIsmQbvNMZL3iQTiQUvX
0QMHnOB965EGtHtI67i5H1txl7Y09mMN+6pAoBW4qb42pDhXtwvP9YHUypUO/d9DLRJn9sOnADmi
CjDwsRsAmkIATf5+O4BYsyn0uA5OaJbuHVZaJzE50ev7SlmA0kVu63WpL2QjK5DuGsEnN2OjfRZb
uPwlbocMFxKbE9MhGNGhRnHRGCiN5Puk91G84kca1Tv0XK9kvblC4mQkXQt+069PG//g76QWiFZh
JAFVDh8GTMyT+9YC9KxpACI4Ia1T7vpMb1npa+I6RFjMVN3Q28HoX8wc8U+TrcIyh/bGyQNCAR7r
95O9iHEscZykU1L63rW2xOwG6DpmeGUsmGoWuWaOZmQkjfLsFZW6xYxOupgrk5sGNgIUvwBHgi9h
GvmoS0nsMALlNPoawGh9s1QXRiip3aFfDuJeDH0Ee91MyGWiKV4DSHarPsiVAvLgZVa0YNFHp9FN
C5+oM9s0VfblqgOTU5qMQsdymEdgmkQjBUQVV25qdqFXAVALqh4Ctr3GM4DIRBt1JUPb9Qj+DIzR
EZT7TBTTHPRkCImnNCyBuQfuuABfoafXUFtfL/snMwBTD/mHb2gVBs6ciU+g1WHZlTBuTiuEaQHW
WiWIjlSjmZddaqARSMC+vt6n/c0DaJcwGrKrwGzw8XxwdzyQb6NRZCifKq2MduhxhFCs6i7jm0LI
rqNSkB6KrFMf0Ayxmild+KRO+JXBOMjT1FDL09xTKS+qSloM8qkre4XE8iKmAN7MKa3PFjIuA9gh
WHoxmQi8TyY0WSV9J+WFfAoGL1sHqxg9M9UktJMIgaewHj1Q/0nhXsTiPqpDdL+slcABVfUcx9sn
p4CPA04iPGhYQMjPfj/Rca40YeA18gkVFcO10KWZvcqR4/PrhXf79Zr+aGY/XmpiasGgSxQF4vKU
LBGb7HP0p4dZNId2/Cwr4J7DAEcwDwS6gJZ8f0OBLgogW2q0kz+gj3MkBIkD5LiMFp1Dajd5Lq49
SUarLaEZd0MkijPy8XOAD6AmhLoBPwBmHvM5sRMCpYOu11zllCv90giXiRX4YUyUutgAyPrQpsK+
GlsHPZkPrR7MXZ3P4feSCugd2OtwpVUNWfXJHLedvhDq1FdP49iPuyYS5SNYdf1dG9UjAw1Ft4ni
PN1HspA8lnF8k2YBJ7ItwzlrkeuByUBg3PJ6MSwDYv4TPVGtGn3Uy2RxEkp4D0TUOySywc9SH0o8
d6Ul6BJLirTPZboEy9175zV2DSGLitKuGuhY54HIinEVPn+9CT8dPIXHI1HkBWUiAXs2XZ8q8oDA
BjzsKDWDZ/WCul16g2zrSiZnaJ2TDGtQ+VZXagToTBEm6L6+iNKnypODueMwPXookEJZHVx/xORg
Wk5BYqJeBr6GYPMxzaXCZ+gUn0eG5MNyX0VFlFIUmyBVoYIKZdyu8oWPYv6kAIebp6zq+yXe67Ie
/OwDEGyNKLNRXsY8/9UpgVGOIGciglJpEJtABoNZNB3TravHnU7KLFrYZayoLwWQ+FskFroSNaFB
9bCEGm0I6kjyjoC0vH1WmlG5Wwl5sC0yAakFGd7SimYpKv9oUvKIWehF/e1SHmpAesNkgwaCKvi1
wlQiMNlyiZXwXxZgMcnHHrHdOA0RXUG2l4h9Esy1p/rEs8K9KBgKqNYEzPUzEZDg1anY5UV09pSo
lJx+BOSG1L4HksegXVYSgbyP3tpIiq/RNqhCvG6M6rNUN7INozt+DsRQASAZIWIEC8OV51MQ8iJ2
IaL7zvvMPuRy4OMBwVjRaARAAtS6A6409SfiUc2qJMRYUaALTstoGde0bQvRSmShsRTJzxxfzBJL
CsvoPHDuSmAvWiZ2UUQR9ZwjVRGnBxa9XJB0AfKEl2VA/01sLDDtBkNZLKTzAs1EQJpuIyRtiNqj
v0Qco9JMTueSaU+JGO7VETOXtbbSR3+lVY1BoA4BLVdBlIOCiwtfxwe1D6YVtVFdSTjHWaNRlGJi
BcZBs1qY2+ukEgqS53732IEjGiSeMzbHJ6ASrFpEPS/1ZdDKkKDfq466qVVX1xL9PEpXQbyrxEOG
pOxSbhioKhlvrKaAnTcMT1q9Qie3+wEFX7KSU0/dJbpTlEtDSUWyku7CNLSEpDRmtszUBb2MD4BJ
yHc+vmlLtH7Z9YtIjPUz4LFWYiyd1liS3vDJ8esLTVUovw6IKpC+wO5EFG8yD0qX9+gfhHmIiETB
ikJbgiIUMmfjfRLF0+tMjLxAdvO203A/AhVJRX0GQkhmhATQkG/76r+/6wdeXbrGv2Q5CFc8NPL7
/tf/twteYGVn7/X/5W/788smrzrkb+m5Lt/e6t1TPn3ld2/E5/96ffZUP333i5HWQT0cm7dyOL1V
UGp/6mfPX/n/++Qf3i6fcj3kb3/85SVr0pp/mhdk6S+/PuW8/vEXziX13x8//tfn9k8J3kazl6z6
w//avL3FQer97z84VfyUvlbTD3h7quo//rLS/gsQIUTBVgBOwrnk2evu7ddnloAJIqKALAgKOrAh
0qys/T/+shDF/0JOH+8BxAVIXl4yDTqob09J/4U9hDeAXwupN4T1fvnTQK++ScJvS+S9Zb/+/oe0
Sa6AxKirP/5y2d0fBCYQ8RK6/3AKeiB4AXadCCg0JwjjHq64pbUJUdtN6NlBuQELW5I4dck09CQA
X1GKmL2CDnCC3de2Jm/AGUaGVEbxyTqFBRSD8pGAPisPwOdrCx2VtXW5RCMQQ0NcTaFVzorq3IaW
vLAWrl0CuatTtdgmEkefMV8DB9u6TB2527qa0/mG21A1ZlptJf0mR9eDzHTBmjVcJyXAPjt/o99W
18krOOXf+yfAZ5T9AIBw+DAoTuLOwTn5eflqhiY+hQSzunR9BWR+C6N6HN70u+yxeJQ0qt4Jb61P
9GcxZ/pz9pg9Nm+pT6KIjM898IVnVIO4ZjO8DQGAMZB4JGtQa2Z34aYJX7QIgPXCCsddJdMhNIcM
2BhwRIGy9SFevMOIRkMHn/ThVTfMiOQLn94Xt7ScuCd6nFey62HRO/0+L4/L2BaWG3Vxk0uoACb7
8X1xXN432+R6vI0eZGMRk+gBzlrRUnRvWBUUbJgoI81PnUsG0GiVKK9GLwkyE4qfHebE7P4XDVOZ
2SDTxP/vYIPMSYVp4cp/nlT4wZqDZwjGDE//w+3hAb0PJlUiglhISzTZCtJiSVDiGKPRBQLxrsai
oZ6rR5i72kRI/51Xm1psXCeAWhQkUQhPgY1gahGVyph5Sgti4YZq1kDRDZWGLGQ49HRlQMTTEQ+V
Bgw18sxj6ox4gp3+WeR+HMDUYE3iaMxd0LRaitUZYD5EN6EGMFNSxaCTIur9QOstcJQ1qjuvl0/9
q4v2MjdwSsDrj++LGoBBEq3zMyqDChRBjhZK9OTnYJ30FC2jeS76JnnzjjVSYRr10Nn3ZrGXdVJv
ghsBxZE6Ei8EHo0dC7/+ouSk1wl6MnUhQFMo9yO6EWUEsfioMsKa1C7Vrr1t/e4nbHGz2IWnDm3Y
kaJYe1few/iU9+DSoem+Y+3JU6gb061Lmm15q8U0j8lWL4l2L95Wr6hqOAx33cZjyakgKJcMTuAB
QCpKUMm1bPZwpgs6xjRD69mQdr45PiAX6jPwsgbvPp59z1/Sl/ylDEnn8f/lnGj7V2EvQ+3y5iIY
MJXzGwT3gSKNIwvw4hIkSmg+grYYj9ImYNUSaU/C457n2nJRLgygwgZA6jkS1vllnsj3n8v8e1zm
OWky7UH+j5Ymk9TKN2HGWThBRSkh+sxl6wdJXbS9uPSHWLFyyXvrJAUsFEVAar1Cry7QpdGFrMz5
23OXnCiHf8Qlp17ft9tEdSTCk8B3AlPw/W1GqhQVAB4qFpD9tGcVvb4D6HJPm5lYwuyFJubw33wh
6UdKD0184JQgpIe+LZNZDKTMl5ZVgf4VrutSeZl1JNXROQ3oD1sK+t6s8t6z9RXqq2TQY5oLRMZI
qUUqZ1VYGpyWE50phsQZZD9f+2hqQhWA1sHg6RemNkDylvsiR2ZZW0Ikh26UMje67iUlBuFbPVcI
P8XUXRbo4+1MFiitIi0og1CxVjJNqN+h8wsd4TWNpACX05LGLfVSFgcMyqwF2R0R7nv0LCuuoDjc
liB2pve79ClOiA7wLp1Tuj88ph/HN1lXL4kFdHDA+AZY9g7YCnPHjUGhRcNzeVjea/bSlu5z+AbL
Q/fc7nqr3AUzGcG5JZ8SXP3Ol1yd6Ld/9pLzHTfxAmHb/fmATRGlmZ+kgrSAmVc8FWCHQfXXU9UQ
gAPph+DID2IMc1trmrX4LbbW3L1O8ld/871euIOmk8rbG0hAA/L/JlKrav04HMGAat3fC/Rw8EhN
Hh5uzueZqMRlcb66zkSceMsUfIX8OsPaO9UOMIBEWLuWZ9fOc+6UDsoLDY3CQHYq0hNrYckU9EoE
tt0236fk6WnNjIVlrDX8EZn0fU7uFKKRlOzRh4usZo16aRKZv8i/jxMzlS9lvwwKFIlbGXIBJ8g/
F2Vmx5XpX4m+EdEio4JTjjQF3dAxXxeHUqBoMaqjYuxGd2Y25MxYLtnGDzYB2DR+s7HMbZiLvv0w
lr91w/xQb3+Y/wvD34frqL6HUGSCDdOaoDXT1tWjAyWTWcoKpATGLKvb3HpfMiMfrteFRSUgS6lY
Netfkp6tDvE1SBtUIHp85gcM+g7AjlonoS0HdCVfRy2Ch7RgqNCL4S7NYS3mTsxlIT4M6F9+YmZX
bJIw+HtXbMrxOD2hUyRzpTWrNgqwQ9KEZpYAt5i6tqIw8V2mfoReqGwxx1gyu0sm4vI33yWzkzCR
q/+ISfhRABFoYBDj8Tq+1adyHjmMxLEDqM5i7DEjj7nZWbtHUCazezNk5M0zSMUqtjw80GNlyMQ+
n/fI75OB2ZuB3tvMvgmJ/bWIBLL6B9bBh0Epkxhx3NRLEFhjUIKF5DaDoqHaUSW96V9rVjOQlvkt
fqvW2aZa4yDfazvku4/IFL3glTld2AOOfm3K5HZhvha2/KCyhq5slxY2ei0ayxsXzsnRNY63KP2/
0gz0rCKy7aCMki6Z5iCQRnt7yQKrJjrFl1ET6wpZU7Pf+OYb6IKMkVYsN97KjYLGgddXCE0tDNjO
b9nOZcpVTd4W1HIiSzdaTKBGqPFQkwgfH9Hl65K9xdB2Bi3JGryKpv8MVf3sWZWJ1rR4MUh36cuV
uiPJ9mrJdEM1nBU0lE5zjENjMTEqsyaC01Idf1bwCrAn0MByt+ldgEtqTD3pex4uEy3BuQvf63Vj
3qGH3Rr38xLRF41tHzp2t1+SO4S36N3VKaEWupRuU5I5YHKFMrbu8BQY9om6XiMniZfL65jH3gQT
jY3Jen8+HoFQJYAIEs3YVAZ/3INTnGxe+wOaIJgNLVll1GzT0NdbCaI/IaAAZyF9VfE+UI4bJUu3
CWnN+01DdrEDzDODgmAdvd9tQqdkhYHo0MHfbtIt/7CclabvdOv2vkCHBpJnpKPDOtyGTgMQK0Xm
hzTrkKLZ2JWE8GG4HdbygV+Wj9ClLr5u0YQYj4i87h9Uyz0syZP93pDbW+EInHNPBEKKLUgqMce5
UTHh3niInNrQSGtkzkPFGtaxcd2Z+g7TvKA9cTxiDWQgdkrtDvc3cxK4afjJ0vrL6ZzSF+cN4Iko
aFQslVRGjDvFDexMJ7MCctj1bDTTbWewK91CYff6oXIMcY0hmoNpUDZj9c1JimkN3D9FUszNzwST
VNZFUYO3gM8P31TuTj90xg7UokhxP4psZCuS0PXTsKWGbOEMpEQwvavten0+zkzPvNCamPk/hdZP
ofWfKbQmtuNveSjn5MMkAPtbyk+wQP5AmCOtpQFnzwHQ07zdQqnd0Qf5DnRTyUomWFw/VkZrtmZj
NMZojviZ3PZmbyL3RPlzw7qAlqwvr+MZKf4coJRm9pQ6oimay/XIJCoy1ZQMnyZGZARGyBZGa+un
1m7tBdUYDBq2ws8AFrUKGgMiNVQvzfS2YT3VyLZhRmuo69Z48tiKLQ2uScHJ43TG4jxAiwKhZnb4
K5oXMuRp4LPDYohh1UCa7kPik5snmT7l+Dt38WE0WG8JXV5l0I6nyLo6KayGYdSSU0a3UkOi7Wpf
vMjWSLfQtCnZXm3vHjQEBXxixzAfbjOyIuNFa0NNv25uVdgKiGfoBBbgQFVybMgrn5t3PqDzO9Q3
nu/wPDcqXl9fkQ1d09CITM+MrQTGq0IGszFzg08LQJk3BRtMzUxYbnGjADVPLLa+1ttYz5m1npjy
AYjEUq/MEPnH6jWYvYYu8cVXXoYq5yu5aRnPcPJlVNadkTups7Ryp2eDIZsCUo8Sgig5rPDAQJcw
0zN8M8RvKeLriYGCcyy4zHTTx/LzvxUWmpEimBGagVHRGM/j1WZGA2O0EyvCs70d7eDzokmScEgy
mDSCOcIEBRXQdrhHq2L8rxxEqzQ6s3JGY2Cw9F1DIpLZG6gQgDWdwwbDzeAhYlSB4eI2NHwNBqw3
psPiLoyGJpvCkA+aJZoCAkGx05o5Q5MYWOAqtv0SK5OZNZXsnNIUeBrDt0lxLTjjXj5m28KRtrVF
fcNjwMvSkIwYjrhO7YAQmOdGYaVmYpidU+/rvWAKLF3jk3ZHhjor6q/Rvo6imwS2MDc90e6HxjAk
YRjS4LbF77GRsR6f2CKbjD5bFE02WG3UmIoN4k4wQNGfz1gaGr503BCMdn54EBiw9e1qG5j2CtA5
7Xo4NCYJHM+h4Eay/LntMysqJgGrn6LidysqUGH2taiYOrtuoywiFM3z4FgFQVEZAMdC4Peme+x/
VQwuzpIEGcGfUe9BOAH5IDLBGHACXUugA1ASKQvNxFrQlxYOKzat4QTgx7mv4A40bDQSFmA/6ziE
MY2tNUt39a5ztPse+1khLuKw43o4AHbAcCo8IzUBP+f+BU7vQJH8x0cqB4HspXv/VNN4vXJqq7Zw
+EzZAvrK8feZg6Q+XV5ODqSd8bVIBaXFzDxNMhplG6IatisVS0ZIgJ/ohsKT33WUq8fGUF9Gs2U5
1OJoqvexM0IqofcmkxmXk/yhAZOq0caKGWDQkJiKEbPKCk0f8+bh3yARsj3DZQDh46dnZJa3DozY
rKzCEp+57I0gWVPI15Blln/m70uATuGvDY4BlC8gdazY4X2QveIz/wTRDs0C7/cZ1sZIqMsWmPB2
k1j8Vd9eWb3xV2R4+Cb/7q1jM1iLdmHhJ64YGAWtrATjDrAusYnW8vgeYWSRkRi5iTHhHlNoATRj
wAi41HeZj/tILHztEovfD49ceOuQjXbGx2Pynxgn7iTDq/iVL18Hrif4+yBs962dQORysavDgNAR
UAjoVeQksBm26AgI+yEmq6O6rpz4FJ6U+8yB+IZurffVtbjuWG+Cws9qLkZOD8+eGzMoJmAia6wU
q6BQn0bQco0BjQH5DZIjK7vI6IzV+9GAdKdcu0hYL8/m+7HHGgg4Ja6R05qWVGDgVDupVERCIWK+
sbgKzMj0Dd9gYJOGcbJgC6h3rroKKITSdI3Bji0PKm0wB5bgudpEJIEbFArG2ppcVfsWj1OAyQZK
AEWzp4GJdLs083cVhoVL/R2o9dhA1CvkdtceO2dA/Vhoq0lTa3kKrYBBzbvQay6FUTLgbBlgTaEq
ZhIpmRWiQBkFL4yl0pVVONW22urWeVdAVZZQY7sOOlTCwEsasXvRVHHTFSaoMnJse36+wDwI8FNk
ytQDEGpjb1ZOR275HS4xMRgyhs/sxkY+Fyq3wQHBaFlpNCxDaCs39CMqPnDtlUGg+lpCdEQNRnpj
u9DzsMtshMKdypHX1Va0pHvlRXup2PDiYWdWLNout63twK/O6MgdbSDKYX4lZINQDtuN5r3ZGosd
lhaWp2cBpXa1WPdWbNB3EMPR9/eYHl+RTqfnm/1TSG5uOvIKq8/FgtHGDm+0Pdtwa08kIznxEEtF
rvlVCvwjw7VWMA/BJYoLvr7eruySIQzC+DYrjM5eXXlY4SVmqoA9PWBr8SVV2RIvL03Em6zOzjYZ
FobLQj5bLpamwD4YAIZHXghWzxbAK4T3OlNe+/YaK8nNcZB8YdfxzYRsObaQS8Gxi3+HeAP49CBg
C9iZVLcyR7dETJy81u4XCA2lFm6L7iWm0gETs6W+zcN7xFhZhmwkB+/wngEcH1ou9n6KB3BtuAUu
qGX8dYUl1BlYu/Exi5mQhXqBv0zDSx88kmlIR8nRx7TtK+RJLtG6wpAuPgk/sNxC5YcCGZSLf9Lf
c9+DH+hsD+VjejaaHZsjK69VU2QKFbciBGyz9zY6fq8dwZAD4tkK5WdXoztupqrb3HwWSXMDKcbS
w8VShVTjcgwWq5ma0bqxCsg7WK/H4aaxyjO4ZHeVJRJIO7wOktASN2hRanPJHEICZ9BVXNbB8kVs
M+IoQTzgZqxACHnoj9JZOgfb5kHcq7to6znqvr3LrJ4s8K6VwUOkiKxereAbcFnI5TBad7GLlIVm
iKwI51aDLPz22Qv85m0VUsJjUmDDYtvYnrnEIeOrxAOMsK03otFT/7Yz8SqEc1u8p7tqqeb0G0hm
Kz57Bh9jbSNgyxC4qw1YsOmNx2LY2IhL33V3pdWwAnZnAPkW4fOxCwx0pIN4CXGIByjtEbvpqaQU
ZnWJ7Yl1wgr6VvUcw6nJmXSEH4fzz12g0BIdREOxCxEu5dYtfrYmX+kSoVauOrlo5tF1/i+EGaHy
CwB5SgRj4Z1iI8JmsILDgBjnAp+YWqiMxqdcHgboWSGbeFgVsguT4WNXi4iPNzCrBUjYldXB3crf
98BCmvqWB2n1ixjzYLvjKVShZPgOd8PklniDEGuPWeNv740RvsIKPodM+BHmx3UFgb2Cm+phRmLM
OTgYr5I7iDnHpQncGawVdkIC0cYdXjieQIzyBEaNz+fuTuMIhEKC4zjpF1V0mRl7gY/UH7rNwvFx
mC8PM163Vk1XTroXAJZMb9u1usNy8aA78Z8WRyhywz1rSA5gK+1dtnTwddmKS8BVvylU0GHfRRgC
dyLU/ZLJ+OLKNbpxncUJinmT3LR2v+GKGcaDyT8B3Fb4RG5UwCgxUxbY3BkccYie4XlXToXyh4BA
D+HBVyOE0JbMrWTqxgvfyAGMgs7y4QLC6MAUJFuUjR5yyw7MlNL4rUGgeonVbZAIKbB+KxZgK9cW
GosVhL5iH2OC+GwrJ9/iu5p7yMUdn21oRTg72OvXXA0trvlr+V+XtLL5v1UntKQT15zcG/QtuFHw
BvFqim03YxDO+thT4oKfPvZPH/svxUfinDsxCdej1hTFqx2icSGMX644Khh5T1xMSrs5UOa888JH
8wEA8NN5+em8/HRefjovP52X/v/8uHiUR0C/cl0mmR1xkSTeiotvQA0Qk3YsHTbxTBHg3DUmAKG/
6RrzTtgkVfDTCfvphP10wmB3/XTC/vVO2KwVPUlU/V1WtD4jj6clGoJQRMmqR6ako8ol75E7PHGe
buUDT6xy5BjyjwTBCmR31UsOMYdvqiNuPDLFkJDHUBFrGhGH4fHtb1Ej4PSW7OWNx2Uj+patiPB6
N64R3ka9pKFaHcIG6HtBe4AeM+YB/sYDMjzm8S3OuuH+8Rzua/ZOJ7mO3++dzqa/Lpn0D57Rf2j6
C0SbPzJ4QJjImazA1jiFkHdlC5qftuabH9E6xOt4zO329vV2oM8IqoKMndziDzlDNH0DmGCH7zIP
rfN4H+JQzsieTyM5FHhpRRFUv16QA6AE6/SQHipreVXfSVfyXt71R+U6N3IEtAsgR3SkqyqElsjV
1dULSM/IFaKaMblCKGpcj2vBASZ1PVoFUxHqb8wM0VHfFGnmDACzFuB/AZ8NnGvfJHh3S8b1Q0z0
4/v72SdnpAEw1gV7DdjxHTkAGfcQIbGHVjH0lsM2F+bmdoPA97YhLn19DSmwH8j8Ifp/W7JbpDYQ
F1T5DQPCCVRIw3/yZ/jdH28xF5c5wiej08TlFRxUcHz9OjP54yj6h5WZ+PZxEK2iZdQowCrzxwYp
H/rYGT3LyL1OzGsU4tyhCzE59eT6UstuAbxMjC0B/mULBM0NamQMtIphaCxEeNquRXLFTJG8Co0A
iQncS4iY6+0roDbDZdbegX0Jjfe51lIXOOkno/rDnUyM6h4NutVeQj5Ae8zv3TfArK1urZ+DJ+0I
drVjf4XGTynpffSvJih9FFYElOaLkei75RnFgQq6eoS8mqZ/zl40JPnYAljskFYuKrwoCgelo2a0
HWkfvl4BecJ0dakeAKDqz2djYqijkxpYel2cDZAoB8jTvvEUaEJfwEFEmEeCHdpK3SRmYsYGqOfP
0dnfoTMxMncBMkI8ps3xwV+P6VJg99VcTsx6tAJS5CjnuRVkqBSKTBRSIbJZb5fAcfF8HgAxpLIv
WBNao4xfNDIggcS7zlwDu4SKKWQ2kQWsLkkZ0IHTEEMFJgY5og4pzHiHnBGsptRSH1CiOoM8BhfQ
jLzhz3+QyyGYp/VggfHzbMES4+VJWuQNdhzyMyBly7MDPD+UArjUGd6Jw5daZOLcW+R+gEerDxyN
Vt3E+MnT2zzJ7CL9zNPpHM7E098cZM/3e0ATZN+tMjc8hclH77pcbQqFFWCTR+B5sEPArytkMCsW
bHtE6Z60w2jYHPKzpDnUPRK/WMUlEqcV8n6teUmnIQjNRxw7/QWWtGIR8GvKgeMVWkNeCzARUiSK
33Or27y+usb7+832LbFOV2lE0pTg/EFGBQzffJzB8/uKVUCo8eg4j3lzvc+/d4h8I2+NREFj8995
FojHypFeRHC9vOSTkbL9O7eXNCmRaJQ0cAcZWz4hwgWDgHpdm09vdyPbBeHZs4D4NIAogeBdryEx
zjkdSE5vBHKTsJubc8YS83KHkInH19cUtXdcin59Dn5sIf7lbF4KND/sI6FPg1ZuMNDiFB8U9KNk
QJpZrZVxFJhVYpHGrXQ3c9E5bXmp/flw1Z/a8p+lLWf3wwSy/w/ZD3PCWJoE+/91p2VO7F6QgR82
7k+x++8ldicW0r+ZVp8zlC5EER921z/DUJozOqWJofTvYnTOmf1Tst9/X7Nf59GET6YquNk5o5gK
O3oiHdWs8EA6AlNveXxsgdw5ZL3tHNJztRNtgLzZG5AURkzeop0HSw7YA9bcAEZPgzXMCztZA9tD
APaBe/fSU9WqgCUDZ5WlmeMuQyQmJADqtbvogqtIKa8y8G9WsLyDiPrH3EIvpvBYFuQYw9NDseaM
KTt7exP/7Hd2e9oPE9lguBdFUE+jZRovRfhwppdJlQQgukWx7EDT6wYQGeVOZ/fcNOdY2J7BGKfl
NdwPOCCRHW20C1a0oM2O40BDk5eJoBWqhpYzBN1QY47b48UDLDwAZGUmuxVcfg45apAh54BLQHmo
jDUF5buFdrAkE0mnWaporhrja0Nu9uYm1sLv6ubkHyK/P6zc5NwNQuSlEgiILYQJVLI53iKucXsP
PxrYOwFREMu6UhBxaeklOnllXR1zlMuIFP7IjDvB1dYnCfBhJJMjUrhgMopVjORgOuvz12s4e5sT
nfkb3qbKZ/Sr+5wECtBpL9CaEqGawuBY0mg/IkhjBpBezzz48uzsJfL0sLU81I8Ga2ePkA3YafDM
4RlgR7wso4ih8bDCYDzKVuUoZnIlbTVb2yzt5OyhC4H99ezxEX014ol2HN2Vni17jBjctuYGAb2v
P/7SJvKrz5+4+TU602WSDulRokM0ioEGGt0+82IycatQAT9TIDBVmyM0ORI9ZqJtihsOG+cevG/6
7FSBXfy9RFU+IhbdVqYihINLZBqfRqMkAKeRtjPc09cDn5mX1dT/7TVh4Y+Yl+T4gNKx45yD/WOt
8ZcjMe27kBe9X8sFLrCpUUU8AhUKtiyaIbaHEOqCXPOdMcL3fkZc1XSIhUq2FH9QzWe0kyFv+P/t
Clw3NyV5QKcsUhKMEgVtPELowwtfl+QEXYgCpzPieO/otwVY3vvM6sp8Fr5Y3WlHskU+LkLBx01A
qgwY/P2K3BcIAPNo8eOO/6Vl6NsE+c6LoLYPfPEWVknY14s1d+5WEzH+73/upk1H/tpzN7d9JwK3
+Ydv34nQ/X1u34m4/q2274x2nHYw/Ku045wAvkSyPphv/zYCWPrxrCARpaPVEG+QA9nzYeBptBAr
VesU69lHeVJlZSDuQbDxDrKOnmGi3EDeMdRS8CTVTOWCKHCB8Vmw/eXikwRpPNZStpB71NcmtNiH
qCgaUQs7GLsLs9chMWQ7Bdiew/lXKKbqQTYFnOdZRSHU86Y8e+jCXRA0OKzgzBSo6eISHpwast0y
9wGQdHO/F3AfEnsPcRettdwISP+GJEFVTsZkehbwz8HpLV5qFCJgH5iCjf4sxEMVCZI0PNAaGpId
wf9JzNBIALHGk6j+kGBAS0xgEnvidnSBJ74WtuDdnJmciUcwFAFYKF2sDNNRST2gmIZL/E0G1TPA
rOS/ChD9u0fhUk3Da2tQbYy/6OT+T1ksXoXdo7ZcNrmOyAivDXhc4Z0F/sytJl6Jw+sR+ac9FgTP
fXv4V/w14A+GU3j9P+x9aW/cSLblX2n0dxbIYDCCHEw3MEEmc5EytaScsv2FkGWJe3Bff/0cytVT
ElMv+QqvgJ6HGbSBhsu2ghFx467n3oMWMID4J5h/jmIGSoYrguKgKdBtaPdo75qq7Bi5Nf0ecH90
JKEtnKNjoH1rsACTGv5kJYW1/oXe13YaDFSPeTSXj+w/sE9/iNPMPqW+ljZZDHFSESUV4ocvtoV9
/wCemMk1rIR03Ok/TDKSruT2+/fHwXnUbUyuy+H0PD39xAQb2PBI/Lx73YWQ+twOIAyps3S3i4I/
ebjvXt3/S4L/6dgo0/zjFmdGtSg92eYpbvHNnZ8yFdP/pkub3LfIfdg+oIcIvURoIH9z+kPc78OP
H+BnFnevpxNGD7y8mJj9FCMe9raTh4d+2uvd6+sregmPG/tVQTl2utwdEdN7to9o0QvRopOjD0+u
0eA21Wuj3TFYDWJB5y3ubmbR/3vtbllpzWz9/1dai0prFhr+25TWoqcwizH/Uk/hU0fb0lQNhDYa
0d+SE+/0peexMBl62EJYKdA/40lnUPAYdTeK3RNzwfi7W9DRn46cNd8tOdtuSJSaRQRLBlz72asm
plKYJQhY6h80QPtpq7XrNNJKJ47T1JUjZqRSDaNGaSxAofW16zBov0hlZStqfpu25EcegK9JDuXa
4HElrK5Vl774U4fhjy+mM1cujeLY8CooTkwiadGHC0hOYOdbXQx75AdrNPZucowB+fI0gRJ2Bx/z
+Rcs8FuW/8yhe/cJM4cuLTkowik+AYH1pKLv/dXUKDeNs0vENBZm6hv0gRO6g3d1fE2AhbjsA5DJ
K7r0BTOvKe2bKg4KfMF+io5/3u2ngYg3Lmb61dNUmy+7SNwtLLl07nO3468/97dJ5pd2PfMnqryp
O0XBrjW3gCcHXFhhI/eFVEcBWEGxHvFepsEImOQzcYYd0Mc3uYapuJNAE4QOABLDBlcyeb8G0v7I
cgCk9Hq6fFKf67p34jEz7b3ZKgqR+MwTrPWPycOEVwa3EymNyaX96qxbG/OIcnE7DVl8phgsNI1t
XB/KKQ6ZGrs3m4fJE5g+vZvyMTYa0U+n1+Pr5S9dFOTpzt8pnL9ekBevdGZJ/01XuqQmJ9qz9wf1
71eTS691ptdTP9a7OIcMpmJ/e72Q51344XNs85/74W9EExde+Rs+4p1QRr1uqF4Hk4TXUuEBaxhT
gsEkdryPHmtxPXXBh3ZyyACpajByDPM1MO4rFwcMZ5gQTz+nisO31eWXsvSm58jff9+b1haciPkQ
+b/CiViwRm+H9+7G/gJrtCgkMx2bjiHjYP+GkKg2Ron5APLCW4IFqOxp9O1kExTxvXcQ868NgOgG
JEBi1zsAi7gGlvGI3nx7wTNZ/Ka5Nv2/4Ztm+vWvfEy/01He/nrLM/7L2W//+b+aqi6fkvBJ/k00
5ctT87fs9W/H+qkOqzp8rv4bUF9OzDGXqC+z+DO+y+lf/eK7VDSD/wa2WdDQMHB2U2bij34RXipg
p/nNpKCcMDkocTWQXv5BeWmCJlMF5F63KCFM5dMglH9xXhLtN3C5Yzb2xKOrm+An+zOcl5ON+EMR
Gxx8bczQdHDiqhZK9frsjXGjNxpWevp9pRA4urFf2jTI+Lo2hIeCusrBatj1QhvH47uj+l0+3pNt
Tn7cbGHOcTygVtNB3anhYN5b2xTOtVH5Jb0HX03mZDxAxpOPwfbyKtNP+bCKZqE/AZPETR1JYQCy
P65iyDZq0qZW70ZF3yu8ePE0BSBUpd/F3U+fRnIHMvcFO/LRcuJIZ2vOPNisSsq8j1T1rgo8kQY+
5u9UKUaOqP6tmS8x9n60BL8WoyA+BZcuWOpUNjvGTEm9trawWCA71bGA+gdDXDw4IVobjqnaBe7l
A9U+YnPeFjSIZmoG0SkYUudtH21T6aVXc3JX+vE98Wh1XXrFVsbx1le6h5IOyjYksNl04zUHox4D
sfABk0TOrpQbhqZxsFhZIBycaeBMBzmvVWfkDkvp1w0lh9DK8nWhdHzTZQ0yoKzCDJ02Iw4LZH2M
3ZY08MRzGT2Godwq27pq6/3lrzq7c0xXpQZOxVRNAtLtWcDqg4VKy5OQ3460Ab6/GgYBABMGQ+V8
3Jh9sSRjM9QqrgELGiCQJmDzMokxv/eyZRUzi5HdSsPy7cEMj6WmXGlpXrh5NGAyVE3Gh0T2vQgK
xTY6jJfpOsyEz4d8S6SBaa9pdvQbzhcM5Jk+wXehyU630FcMOt459ZZK+rhLrZHfZiqw7omxxZDZ
72nUFCtQ+GrrgKnXTTlGmyHRyoWE5KdnYlGmMqZDK5rz+Stl4vOqabE296vrlEev1tDqXzS/d/G1
/SO3mpugxgCs0SjpiurU31pIfWRcx6z9dhiurd4jC0H8Z3JhcVSjwCrMLfMte/7Oa1II9KtfEFxT
Xsa3qgm+2NpvXmKFfpOgrV+QwvnhT0w7pqlPuo6o0/F/1HZd6Hm0gxa8N63mySrItswVt1WKh74n
34Ox/tKHmDkqR29B4709+vdv0oJ50zWYMYvo4EmYFyS7MMjR7jJq99Q6hjwD1bzv0FQX/s7HgCuA
6DDVramFgfF2HujNw9DRl3pu3gzG2TcQCmurwaxC9D5uHsTEOh07ot23aMPYc9B06D8ocRt2MEob
svDKmduHG6aAWszOMzvYeqOI6J9VT29H8e4zZuopKcMh8RV8hv/KqFs+a80GlJRlayt8x6TtNSLC
vMQnVjpc29GlpNEsMoCMTTfxbvmZCNSZn3rqgOU7DDjRNj7ZtKEzhmCLu+mUjf+Fam8UxeOXBIOc
vsrktkJXyctlZfhGGXTpKmZGqYlSaVKqavcNS0Ft/a0l6IgzS9H2z1K9yyEgpYW4b6ALyucNLny2
sK5NBlgnjPKZ6W1V0LYPYULuKUZPBzZVJ1a5xrdZv27He8/HiER9A9Mg4m4fVb0ou+9jdpB0N3Ru
lzxw8H5RlFz1Y9A4ab4LQaEd2z7bE7K5fERvftXZl+K96LDcMGN0LiaG0pRZrGv3cen2qDK24ob1
jtnboMVG8xXHVGAMKQY3+LHFKOXn9rXaGhIzJXv4ZYmby3XRHApNEEtINOQ5qmucqsxpArvhgmq2
1WzIuCDaswTJL9mimgolA2/RBIX7xxeWB6aXKnpL7mN0fMWb4akk134rFPmNY3Rpaoe+4JuQ4uNX
RbRCv93o343dlx5zrqXT74MFbfeWBZ6f4fvvmd12r2WBzJQG34Ox4Kk9+DY/mO3eR0d16DK+Ajlt
FO8rf6tXTtC7afEl0jfagA7U5sb/nkIRJXepemWoGzUUCjqx1cewE2W2IsWOgyilpOj5WufhmmGS
6dfYvEu8DSuFeg/2n8viMHdTp1f7ficz3WWpdd0oNU42HL/X1sbiboJks/nUDCddv7281pkHZ1Eo
SAYzifhCY2C8/3iNVAkMy5JUu7dqsNjoborBq97G2lvfOajGLi82y6lAZmaLzXbWYbw8DzjkvEHx
XMcvUZerkCHryVc82xmpsOQuDtY0vmpbEBLbCvynfrwPUZgAXUp00zYHdCKqOea0F5iFlwnjTr0e
Y5B0iQqdxG8kyNoxPIIxq0C6+Ct1gf6N2T4KQjCyKELvHip9M7b7IFpF1EmHa9138I/DZ5Y5gXJP
5O7yls/ckF9btgwVbiBCvrnNh7dJFSoH7X5YWwA2FHaKiZTP+teO2RVxvXANfGLLnTC4LmK7LBZe
6Vti7sOrmE4cRhj/B2sAB/nj9SpdQq0ox4lb/jrCyE6MDBydSQMbEi29XFsN0UEa66wDlLo3NkFi
9z9BdN+ZTq0Jme27wg08twsjQaLT1C+bCA9llvROtg7FW0uux+pkZoIeyQaAeT1elS8FJjymX63s
3ldsLXMDVI/Mh1G7UnMM0TAzRy5yZc3DkLdDhkeFCJgAZf4GOXnnWFV5ZfHRxyEnGDI52jGgIU8q
tOeJIU2U2422L3yX9DuJxOGhaUXNhA6IR+VGzFGrdb1k999ouM+P/Y8Pmhler261tOp77d4c7BCJ
KXKK6HWHEcA3aDhuk31R37ThTct2TXSlsZ0cnUYR5GiUIgCAl4k4EhT603cqz5ESoYvT41Kk8G/M
wA4yu/lRnfhz7gz3wZ3xxDzBj5Aub9y6DHCWRGSmKO9N1/vKiNBPWix8JugrTItpiO6UHuADWDfW
bQTQaOp2rU0UW8e/Ik6+U35efgGzhP/vj95kSHkgtcGQp/gogkRlqqYqnXavHK0b4zn6CZpX40dK
rmq6VTWXKW4DdX1d7oyXchR+JIob7D19giNufQUIKntSNCc91Pf6Kj+lD8XWeC0PEDk1FfJrY9o1
jM5zeC+vvSs5CuUOE4u32VI0MXfd3yTMUjUCv9akpjo52+8kjPAkq3sLm8DhlhiRDQxxKdKDggGn
5To3hBZvcG38pQaBl0RUgWGVl4/xrWFnLlJTkEeRwUDMPWd+7ypLSVkQkPvgpwQy7EuAca/ruHEs
DBvpBLIySecmlgulaUS2+pUI86p6kPe40Gab5o6kIqGIbPb1ly4QJvBoyvryF84I4n5dtMGQvoHz
T+ARzITeSnmZMxNnBLYzAFES0T/A/ht3qyi0q9saTTX/xQVnyq1M0kZhk2TJEqGEYC8SFBCqGDA7
dhDjnmJmKLy6JdLWxX3OZEHG0jPTSRa8L+NzTUR3aF7MB+0uemqfrFOy4D+fhXFQ3e9Olc2SCQpL
f1/NP3mYOQF6uyfy0wgmRshwsc69tNiszu2PNQsqA6HbACq1fqs3tj/cZBkgZgOQddnXgKfAAyQC
/lQGsJLqUsXOTTeEBfYeGr7JyK01bnLvoBq+MMoTlXsKcWsReRk3XnHM+qXhlZ86MO/PZ6ZegkhR
Gj2Eqi0wuTdwhi8y22SYHRwKHRXgZyMSMloSvMlPOXuLf0g6m/m+sqsT5gdY08M9aGIYVorlyuoI
H1PxVvoXhTvyPvIFtm7cevnSQ/vM3CGvohJtyvuq894+xe8kbcaU3Huv6pM/7LxvlraSP/IrjQql
vgnTBd/6PKKfZPCPBd+A/O+1n9/KysoKcs+sFTGdHiTblpsODxJ7N0DKjecegm6BXHH4WbHKXJIt
HPmkO85O/N0XzASzLa2K6hxbbh9K0AA2TgCytFAM8cNlnXLme0/uA1SZys0pozkvdAZ+2fWD56nH
rkfMWIqk2Q2F26ZgCA6ICK1vl5c7z1PM1pvvK24kL0OsFw+rxNw06apu1wk4gJg9gh0mderUIcVd
wp0YwfOX9q4C/eEqjBdueGnbs0fUmdTwuhafYWo7E5OsMcC+2mn+t1Daqfnntcxs07PnY0TZaHoB
VlNMYWIOD2bRVC44M1VD+KBsoKuW3aR7E3Vec+X3W/WbTITu75mOaoQTewK/fEzvDh0ls0tmFxpS
mkjj2zlxL1/PW5Lwg9jNvpR+NPtG7LVmnuFLE0wZr20/vw4wfb9dR8gUHoJq62dXub8ewIAxCr1c
SzyIviXCGJ4LeqA5fGwvRAScOnqOZEK570CJVRxitLRgULpC7B6MP8k1OoVE6q8bNbANGC5m90pi
swKjzTG+X9lkGhigEagW/Ji2Py/vUJvO+myHTNOpjmQ1yj6z1IOhBFETEuywlTffcwuzyzCqg21L
zB/Xv+nx1kJoP94mvV0ze2HpyXJdWnruL5ihpQYqlg7oilvrqMMh2A36mYDYx1NAQ+hS29S5sZju
891uZx6DlGH3+30m15m6Ve2+3bWWq7KfPMCD2+vWilcL6pqdqWssSsB5znRiGioaEj4KUaCoIVOj
QTsiC1cXW6qui0EEOpIzrhEIC6CGRAwnBZrTcki4i2KXB2sNmbjOJeivrGE1tykm52P2fO5EmLuk
2B5fkcihnTDuu2/WXsV0d/qsfB+++ZBFHz+6doJEID7G0KP2vtRdCiKe1Lb2ZiiQZqw0OKyToxpi
jpN5beWNqOmjWaxrf2eWdpcigFh4Sm82cX7bRGeo7xGdcBQ0P55CYkUN8WtFPYajwHolyvbX7Su6
fUeXezcW2vmkAykAL3vwo0FdP3TwfMrHfgcaOEuYD8p9nInExAHs4eDRYKWaG71yG3MTfvMf4n2K
dyl6YxWaINBeB8NVU7m9KVgufHAP9F8sZdXQ10bZJaqtZ3bXuGMkQlOQNVJFIw7zMWBIx794mBSE
GA1Z4WjBhT9zrt7k4I8TmCnZ2qqsqokg7xW5q3OEEetQ2bDtU5Gi5UDZXn5dM5IumLDZajMlGyjm
oEiG80aSZVs+c1y1idH7BfzHDK0duW2CfuYlAZ0s0OJyTeA0g/K+Q1z1XH6PYgFD4/2IlzJAnzx5
5KOnxkWUPwB5/SgEqsHVMB4j7ViC8qgSrW8jLrm88XNnZdq4oTKOH4+F5hkXWcSJlpa9duTA0YGp
Bo0fmah/Jj98IiLPrsGRi6bwXEh/4z9eXnuG0vz90N+tPbMXeq9bAU2xdlgJeuKP6ouZTyJoPLaP
HfpzoqmLnSMc/4ZsT6XZ/qM38UHHOGtfqAsDgj8z6u8PYpZt8y0168K+0451ao8gxLlLDVvFnCof
M+Qv7/s8JJqd+cyKSGsclLQctWM1yI0ZI5mH1+ioINrSrjmsuoLAxVXU/dAsqJXFlWdGJE6HQEU3
ESSqcJDgKtAWAQZAMIcgQiGCgmrHFAYohhajwOkqz/TZu6uemZI0jqg+GFiYfW9O5TfIGHsaTRFJ
oZyUl0C1C/A09wKeycJZf2ax31/rpGbeOeNGlUYmj3HWhn6vg9ymdfxirR7gQOo3wxN9afp1ruOm
xwVxmmFH/yXcU7ld5QaKujMNbiW81ttO1VAPsSOQnOm2Mriltzas2hm+M7MVTfBQZl8lHwWNnkP/
OHwZ812pfys0TaTabRejAoNaLEqBHqYpEpuRQehhaeukQoVldfmgPhf/Pz53pmsCL9faGisfPSQB
qJ3DzlRbTzuh/NgUS2neT238lNzSVUAhkIf8eCl1okxsDbl2lPWqYJg4kfe2hkmFE9TgOsgV4YVu
HuwWU59vtKxnYvhu4Zk0FEpm5o2RYZdw20GX3gqUjYrYScjKxAxEKprWSVtnfEQhJCZuDc7VBth+
Bwh+Cw3i+qoB2VyzCkDSFm+H/oqgGF6vaeTq7Jrxu5YefcwsbLdttzOa/divvWpBYX9qFv/YwRze
b8pQU6q0gFhRu0ZmuoR8IBs6RN/qfjMG8Hdi57JknKckJ3XFgBlB2wUndA7QSLSRZl0NjyzgW300
RBldV1qD+EM6NNmSxqnABgSyJ9Uu6WaoUrdHDKjpNsOMxtJN5MlI90myR9KNYNppeNOPe5PYreLo
RJT5tuj2HFETzx5L9VsIiqh2NSZfE7ot5ZaYmwTNnfF4naegcU+KlYyQLyfIqWj3gXcdVseFzZ69
AxQAdEBRGNLjmJ7DZ7p5CI0wYD0cASvfZ3DtqAkaoxppZnOdnkpry+u7KL/Ba03TKz/d8sgdE5Rl
74xK5Ex4sS1zuwsd66W2MElBG1ZB6sTEaeCrwQmD83BQlFWJRLtE3HZVr/MEbaPJsOpLt+Lb7itB
cypMLw6kxvAWeXd5e29V3A8PYLa9mQFQjHGo2wrbo2jRbBAh2hUGITyZtgIWyBazKtFAizbY8g5Z
ZE5w8CufX1EDCSmXgnDPEDn2Rm0TvH9khf5cq3uNwG5HVg2OSV9nzI40u1LWeb7G3tMUgwypPJaq
oIndVZuaC8u01cAxDim3tcjG0ZSmY/h2OrosfkqbVU32SLFXodMQBxXbMhUNelcKEfYixvF97wuR
f0f4WhI3yUfBPJuabmk85tb15bM6d42ms2LUoqpqIm80xzSXWqgBaePDNaKrgbhqEIuxvpV+LmpA
gtCFRO2qufWL3Tj53v2O1QvJzOkyzi7r3QfMnFJMCe5qVsD/M6ONWXzJ6wNnNidXnbfwxM/j2tlW
555YbujARMHZVr1VjdByGL5q7I7wbZGLJttZ3iYur3joZJlTLU1F0c5U2mzxmeelpnrRe5NMFhhY
MtgscSwIQ79TlXUnr6t2awSu0a88bxeWay06+OWalbaF4bUwi0ups3MAxuxrZgpgLKnUvCjQjqm8
qvnGRHWiWdFj9hO4vQLwgWrJJzvzUGYLzp4kED20HAm2D4CjHH4W7TY1fcH0RzW9l4NTVHdN+hWn
DtfF66vtZSE/D3xQPycqgE0WZ0DMngG/KpL0cqTxMTVysCHnphS0TsNVbY3fPJ5hUkoyUgSXzXe/
sIKreAq/KkPvnIojGpKGYayH0jt0ZSptOgyvJslAkqkpL2XNvsPnG9Z6OjwHvtuOHd/DYj2MVVku
OFtn3iU2oSNc1kzT0Jk5H40yleq5HmrxsZQTqIIV/aqH2VpfPqvzfAjCcY0hcwr8Bspzb3/+zpes
ea8rkc+DY2Gyb32WjuBFrAHwzWqUmGJPWwGqfG1BqwGehsppg6K63i7t9VwtvX0F4KOY02Ax1Zwl
SPrSzHzfG4Ij61HKjCvfMQsW2bKp2JaWTmYCNmVRvVshQk+zjaJcVxE58kL70nThuCC902t4p6JM
FZAWZqIqaQE1ZKlzT67o+6IOPM8/9ljEKcLkGPQVF2rtv3ZlqSw4P2T2VqblDGohJYWKngGw6Mxx
jE1pqKOVYe+tfs1ICMJ1vQ7soiZfvMQXSU7DTU30cpXL9KmIEUnpaqZcVer4NWthxfOWK4KyvFj5
SfqMAqjfNMamaHVEmz3V7RCKRTO6eBswI1nweucYoOnjpyqECdmB26vOG3eGIeMAshjWPelR+hgL
pA9LTVLX8uKtVyd7Q+HaVvp9LQolBeOqnyquX6KGlBdxITjLTkNWxCJUyZbkJuhYzSsWDIoTcUzq
NhpMcTb0pfud9fvCEVLfYFYEuBYVqX5j5jF3g9d4hPvqsWfaIUhV0RU0cjozrK7GyHtQwli5I+no
o+re800S5HIlK6KuI7M7GFFeX/U9koWAl14PYTpsG12zc8/Yh8B1i0FVg1sP+7SbZoQXwIz2EKhN
dwgVNbKzNBrtyy94ru2wGwYAlsWAKcagcfyaBR6siazQUKtjG1ngaAxw+r5SYbJAL/nKKEMAsaKv
nGmNi8npge35ANLwNAYKLoPPVsqm3ylKh2wUKssyrrxDFCIF54/MxWBkOyvr4q4mPIMTNGBKSJuD
Z0IpPYf0iK4vb2VeCwFUGmBRS2V4fxaf0Mwft6J2vdVaaW7dR3mZXSlh94XA1UwZPxgQJDtjOXhY
w2ZjjMiV6r3RHdIAgBZdM+NdosWrplOinZ5EAoFq5gDuFDlEh7l/+8w/1cuyD5/LrMpe63nXynP/
P54zQM5DP6j/eZO/yGNdvrzU+6d8/jen9f7PX0WvzO/rO0/104ffrGQd1sNd81IO9y9Vk9T//J/4
l2Chmv7mf/YP//by9lMehvzlH39/zhpZTz/NDzOJ3pS3P9r+/MffOXTPf9zf4oZROP/b/+pr4eZv
eP5oaJlwtr86WoCT+I0BeAmtzoHKMafEjYS4BP/4u6KR3yjTLBN+KHDJKnD7Hxpa4KLCCAAxNUVm
UJj/2vHtLzX9q7Hocx6us/QQ3Fz0ecDATbAJgqaWjzJVmElYG5D806AXww5NCdXXNqDKD1mVxk2g
y/EmZungeIjXDgokfhv3QW93BUluh7pDNfPdkf3+fe/7XM4MLr7HIIxpKsCeDE0os+cKYxv4aqfw
EyWRvq0puLmrJMqu6Mgt0VomqLqVTCI1TcxVEiY+oIg5sb06ThcysXMHAx8ytQpwXA6qPvzNJr+z
/N5IdE9ajXbyZJmsAj8Ad/YwVpvL+z3D4E5ARiT8NYBbUf+g83rqkDDFq0nrnRRYM5saOqbcpypG
7QQcKCevNtc9q6+gGEabVGP30uclOCY8g29ZFEfAk5WJm2pFs+5THzgoOfpbs/O8jWwtsq6rMHG8
tO2vWKL0bpwX1NXUoPqS1nkqBRJl1orKEqZRJ/6C6zRXvHza2dT4MjVzEXrmOhlDTdIWJeSTIuVV
3ijIA5SHTAuvC4kYj8uNRlGqHQwnzzDTIQhtfQBkrkGlvC82gQ8PXPVc6CdBJN+laeZGEd/0WXus
DcSkirdWCCIHZSFTe37t01djiq7JDAbc7iyHR6D/9a6uzVNAWLFRzNgSQ14slbw+XQUQIAqMBJpT
1Fn8k/ZexsxQmqfBaAybR0AfDxXvFzy1M2zlGxYKnj7cZKT60SL28XH7epEFJCHBY5sM4V2jAZQB
koYe0NHYT6q7sqKF6upmFJ6GMm9gEkhX7gNTLbnNYiqLVV2SDtzoSeE3Ih9Zmq1Saxijhe/85DQI
BVLDogYl3JwjeOKkTCpgF7xTlOfKylKA6CZDZSyols+eGuSQ4sBVCsdi/qK7vFRhlRTvhKYQbdNm
YX5VEDVHXc2oYb4NuClVVK2iKK/Wo+xNe6gLcrSKWH4zSDg4CjxRuyuD0B0y+TMMKmvTIZC6jWoW
Cxa0tT00TEexsAJib2xHJ8qZ5g5NKp0sRlNdOoz9jkQk+7NZi+maKeIgogGFN3mcH69ZpiEhgLuA
ucNLul05YCesHH7AAsVrk0lpN1nSuk0POHFUxOVe8qwQWZbQeyUCuLJRgUM1wnhJl0+m412gwE0A
RdBrRVDUhQcMr/LjZxm9j0xaVPuPPqH+VR9qcAoVVb8yvSK7GkrUGKHWyn2VVo1zWavOQpRfKwOw
jdQlUnro9Pu4cq2PDQuDyH9MzfRaahY7ciV6KaWHbraIVQsu5mSS5vtEBIqyOQHsEOt9XM3o0JkA
nH/waCUxkhQZB1i100EBk6WVkxc5kqBhoS8YjnkGBYeL2JfrgIxOvsNb5/U78+RncDaszDJPHjpW
D0GYc1vqVNqEyuwr2kP5aqDyUW/GcW20XbvwYqctzbaMVkKKphFE2Ras5MctR9oYo2k5h/7yW8PW
WfI9UDNpJ0O8VM05S0VPG0WnFjiZTWJpdO6/F9TSjMQIrZPSlg0IloqKrX2pdT/aogk2hd5d887k
G60rfpiost15jbYZy95wLJ+/tmoKFiydZbd6SL43vTdulIJ+g1/F3VEhjRhI3AIPLBU3ofFrTK3w
oFO0nWkyNuyIGcTJQq+8Mhr9cVQHdZVbUY1UGYoAWqPwq7DKwtVglvnVqCGPRka2ory5LRKr3Gap
gl6TLEyfhsyw7Fo16m1Wdr7bVzkI68uoQgFk1IExH9QFVfeJRPKp6YTqcCIJ8KYfr6fiRq+3ec9P
aF20XNIiiZ6mHoitihSsXwzY4DZNl4CGn0gkYGHmFD4iu4TGzo+LRoav5nrOLPRgZOy6b5nuaFwq
mxS6dJsNg2H7I5DvE5AOSMeuWXgQn4ikCVUDFwqRETITs1dYGyr4dJIYchLoqmhSUt/mun+npVm2
4Bme5Qvx800yOQgTJAiGZFJ8795eGcYRs4bAOrFwlLdmozaOHuqqU7EKgxUDo3NjXnZ2Zw66HbcA
h7K6GxZSC+eOMj5C16kJVxmwPz5PLfRp1XWKkSmnJEupU9Y8u05zrVjHZdoLj+vljoyJfk2GcNgg
wWC5TZAFm0otgoVM3CfKFpcO5DUMuMa1eSYujFvaG1nOT32lJWsK11RYUZYdosG4r0dVW13W7Z/I
NjDemAQGzxIl1nkuDN26tJVSN09lCMh/jn54NzIz9VrRB7ZOooEcOov9vLzmmYOCbVFEYTBmgE2g
dfnjhXdJV45U68xTpQZsNYTyqexjc8FonWXkEdCjTwxGxMCdTmMGPq5ScwT3cd2Fj5mCvGw2Fu2q
jvVh23WM3Xu8rDaabvU7Py1gz8oqXAcaUXZ5aNWHFJOuVy3SFEuiPi/b4pvQiwsLOTWvw9bM3OFE
lRKjWiu4Fo2UaFIb2uuo7UZHi71kUxuDug50fVh5YREiFWh2u6rTujUShMPCtX8i78TQYASmIRDw
3eYuc5ZpSepnWfjI5YRiToJ6g0b29gZhq/edG6RdhT2X6wzJxI0RpPFOtkAeFzKo15eF4dytQeYZ
LeVIj+FbEKR/vCbMD1FJ7xXho6FEReYMdaw9FJqPULhKgh4TxuHw1Shi+cFjbTaZvuBtnPU5mBgC
McGa4fAB24zY8eP6tAffR2u17aMXF6Od5URfdRkQSyZFXQ/eabfpFK99RGIWBe94RO+jZxXArUrz
MfJof930bfXdYFZ+E1PiH5tBRUm8TspdNcIWAsic3oaVWTmSBYpomMdFO/TlpkgIGodSQ1tHFgYE
yFi1nCgpW6fXYrZgv85VCoAC0Cjw1VGIQ5754xa1LAmGTFPTxyLzeicvE7L+39Sd2ZLb2JW1X8Uv
AAfmA9yCIJkzMyUlKekGoSpJmOcZT98fshx/J8EM4lf3VdvlKkfYoUOcce+111rbilTTzUu729eD
OqzM6eX5JrEmUMX8QpCEL1F+o0qmuoCafTLSLgTzm+q9JgX6ygt1mY4h7wFSsDnfc2YpFofJLJMs
mWwtP43maDl+adypqY08Ip+GrRaNmltOQ0vFOJMOqdH7+zKsf/ahKv8dxUl4azVpssusOjyqhuat
/Lb5BjsP6MjQkcFxiZP9XERZeZpITapm8UkNfc3N/Dx28yrXXuQCTdufnh9qrMTJxAmMhujufHEr
rS0GNVez0zRm2XNf5cVf7RiVkO+Kfh/UVviiqE27C7FFWLthL28zGOsAEzDXkVRhvHA+dA/foZ7U
OjlhlaR+9g0uCE0guJUbc6T5ZZ//FXmwGIgc858NtlGusCRsXWrYOdfn4HKDz8kaqkNYFhp+I/OG
fBdBlL0R0DjEyE6SIsUbpfNSx0RgKTK7cGq5WONiXWIxXICGCdQ3cwsh/S0yRENNkyhT0+wUatNw
aowpQlYpN/eNVuP7Z4nupVR6Dnpa0TNCjcBWhrR05KhUH8SQ0LvCwxXADsiOsyCV7sJiILKJes0x
ktB/pPbVUkcxjb2RWqMboal37LEd7jWzqF6KEieN69N3GQNwizN1uJbPQPgyk/fzRPbQDwaneuiT
L3UkEFTpvuV2ZWXvO7Wu3MmIrLWIa56k8zMCamBgl8E88vclKSbNLSsMvCQ68VjGz16iiLvc66h7
GN8t869KzqptKkXjfTSl3VOUiTWF2+UthXQMkNDiAeTef8uU3m2aulHl3o7S5MT72Lj6WNToZ4pu
ZW4vbwJGgcvG5qQUxFtzvjXHVBaTWYr4pMs1RJVg6O7jqBB7VTfX3Hg+HIrIVbZnwjOFsvOhqsAU
Q98mySnJ89SphVe6WqS9Rgbqqesb5oPYyiQ313VD4f6difznQ9khOjhjjNNT7/tip4AN7KS2rG9E
r/WOFUvmvq3br5JAqzU2Y/PcxgM17bYPtpWph1s7s/uVFPpyNU143twCsI4IrpbC4zAepEqPUn6R
V9v7FAxvM9nSWqJ+eVKQrAuYTSZyQx7VxRQLxVPGQunTEzKN8KETnYkcbch2dR6kN7beGi7mof3K
7Xaxrha2JgKCNdi5DsC5GBQvWC2ZAms8SUL71RpVsOvqWMVgoG4+razrxZlkKMwPCZqpsVLzX6Ri
suxbjRzn06lNk3A7mHa3BU0F/vbL7M6ffMWRJih9gTa0D1lLzbLt9fT2+o+4WEk8ZLjJOZQmSMXF
b1DnuNTydPXUCzQHmeigLWXRmhrkYiVnQtL8nbgI00P8rRHFu9MPDFRmsqQVp06twlupVowHeRh7
FybEtPMjy7tpyiJaOTfn7xQRJoUm5lWG+QB+LC+nN1b0vmotu371DfNBaaOXup9VKIFyDLP09/Vp
VM/n8Z/BMFjD6lmwoPzu8zM66mOTKoXfvqZYDtFmvDEKiB1VvEcxIDZNbo/7xGpMCMvcD3al6Ac/
rbNtLCTjlkemu59MmBFy5JkOBb5xowRdvY/TpkKihQCzasfukyISe0PuFO2tbLT2pVEbm7Kuh5W3
YmG2wbdYmNGxVDKICGSyZceckCMnTd7UHsdCSu9SKcaQkT3y6CVlSu+KUN3aI5w3TSrTbe6DksB1
qTGfoSSiG4k4NkINt7KuF9vMijqYqryhcZrFR1kk2b4t++qJLW3dJYNhbZu6jz9LBLBbq0TkOelI
ryO6P99Tw/g9RPawLzNPO6mRQNwgwzy2IOHDtB/o9a1kIr7TsZ26t3zq3VNgKNswkQsYnT2dkRVw
xevLfLHKzAw0lnlrzVHwUu2eNL0ylpZoj30d0XvDbDSn6Bnq+iiLWHteAKI8Ni35tEwh50KR6QWp
3eiefBw7S+X7R9zFhkx32y7vvk5jTJP2KTR2ZSUZN15oJaRAY0jYk4SOSv7xUKdVuqtaE+a2JoqV
X3c5BzowMXEEGxfvqdnm8H34Z3lSNaZmz4+zaVatK7Rhp+BlrxzeZSORtzmY/RJh6vDsUWc6HyaL
gloJW0M+Wr2PnI47DDJ8WyGn0pMDpWq+VfECa6tpTbFhXsrvsoricJJGxHyGjMk6bocbr7AUfEOM
+IkyQ78yE+eg4bxMwGczxGBgBqcQDJ//RD0IOzm0JOUYR4bhkplBSw17dAmK0UFwyWiKXRrBvpX8
n1bNMbm+S84fqn9GJ5iiMEbhe649nY9eeHkg5aavHhNriO5aAQ8n9MEoU9y/Vhbj4iYFryJmxUcG
bJSmOwvUwGuKqSqSTDuSTKQ7vVU8lzA222iF6j+mhOUrE7so7L99Gyk0QRx2ajYAzmJAjarvwEuv
AdF7+rcx1bVbudKKgz3TcAxQBDcaceahsK/dStKkb9Qq9XZTG8fPcVwNKyHBR58PpgCPBm8IwUN5
PtOBHEshk6Mdw74YXQBwwxlIgBwtbnQ3a0W2Mt4HK8uOB/4W1BRJFuYT+O61VCF4+HEptCMXvHdP
XMgeygflSRdyujbT82n977zgn5meS3Dym64B6Pl8LMNrrbRr2cNtnYvDBDDsdr30Yva+uZ30XkBw
KuSTLCKx05JEuSntSt2QpY4ANdUXFVKhG/1FN8Lc6raSoaSI8ZS1B+nD38gZUxR4nxq0k/PfaCZp
UEyerhz7TtU/6Vo2PPZ1nmzHovV3FrXeXRrlws27KXq+fsbmmb6YHfh7AimBQR1nsRISGZOvZ7bC
Xaequz5W+11lTdUfxWBvawCAAXENMhP/sOb98G69DQGfdQol/Wg1geJEFgBqHSSruojLb2H7zmQN
6sgYtizOlBiCyA78BPMwsMqtnmdfKr1bw4E/2Lo68boFDgP6BQp2/imKVOWK1Y/GUTED89aXJf9G
b/Ps3oxwg/vjtcGsBZKNqXAxiWXn4DGGEqRNDNVkgQeBklJlpqXtyov/wd4Ds51NUBWFYuWyUkHq
FZhtNejHkEBnP/lC7NM8Ml76sY/vx7wYUBpTqdYqW147mm/3ymL3maaO6RHcOeLYZd4X5WYTdTD+
j0o72KgxPGn0tlHa+D+ShF3vBDwqyLSUIroPwy56rRrJ+gRyVd6ZaWj9TUhcPhaJaZ8UnA+yzdQp
3g8pq6UXXzOKQ1MkVo2jm9g1ukxNPSpF6G2yJJr+QnYXoTEz5PjH1IyZsjUhQ1obNTbBBajWFg/2
pPo7rewiHoFeiemwVVjVD6yHgSCl0LDus84ytrhWoUu1DNLRsfWKwG2mYqgcu2qMv73QE3/ZZUd3
knrScALyjWbUHoIgpPFXBpTpJkZb5FtF1GZ5XyVA6JvQquQfutaJn5LeFMZ2mIb+JoxSqdnESl4m
rh/E9edRb8LPmt4WOjW83Hv2tPoxyOM82TTamMm3VaOLv2e3WcQhRd1vCRj7cB9NPpBxpNRxgQtB
Ht3bRtzbjmeHeLGYmdI8xKWHcKIELK82g5yJb2PPtsQOW7V2ATonyD+jRqzsJV09betkwIuuzLXk
qSQS28/u5gJ2vD41dDo2qlMTW2BQJRXwYNeXPc+pMXjZjymFHdRQHvNvs15l/jxt1H52QwPYRVjH
5Vtn5lNJCS9EUNJm1aZNe4xXcjuKZkJwjgLFmAI5vFHl1vvcMf2oj+KsO/qdZP62WzwHQi3KD3OK
grCcF/2287Pqp+bNPH4tLfIYi4JOlZ3a9NpXNYmGzCUvaV6LcurjfaM07VdrsIybSB0MBZvFSvyM
g2R60IYa99uiEA2xWR51dF1rspiwPRwDHAxh4iD9MspkU+iYWendVFCOxj7tuUqbvRgHXb0ZI5Jt
R289LYXhXI1fu1JSxUam4dBd4mv5gE+NAYddjfyhcxLVK7+p7EdyZKXBVTpVjHIjpKqiVxpMmN99
PoCnKdhENo4sT9rJwpsVX5dpspGFhfpD48syPfbGSMSubg7WQW0KbyMrIviqpKnWOHQKMHd+k0Xt
Bvi6Nm7zacp/X7/JzrPjt/uflx4qANUzeS4cnF+a0tRJHTAmNDreltchH6G32eUgec7A5kdG5Pnb
NtPD3fVhPwixIUhrYPlUyOZa2eJFSERdDIFneEd8nYzHMvTKk51JiPQ6o/pdVoYHC6SNtj6FPLfo
29LtEt278VNVf7GMMMMsBqn/WJL7cSStuzjXwpWXcTkz1BK5xQWVS93k9V3mGm3lqVqexc0xNrrw
KfbrZGt1kdjoU42WK56NDSt1DXD+aFCDBxn4ABwRdO98OTBrh4TVph3Rrog2kSpoWOir01ams5q9
E1328/o6LMPL+SNBBalRzotgLKlGXaG24yCV3dGbyn1lkdkPEa4Fba5UN1CBVh409Rx1gkg+Rxo8
ZdT/gD0BFs8/r9Qzc9Q6ozv2U9fvdHNq3AQ26yHIw+4m4mXY1KiQt5odVvjTRN5NQI6HIZqmbqIi
Kt2G0vVGBIm95YeXW0yp7Y0E+X0bhFH9aHtidKd2HFdeww8WBdLCHL28FdWWtAU9qWs7MML+GKuj
iWWPbj0rgapw2DPlRi1bbxv02hq374OV0eZIBtSVMjIc6POpAnnpk6bM+qNdVuXNaEnSTQfDz4F1
2rtR06Urgf8H480cQovHB/aLkBfRUxcnTa0F9XD0ffNTGKklNVDf2MSFfefrY7Uy2vzr34cXbAR8
3CwAqDmLJ8VbfB2G7T0I1XCsKwmNcBAgG7CrtQzjg2/iewCTiN4B/5YC4E6Dlh0P5XDMmrLfdMaY
3jW9+YnnoLknRV87vB8OJ1grDDkVaG2L3U24Jgs/VIfjFFUpPkc4PRmQoG9HqfgJ8JSvnKYP5hCQ
DD4NURrA35K9mA9d33tTNh4xWQp2UJTzXS585fWPbwheB2HPth/KXEA/XymMPiwvS43xKDfGDyNp
n221++WPwy8xdNn2+lhv9afFtoDaq3EdUVWm+cQiG/EDSwwFnJFjKsbWVeOIFmxCmrZdVOv7URTB
TU/E5UhWF952XYhfaKYNrggyf1MnobYpZCNwM2KE679rmVkAuKGDIUEFnmevvl1r75IkO0ykCqfV
9ij5XbcrrEhz8ZuxbuScJ//6UBfwwzwW1iIzFRMFDlz68/mmJGeEoWe1x5YQ3IGqLX0pAy966Auz
2Gp1DlVBG2CA2licyLYy3g16Xey9qUhuGyLx/f/k53AvgNRTBqIGev5zEsyP5VwPOvAAqbydVJ5e
CBqzQEYfnHECe6q7XIN6D1NP9Qacb9updFslq2/CNutXKFMXUPfb7BgGrtvcUAQPi9kpujz1RSMB
D8Ovvpc7FBbGQChrQ0NwTRX3UT1Is708JpZTpGH3NISevS8tzDO8sUd1j3BUTE26t6ngbiwpVg/1
lFhbozCkp7bOkrspUdHiI03bQPwbsLpGytwkeb9CEJp/6PlO1+aLHUjBxkgCscT5vLZ22nUSJNCj
mkzot3Jbe4p1UqwgaGTHCmxvk1BCuNcj/Xh9RReW4PMbrEHwZe6Q1UHEeQOA321mudMqXui8O3J1
4P0tjdMXSKmEx4PA0gexl1tXqNh7oxz3NX0W9mNqfwsjT31pp6I45UYkthIh4Ub35RA3JUNy7Fgx
tlVPqdvSJAktgs3ONfTabatA35ll56GxwoN5soP81UpaC88OjbqWGVaOElTtvQLj0NFEMG0LU+83
iIySZ0lV631Ji4uVuO7y2tQhZKkU9Kl/adqSTBIHDXTZPhyPhjXiSKDlPYlnaKys7+WVMbfNASCd
hQrEWAvKyljlcp+G5nT0jbzdSFUnHMhH2W3Z9NLKlfHBByG4hxFBGW8O4eeg6/2CmvALjEaWjy08
TlyKO0wSrHRN9/7RB+HUqM5kba5nY3783o3iU5QlE4+VI4QXjG9QPTlTYT9bqdJur+/Qy2cUfjTs
W2GyUFTQFmc81kRF/aMEfe+UGzlWyo2ppC/FaNxhvLHm5X95DiltKxDCoGEC8F1c7SC7SuXV2jE2
Y+FI/ihv6BlUPcoK+J7XRPLNmMv5KZGnNYzlg8+EjgeHGnokhfXlhE5S1ZLDB9rR7n3xpfb1H0og
yz+l0MZ6V4h+5Sb/YP0ISiAaU2kFuH9rs/xu/Wo9s5rCH7WjnMqKSwcDsQ8tLMJVyWxfry8gO+Li
dtMJu9DY6ewKULLFEirm4Fdj5IljYPn3dVlk1jasGv+hyQGr0IPo4ssQNXW80WPJ+pw3sEbcXuli
azP1ZnZnqx6c8nwkCG0bnaCXHMjQwAcsLNbsIc8C8no5+gZc679WAoHGTa0rleJqOvnrJrILbInb
FFOssrI6PCiyAVc8VIt4o4dm1kdbXSKs4BFFde9YVavfiT4Wn6A/8naphe3UVBqPTRNCUxz9HLSX
UBVKunRT1CL/JLy0aREnBAZSlbL7VPQJbh5+z8Q7KrhU7ZpToH41c0UbbsUwKl8DvfzUG0NcOYba
RAmEISn5Fulx1O4tpAaN4/OUJrhVjnDoi5Df5g+1dDvLyHHuTprQpcUP6XArNy9GBBUfzGXs1Bud
J+xLS6D+k3K09NwP6YQ1lii813GMbZv8Xe7QfEPYupPLnHAqCDo8OKH3C1x0Kzj5FeR+exOAaSk8
OUmjO2Vu4zs9hEYLlBIDuW5isx9exlIGmDOmsJgxHD++R1KKk3ucx9+UdpT+4nYAgEMGVnCfJuaN
Ek/c+2ph9rVj5HEwOLYapd/hB4HFzLinscnHSfqWQQH9UpU6VmWmGaqZk/BywgiqpvoV+LaH+Q51
6rMsD/59I/nJvhr95nMtW9N3RUh9ta+DTCmYJL0CdNP7ydxbUD0jbDXHZtiaNbLM12wKS+9g9DaN
OoBvgicp6sw1G74P7hK0M/ApqNPyyi7rGQrYc4GCZjpmYb1phFnc0K/K2jWBJu1GzplD4QqrGDla
OdqXD4ABej+zalEx0fF5kXeUoZEnQyDZRywGqptRjk1ixFVtxOV9NctdAV7niijUtsWZLvTJk7q8
kY6EZ80dzgP1Xu1zCX+buWGCoa9FwpcXFuMR/yLznBO4ZeuSPvcCEVqddCwseMtejqlNV2tPNSLD
3dp9dXFdMRTlLgRP9vwUzJ/+7m5UPMShQyWkY1iL4D6wlWmrgGi6smgo7ZSa5PqR7X+KEFQfGr3J
fvuFn7q20WtuZBbSmiztnG05R2jzz6FdC3Q56qvLyg+VvpYwQZWO1WSObhOU4XNdeeMdmgDhlJpX
7jj6gTPpvnFXYdCwsdjdm2YK1zCBjzYWxE9eYbJM6jaLIEbJpDj0Vd8/0So5dlt9AqjE42AFC/hg
oXmDSXpgAKGEWMrAQKmrsBeNeVSDAH2PlgTbelTVvVlg03V9pT/4IIwM6IGI+wlMwGXK7BnmKOVe
ax+jpNVvVT+L3YLmbSsftNC5vC2gOcMoJow5qpuzdv39fsLCPba6GEWPrtKbT24xgBjStN5xBY9b
1aZwYWaBup38XnHqfDIwhBillfLhgvf/9iNmxgh1KqJd6mKLzC0qqzjW/Co4eUEHl78WmfdAloPZ
QhrquQ95YX4mVXrtUBVpi9cJIS2eekKyXlVbQiJyfernS+g84ZmFLshOEOjTAXIZdmPLIftekCNq
FNWkbtBX+eVOnQpjbo/ihbRgSNpGvqtL3/b/eGiKdLzlFlAimc9SGu+r1jBk3JtHmmW2tKsqog1U
dXtTx+m3uNZ+Dbkuba9/7YyKnH8tRgP2bA8AgZinYJHeRVIrm9OsTi+HUfuVQAWelQ11eQz0RILB
4OGjQgmBBoMb0wjVeJNnsMT+ODFAvgx3EeYrBEYIk+fb0MxbOwwbFXmwjL213kQ1ncBQH1z/1A9A
m/NhFgjRZEI8iVKGKe2CShXNdB3B1XEvSlV5FlKaHOLBql7TBB6sirOMi0OOcJI4DJ6KykT4147l
YSwjayUFW3BX5xPATcrTSNFZ5b1aLkJbe8rUhjKumaqZ7/i/JY86ljjQ8ILiITEnexsjSXLDMK02
md8mALrT8F1SywEtchS5it/7K8nnR5MF7D3fc7A8MSRabIyqtL3J74ZZ4qL1+xhJytab41wpGfFC
GjtKLhndAhur/wWD2D4Uem+6xInc+QOmO7pVJ05jW/0fX4zkb29VIN5cm8vrfKvknq+aVJgoA3Va
7wCXpm6BFG/lVLzh+4tjQeY4ByskBpBMFg9KkKJuHMICHYGURl+kcpJ+q6FajNuwVBIZjjyGUAGl
ZNdvtSnDVDdr95oc0aupCLTIdlS9tp9tyr0vEmwR4dZFSIeUaJAx4fIGsYI2ffRzMRpgYtC3gFYb
i3tcCTxhZrEVnbQxtp6mifKcNMb+E7c7TgoTBBlNSPUnGrCGd8ZIwBCMXXqny/jwxqZe7/JSLvay
iYbZaKsIW8yQpoEDRIWVg/7RrgJzxvWDahp2jEsL7FEAdQXqYB2LEQtiKUnpAZWoJUbxtfSXP3jd
z2Co9G+5nzRYdDfE7kZNGwJgqWr2ykCsa+TgOOBFf0ZVn88gFy5EKspWwF3iQnQ1Ra2kR4N9bGKk
lEbWZ66vS3RLyu1gZQ8vxBr/jEUQ94bUYvu5DCRCSSsDu528YyFb6W2s4kdc6HW/QUdhbssWs+Io
p99CFYzTvvaNdN8mnn+AN9CjWDatvSZwUR0UrLjkDpVgnQXBXQoa8alssZNNiGBeu9JqsKXtZRgR
Mn+yb0VbW7Q0e/TT5Hj9Yr0MViiVaRbsLojuVGcX92rRBbmMfUp8iiFP3PQisO6UPP9xfZB5C5+f
yJnoRawp4J1DLV1scV33lEHq5fgUDDT5C/zUcME9W7dSrHEtzL58FCH/UBZhG3AJQMI9v2TUKMxG
yffiU6EEplO2supKUVY9VGnebGXOxo1ETPWQF1XlStog3wlv6IAUW5pJcn1t/Sk1D0gtla2VmrUr
/Mjf1pqNTzDlsc++PK1q6OfAfzE74P3Q02izhmfA0tQE6Dbxi2yKToSNJoRnL0y+pvi4qY7dd308
003KA9yK4mS0PMWObMfJbVfVAwQZfWwR9+jFrhjy4KH3Ru+L0QuP1kFGlH7iHhlAQI0pPnaBZ7/0
aRE/SgP3kDONgBbbTC2CT+gqZKT7cYkvldpq3kNke2VK77MGzxu/rsMf4JtpAPkyZJs0gO4Kc2y6
dhoOG8EfcWfFWdqQbnfp50q3ysRRcKetNmYz0BvArlV0UxxeRYLx0DWHTEnab3Lp02QqTPDkWrmn
PppOQjDuf0ijcyB+vgFq3LYSnsXoZGRKQLfctHILUKm/+jgPtoz9pyz8mTwHKR43KJCXmVZ+Pp40
u7EpuhQh/DFNVysxZLVwRtroemVv1XEYVhLxDwJ/SppzARBlBTfQkr2eD5KYCiVqcO6oVYCb0bJP
QSvGL13fBeVWUPB/RNCP8DdNEgnKjxzi3dNlibdm/7dwCp0vQxtwG1MTyvpUGOzFweZPxD27lLoT
wEp1m+my/iW3entX9MWdiXjojvjDeEY2IDu55f9dBnC3aZtR7OS2qm4nxfC38shRswelJ2bO6z2w
KL0N++k7Wc9aI6CLawiCI88DbARyM8VYNguxIJYPSdTggZASPdLcK48np0//ExH/kcXa/zXztFmo
f8U87dfPX9WP5tfPf31u+Ef9r/z3v95M5LJfnP73tmrzn/OPrZpiav8GDkRqQag3U+lZjf94q2ni
37w5sxcLFRIODUnjf7zVFPnfcy5L7Qi4mv8yFy7rvJ1t1xT+FzxFsdiDk/9GXfkTZ7VFosgfQPzJ
doR9g+rXfHvl34ExMz8stYssfpTrcKNYzdaPJaeTwQVT1fHtL+9m6/mfu/y9b9rikf1nNLyNZtc4
bnp5vrLejTaFoyKNURc/5lJ3U7Ua5lkrcM7FCBRmFM6gKZBdkgEvLqGhK0uocqn+qHmyugnSnm4p
YbLWgOZi1nhTKWDMTGXuO1wezr8jtYTUGVbSPBZGQhPT1tC3ZZW2+74tgm05AcpapaKvBchzvP7u
fQRvAkNhQADBuZa5pCs1YRYWOTKnx5oY6EHxst+FGBM3xl8HS/J+JIyg/Tma3cgdJ9wNCeMxkc86
c7Xz0/x9F7+E7aeBmVECsxezTMPwXqKmWz02WWjt8onurJ5WKV+lWPg3Xt/4WztR9Z0eap6LXJBq
XEovnN7qcreUO+V2GOJ4OyZafC+MWbkfEm/Qmq7AAqT7mmc6TY/zHm1/2Vp7JYUR5oSm3t2bFI8+
ebQ6Cig85w0RgmU+yJiUvVzfpsvr/J+ZJlKbVbQcjCVPL7EiQif09Y+EuNVOM/pTDmXJ4QSDUPqN
v4twqXppc/TxqSeCJwTFUBc7QG8PXpWr4MO1Fer4Bc59/hW0fXz28Mxw8cWlPIDf6+3137t46fm5
5CLkk2z72WpkaYWaZiNuDtwwjzhTmPte0JFo4MECl+5tzEMpHl4f7/KQIbQjoeRq4gGm5Hq+/Y0E
PdAU6+GjHIabKQsdnFvc60MsXERJqmYx37sxFkdMa8x+xPw7fKy39DntHGOHa6jrb6UN+8JRNtpW
pddo7mKis/J1l7M528NACaQswl/LuKmQJdMfJiN8DJudmIKHMKN6Y433o77Gy3qrUZyfI4aiZsd1
TtBELnk+kWoTxFU8quFjszP34afoi33IHsw79rvyNXpIHXmfPQwHdS92xQ514y/70X55Kp7yW/VA
Axq93Ri/+87xDuHK7M/n99rvWpzvGOpgWKJUeNT6+xFL1iIzt1LV0KF02kWhcAI44jRwur7kF7sK
yT9yMyysuVew515U1vVJKlWvDYdHiHi/9XjcGwif/nRt38Ygt4CmxpnR5iv23QOktHUhZ1oyPOJe
7yj0yDJord7pz0P86/rHLAFhAM75a/57JB7w9yNFUQCTumIkzZlcemLfRO7fxqba1Ie1OP9isRiJ
0BP9IC85CvUFyOWjhU9Mj5EiqkKaR9N77OqV8Uc3nUJaViRzOx2xgvZdPABvY6JYmuFOlPGLeFdP
Js3rEGI82gnAEURiBFpbETxa9uc6oY9fufKsr423DBykRrM7hfGw9KYlbf7YTdnOV36bjXfr0xBD
jVcG/GgzEpjpJBaEW/zjfPlktRNDaebDo9IHw23Pam9EYk0r2/Fi6WwKsGzFmcIIhGIvLlI/yduk
N+rySXQlxWJUBLQ9s5F6oHvHARy3nDy4xQhnJTO8mM23YYn83mjB8lL5PiHw04eoLJ8kO3yRpXjX
eNzjot6Wav4de0DHpx3u9fPwwZfC58UKay7UQLVbHIdSSAqeW3xpicgEXOiWotyuNvC3k6uNp6Yv
rZHd1fbt9VEvrnLyW1g0iLpg+IEsLu7XNKzsBirf+BTqnotye+tVe0EfkKjI/r4+0pJiz/mblTt4
JSg8svx7sZRWnlR6oE3ao/4oHfS7/im+A8NQv3g8VsFG2SOR3urCaelaZ6ws5zIa/WfoeVBFt9FS
znP/7lIbcm1U7drQaOtjbng2XQPwdiStq1MdxoH8PxluxmhwP6bOswxD7a4PtcGXtEffkjdR/4yX
0D7px3uqSrFakiX9v/zq/yNjePu2d4MtVtAMsdELi7fB7i3pu+J9+tM/f1bJzf/ikMPTWSybKopG
C2X8ecvea7dtPpn4JqIuvj7KIuFmc1DnJmDnP7hXXyjyZrZMqKa5/5RhDbXLyvp7nsTJTTSG2u76
SMt7i5EYhQCc5JF7RSwe0ZwafzoFU/iEiih8DOAhuV2grUF1y3PFrQ9jWMMRRJ21E29Q/rsd5yvj
zEQcs0MgadjZBZb2ZeoK5a8woDd9KSffr3/U8r5iuNleEys9djfmV/NHvxtOr7oomDCrPABtw08J
Dn2qOeAl7lirn/tCoTnWynH+4ANJU9+Wi7ycCO18xKIMpjIqu/qgaQldB5X+1vAnmcam4r7sxMoe
vNgdfB5xJnVaDUMnkLPzweo8p7eCV9WHhutY1/rRiXS8pG3j/vo0XuwNHhtIWgZ0P/7i6T4fx4sL
qJdaXR/aJL8P2/tUtvf/uxEWpwmTuSimY059KAXkMvlgZfHK5fPBXM0qBraxCnDFbJ1/Q5F3Qu38
pj4IgjdJvlPrWylcMz5Y1jJngOX9KEtbhlSpJ8+OGUV/LQ5CdqZTnG+k2rFfQlzOnOQXjY7ytQLy
xTW+GHQRm+JgNeZg8/UBni66OknZetS44LCtvRcfHCfOLqZJMEv52/JVrG2prK15v+U0ojWH/Fn3
pJ72bIHTYw4lNUrp9N3P6ztj+f7PM0qBy+a6JupQ32pq745w4CsJBkJTdbDGjUrPkCctuqnx1PBp
NripV9tJfjQc5AdsNeCdQMtYhBvm5EHIM4yKBTRuimd/cuyddj/dx4/+ftrHt9qdfTd9l372ENd/
5afr3/rROXs/+OLy0KsUUUXH4DIiTi1/xmbVvT7CRysI8w2KxWw2bF/gT17ed13KCLwnbmDgLoO5
quYbITfH9OSN2fc8C1cu4Q8OhTFfUQgBMI0B/lrsTwA9S+00qT8MiuImU/cMnYp+e7Wr0G+sU3ug
Q31Xxd8HOd6aue30vYFi5Pb6l1+efwOcHVQGEyP8opZCLZQh3Uin9emgKNlG0MGkGW4Ne2WzfvSp
vDiIAqGDYWF5Ea1W1hAy9eNBUR26MdrKRtcc9W/r6/DUO+Vf3bF6zdZqCJdPDl/2bszFrqmVGPub
3ufL0NdUOB2kCGMzgA/j+foUztjxWXYP1Iy0BHiFSJXNs6wMllMIolko0yHloqG1Vumklqv+FN87
+malbv2gvU5r1maXZ+J8zHld351/D2sTP5bHiWYd8KGHU9GsGTu/5bnvQYvlZy2eN02hKp9AOTlo
QEXaffk4ONK225Av3ku3khveDk64H3snzJ3wttqnv4O9/cXKVo7m2ocunsC6LnyShGE62EF4pw43
EFNXUtO3APviQ2eIZKaaoXdYHMRJFXGLAvu/qLuOHrmZLPlXFnvngN4Au3sgWa5bXVVt1eoLIUtm
MmmSLkn++o3sb2bUlVVbhGZOexAkQVA/pn8mXsR8mG50dHxvqpfsx9Dssgrg6lBs2KP/uDdW2r3+
PelD7V67p/vmJX/icbCCEORtv+BWnKU63iceLabA+AGsesZpPSML63Gn0A/5C7IOSM3VK0nF82hp
ofdlKaS7eDYhpPZPa8oy5zU4s0GPAmu/hh+OtXP4JmgB7AvtFG9YCGDFtK3IOlkIRFSqJvgE2MEf
7CoLa2W+3VsCdotf5MFZZ2s7znfu0bvNHsmn7Hbmof55XDiq5/e8tBmgOwOuLzrGFW8HuPFsSjXY
1H/Z3qd82BY7Zj3isbYWDKngm/fRAQUOtCZ2lezOOD2fPXcqvFrudBhfuzX56j3N34Pb6iFPQ3Kr
P09NjOYFsJ25wLu/LnGiXzoysj0LJRukQUDremrb0ZIgIFMyHWbTDUctMuclr/EsoS8X76MJZfE8
m9UewGjTQb9xYpABr6df9afyk7lpb8od3dmbfMvtlbUv6Y5AWHLBaV0aoOLgTyIrzKLJ5gObmRbW
o7bmPVti3rtoBMy40jlG1kMVO/AZGEhLaA8cNBvHARrNLV/way69vZJJ+h8WlGFoBSgaaoZ7p21e
ZpLfssnb8kLfXn+eLryDyBSBZQfeDbKMKpc3IT2YSOQ13gf7YFr34nNTrtBycN2KXHDlDpXQZDyD
CIeARFf2++xzWtEpmfdpau+ndN3TZ3Bw30/zp0CzV9dtnTuj0lsCJgu1QjBLqXGXP9PJoEHp7E0a
gEU3ex6DnU5ugyRBgRKi1l0Zz8NSyuHCPQn0D5AJki3ZQilLWS0+5V1Ded+DlMTY1vO8m6Amkfja
r17bTV63Kjp3xcpyPTTfBtOPwU6DSGeJ2PN8MVFCAygX+g7AmZ61P7qZBfhgro97NNlOt+bkrZH7
5xHh7VPra0tli3PPRqoNoJAiNQdkOUx5GWuQwmhiNNNDglA0HDt7VYFdpWPlzmfJJkO+akoo6OOy
nZ8+DE0PoYwl+PPZIUFFB4hLABnxHKKxWIk8koGiHJrawZ5wH2fQrlE5cXi6tvOULBSEL5oC/sUH
7h0wPJWCySr5KAic9X3izM6KMXBe6m0C7fqqzf90CyPSfm/fhMwbwka1xsDGTid9qk8HMUNtHJWg
MftJxmfwF3/SiwFqkYesWygxnJ0aaVLG+RLdgwqZcmXb3DIbAAmmQ8vBo+OU2zEwYmJbR2RQosns
dlM7b2axJMojj8XJxSCz/rJLUWa20IavrB/kljw2BqI5DCY3o0kbhtuAJfNqzDIzpFTfgxTD2A3u
VK2v3xIXNi8sI+2A5gEpMaWCI1DxAsCR8RaW801FvK0DBTLNQFieOtk3FHZWKdXXA7hDHXMzJL4R
ugAwX/+IC6PHnOL5CLBvQOGgXIusbcYp83hzyGdNB+1OYecr1gY1gJpB+wMSltCa7GrjOBjNUlZC
USHFHoZMkOxrBUEueIYRZSpuwJDpfc765tA4GsnCwNXYpvLy4OB4VXlnABV66wXZDE2mqYhqQHxD
0c3oQgwMJC28AHJ/UwboIIDBcwNJE6gL2BCVBO0sqWgazWi92+WNO4ZeXfDN9Wk7e3vlp8srDszl
pkyLn346eCHmrGFJcyAi6FdAUpF41Nxg4USogLf3GULiDmEvigywosyQzet5LANkiCgN4CZ1Rr1y
nf41z6lxO/gQd7fn+T4tWRMJavkr6jf8D2u0co3AIAyALLBM+E1x1WZSgrE00duDO9T9bm5YuR6F
zxam8/zoIyEqDwGaxmWiUh1nAMiCDzKvQ9u69gq9h8VXkZRB5E6TeMxZ3oOVpidbf2BiX3GbPVxf
zUuHAOcQYEZcO7IocLqajS141wPzehDUtjduydF4Vg3WpkYxzqgFXbsDEKKarU3RdcPyByt3D65z
2T8C01htZRv5WgKWply4+7xDBacPLL4xW9FHCfZ9pFHd2jZ58P0PbaIrApwmQJ3iwXRx/k4HW6Cq
ZWReauHUfdO0OyKSCG2PscFeRPpnjNs44YotZXyjKAutrxPzEEDPNvft22Bubytvqch/No3vZmSl
EQRIYCRXNmk1p77RQzXkYDuh+zNFtnEKjbv+8/WJO3t9FSvKLgGHd9fpFF7TwMdtVXkRGW6ydF4I
rs/2IqwEuBGBDwEhClKop8uD2ChP9BnEGaJZu/N2sm7GBid/ZVTHbklf5MxZQ9IS6HeEnGjlsfH6
ndrSuonpzBsxole0NDhsBXoia3d91s6OtrQBFnIUZIFgBCTy1IYBpr22w8QdMjuYwqTNn3OoX/vA
lMx2GyVGBTK6ydyVTRpfN3z+vJ5aVuElSA71xhxwHfEROlz6imzhJ0Xa/L0pyEOle+ByaGPT1VYd
MLe9HqPDZIFuW87fyfGWXwDwMxA/koZV9Wjwuvt5OtbGIfDY2tPSVRZ8ntAe3xf3XWotvOTn/r+0
Jm9pSXuCdltlNRs4p9CK4caBjUYsPHdTU7ZqMzMWHX2xx9eEma9Z9eig5VtoeTj3oE6q2IJTc2lL
wYEDVQbKTsa7QvDHtF9ZGFVOwd51gNhz3LZvVkFCr/2ht0u0HJf2FXAa8KBwYaENU3Hb5jzwadM0
xsF6pBCRbN44ua1+sOSB2wdAfK7vpUujAlTWQDyDVxilydNNTHRjavPcsA7gvnzwZv0WtIx3XVO8
Nrm3cF4u3DKgbvttSlnFkZKRBKNpoVZjPoAWZN13I5TLlwiuL21NGbQApAxPBnN4OiJegJUBcom4
mUGTEKH/+jUZQEjQ2f2LlYsth4Tcwhyep2QQm8LL0zF9shlcjU+h7NuD4IR3Bx2Mo69sMrpwaCD8
Z5nZFKVF0exwHf5keu6tvNyuVqKEjnw2fAJ5UBUmOp6qhBTxXBF+N0HH4a7O2++gDiUb4rTD5+sL
fp78A20awB06HpV3WKKy4iAINY2kYx1eScip2375hQddvao66Eqm6GaPbLiitwNaecNM7/QV8+ph
NfG5Bw8N+DN6UNaFRQ8yrYoF5vr6x52vnWT4wzMBAip4Da5S8m/wPIi6YPCWBh+NFh39REEEFA/O
OK8sV4OQKa0XwsF3AOzpVYZsmlQwBFATkHa1gyDITCjASbwrOm28t9Tvsx8i79jjJMCBHiITL97G
wgqqaJ6L4kvVE8sNO6rlSAujfvM4cp/sfc0u27ACmrQJJ5BuPeeMam81140CYY8HXLA2BeTNIsZc
hwKbJAjTxDTvadbpgEZm5nwjaOfc27WptVEDqWAfpBcso2DqypMnH2wn+MGjOYNv1XXafanVSGca
Bsm/IHs+0TD3Ne/Npqa4z40pB/FU3YtvU+uisjsUtHjSkdYGXpe5wwvAI8U3IfpmCEtepIdRoJyx
cCLUWwUlWQAq8ABLqW30CyjekV6nLZAjLj/g6o7TcTWZYGnKughKddc3jHqnqIaUwy40XbQWh6He
10GthqYvdgiScWE48nM/bhHVinJkSuR5qqGEFUcHhhasFVVbLbzp6owhQYDcHd44tB6BPFRNFYKO
xehKgw4HVtB9moHelgQUpMNQNSlyZNeuT5s6IJRagXTEKYPmAOjZVJ4BWgLCVrNhOJAMmZ1Jr9uo
9YH3v27l7CFDehUJFsRX6BAELYsybYPrjoOhEYA0smHVtCILh8576LgA3aAVTsOMcqRfRiCH+sNd
gTgLhkFuDxZW2diqBAK+cMeu4gWCS9sNq6YMPU7CwV8Ynrr33q0ADID0BqYTz+fpQ4N4DiA2q0SS
Qxtisz/4BgkrIHiuT+L5UmEsH6woO5ySBH13boUwlTJQ6AXJZ9QelqSR1D5glIdhRYaIsIQQSs0h
984s9MyniBO7JGbUO/BqDrvuJ+q4UT7XUA2xt3UgcHfNGV6sKbSsccS/iG2tLR2F820D3wfVY5Tf
8F0oF53O61QwCAfYSXYcNRaVgQuO3jqec0CkzC5KHHvNu3v0Hy4cibOnB80vEMIF+TWQ+mBqNE+t
2hDrmFA6IkdIizvBmow3DriU7F3x+U/XE08bUg8SFS4TvMp62kXTGmapkSMzOm2tQ+I9LBxzKfV3
ll9BhIXwRypRIYcrAY6nw0ld5hGGZsID+lzH0M5NAygfMa0H2WwqwA6Md8tGeqf92k6IWEhVLwHr
1I2LL3gvfMDj05EBUyVcS0E4FEyN7jAAeg3GpkKAWbuoFpzKJSvKHQMxP+CbK707jAE6sgsA/D10
5CzsjUtGHFvSeIICEQ65sjdGgabLETncg5W6eDZzvayfNehPr69vDfUNkDOGxxLkgqALRjO+YsaD
0+NX4CPGIfTKNZrPG+iiaE2M/nyy5i3nCxfY2bDgYoH+DC4PqC5kVed0j1i1TZ3SMvghdQdczb+4
83x9QHIvK+8mDACtjI0giWSUkwzf3K30AZ3OzEvDgMCPQYkoe/n3jCg7fWxK7ABQqB8ImvAp/yzm
R+4tESVcnqrfI1GWBtrkDUgr4QEY1Rs420IyT+H1Yai3HnyMk7lS3qyCZy6IzS1+AFHruCva0MZB
pahSh0m3+kM5eSRiFGtyvB8wLBB59RlAVvxQWE9SCaESt0hgLBwb9UpVjShXnVFDuYDK5a+/Yzzz
jtvghkeEvmBmaW2UK0BKwXRoSQIVzPDNAuCQLIUIS9tYjvPDZFkE/asQ7eMHqFGGWnH0nCfD/3V9
+ZdsKGcRTd0FoQw20gl4YP+rVbw4/ULGe8mG3IIfxkEqd/bmAVuMFmg1MwDNghDkYjl6YTlUwKmY
W9rWAUYy+AQN81nI7SU6+LOL8nT3qvA91mIQNTf5wTPolnsCbQkHYYLluP52fVUu7mC8nlLAFf2h
KtRT70CB5TQ49ggtVj5qNY548yZr5QUPyR8Sv/51JD/YUk6LT9B+WVYylGmCqPc+GcOzW2Tx9QFd
3AIfjChnpdF0woQp7zGwWzJrq/taZPwr4R96A35Pm3JgOpEHTftuxcyiGlTXrWaGMB315Z9vaQAo
Ud5AIhLFcksZj6uZTdBqOi5/t45sKDsgXg4htXR91i7czUgmAU2EgFZyACvvGO9bmtRNyw9WgIox
gmtQREO0LhQWqqqRvxRuXlgkmINHDkwckhJnJTgw9aEeL7C9+RfwUIW5lUN9ZX19TGdJ1feg9oMV
db+NDmNIBvEDBBFl5LKvj/k9nUIdgshDyL/Pd9m9uRR4Xhwa2ICkJ4WKhtqNnHfE1Mysx3oFLE4S
8dPth9hm5UJ6+qKZD/kH5bn2fGTIUYmA40G/jsB6MW2f9z+uT+CFS+gkx6E82KZt5J2jwQZNGMSQ
7xvjue3Aa12wBc/g8kp9GI1ynKAYLYauxXUnQGxgopwXzv541wjztWJpbFU+qnj9BgXpBweqMiyg
N4NnbQYzXXhol0asvFFelSOtKuQNRTtogpqx1aF7XTc3/qJ+9llA+r47P4xZeasMP68MtKjwQ5uB
8i8uk7B7ah+8bf6csMgqYtTBqiKq1skfUlfKa/jjsqqa07mhsRy8yrghKYs7loTDdH9945zHZooJ
1WPtIT+CvAU/gOwgeO3n0PiW8zDv0HMWB+m6cBY20MK6qfrvqWFUUwAoxMEanTif7kySA15arjvt
X7q5fq+aCr0kTo7bk8ASMfnKJjc8H9ZG/nJ9/hYOdyAdkA9uTFH0adO+rxDEKp3+FuIjO31JReXC
y3+yDZTbMdFa064srJFeiI0xNOHspiuzF6GW7xsj3Vwf0sUH5sO8yRX8MCSjbojmyHkbQFo+5gkw
wJt6ruLAfoYuFfQREsCGlmKapW2hXCvD/A+jwLHjWjlk4tkfP8/tQrOFWvb960ChZiY5hWQ99nRs
EL4ty76De96V1Tp39BCp6NAFyNkLoHnbVft+/nx9Ni9bhJQf4mj8Uvd7hTodL9iM97MO4oTST3U5
RWUJ/kjHfwC5dcS7JbDRGXD8r1H+tqm8Bl1KAuFmiKVLW4uE9QpW4Ni3BtCSk3VVgXjB3BkBZDhu
rMUm1rN1RLcnkIkgwUXlCakl5bHLKs9lrak5+67+YjFoHaErF7R8MbD1qz+cWMWSMsggoL4titTd
N/ox4frOajFAilC1I88ddDRQXlhft6gSwuMuPh2cctityRWukcCkvYnNm/bFnCPUzEawqLQhgCSh
t01XRYSKzItzM7kPPtqGbkm8VM84q/C9fwYAPGihgSQQeMFONzHXypkNMz6DvLRfxa8mbnbtQ/OY
3nsP9Yp97Xf9Y3WEcZTQ4sXy98UF/mBceS+mUcyJa8K4eyeQMgd/iBFaNIIOyXDbxsVx3LDnqgzH
n0v0Iee7Ws6+xN5KgU8TCKbTYedWYfmQsHL3YxMPQxhk8dTFjbYi3SrpQic279yFLXZ27yoWlXdf
ZxPkCCtY5FNwb5ZPxgyR+XSIm+RlhqDK9d119pKcGlPLjXpQZjxr5X5GFxgYLH2Px2OgL1zuS1aU
5WPaXCZNjiFVLWTjwbKJ0l1lfL8+lLM7TxmKcgkIIJOtwpUbNCs2JtiB+zLYWs24gkxh7PImhErf
Aobv4rYE4hwbA6QvqJ2ebg6fzw3qYomzZ34SFmyMnDzW2E221OR1ef5+21GuAMKYOcyz7+xJirYn
a1/rG5MvBAxLY5Hf8OEBFhWbjbYKcIdWT6zoY9Czhj4arEpn4UI7d2zfF+r3aOSXfLA0J7pVtaiX
7SHpoN8H37vHUg/JJ3PHvvXfBaQjQ78I+yWvdmkOlbceChKj3qAOvi/bVdaIEBILEPB4vr4Hl4wo
t4XFjZSCKNzZ21qw8glZ0+JnS83VdSv/x6X0ewaVK0LTAcOB0Iezb8vVYB+0Ogq++j8Q+bifNT3u
ydqtF07w9d1h6srtX7VAcCMUcPa82ljBLYPqChoOQDR4fWRLZpSLYp5qO2MpFslJ6wgMlEABv5Zj
bAZL3Lpn7ubJHjyrdelow6LWhIUCryVJQ9xHsjF8A84SXYuyKvr3hqXcE52u6VXuY/Y6+3vi2jc1
/4boPxKNFV83dB4oA8Xkw98DHy36hs46swu79Mq2HZ39iP49OkTFwwiOspD8CIbYDR/ZZqmTTl49
JwUOaVD276MfBIVutd3LngAjb1Ab3gcWpF5A/4uze31MF84ULMg6IV5gUC4qmz0AVhzKWLCgZzxB
xo6166kCKZ+XO0tP74Ip1cfRCnewMzQZ7QuXRiVfUbOJLPLr3xqPinPwIcRDODAse92swhw6t25b
R4W3tMOXxqI8hyYFrskaMBbPE5GNwoNOvlbDUoPM5Q0HoAtKurLRUE1nucFcgPJcd/bGY7GXnP1g
ikA0b8cOdJXrsOEhNHxBlfOvzOFvq8o9W82TXoHl2NlXEpr01Dmv7hIN3yW/G/vutw1l38kGqNmD
wsQeSLVPDtSNV+Wjt8/i5pGt/biNh1/0q7OxomJtftO7MPhSfau2/9YwVZSrnQBeYfDJ2U9Gj/g0
iBGasur5upHLJ/if41Tl1iqDJ3mZYJxCe5kyKId/+bOf7+Do+ohBAXmWxP0qTTbEK5KOpLw/tnRm
MZoFf2qjvtRneLZa8nKQuENwwQGGeAZF8QEYNFhrDMdcK/Ux9sdEe7PG0n1qUeg72GbJKZSi++Yz
ZQXSoYXdt4gRx1S8ZH3PoxlY5iIkwgDAfGKmeDPc2hkjADFSFtboaf1s1QTCSCNS1lNYgGarDAut
7TT03PNuwZNVIwA5FuB9TQ+HCvAPldIj6K26S6EndcygcPg0lHwIacML5DO9LCoh/C3JPBdOlOo9
v9sEfQheDamboz7wFuuLigdWd8SNPvw0BBURcLAkLAWoJx1oM33J9eF5tJzd9d2hXlOwK4mmpX4C
hGxAz3nqDMKkY3BdF8cqMPLbqprrqO4YJHkSki34MBemVc4o9iC4GRHPKc7FxICoFLMjjokPztEs
GX5qOFLQbXrqrPku6dnwh8++HNtHg8oVTB3Q8HLLE0dUT7KVYNpTULgiNCc0Y7Vt8ofBCKxhUGA4
lRpIOuiOTmfS8GuXpvoojkGSmVE+NfTBTcRLxbzkR9sMS6wlqqsmzYHhCPhs2AOGQrmC8byYLktL
cXQ88AJZU9/FKWjgoqLKk1iruL+wemdOL5roAKQDThWYNhSHVLBZ6jhtnWm+dWTeL2KlDw4YPPPa
3uY6PLfEjEfHvzVFcUd5/cmGTtD1fXp2PoChQ9kLHCJAqID5We7jD0FL0PiORtFnd7Qm+jbabbqb
9LSLRNm9BLUFCdA680JaL3EwnTU6YNQnduUyfLArElewabQwamp8Hid7nTnWrdBMdKTW4Vx1YQsw
btMmOyoMgGBHC6045cLdoL4Q0PUC6QNQLBBFAoOqipJpmK9rZPbco5PrflxZThmKdloqjF20gk2D
hKUN5/V9Jj6M1MDqNrJJ7QiVH74pCwuiMjk6OK6v4xm1n6TVRc0PvaBg3XagkXk6oZ5fWX3Va+R+
HKHeaBa+T6NEJPoB+nZlFfKidL+WtEVrAyMVlPcY6yDjV3tl/ZSCI/Me8o/jhk7dLm2rfD2nOr+Z
qUb/egL+iG39nYu8rX51/yX/2/cKJM8kzbr/+a+Tv/2/42THLfhPzsD4a/f1P36WEH+b9l+Ln//9
n+vmZ/k9+48jQoxzFnb8z79Y2DWoevwN6lySDErKvb3f5X/RsCMQsP8m6wgIgnRo+r1jbv/Ow655
fwM/FmgO0bDkIakHcal/ErFrpvc3qXaOTibEGPgdmb73mU5/VvJr0qpslb9/5EZ/b//5HRdJrC+C
IYBi3/czwBqK99jR0egI4IZ3gvTJmsM9ue0EBUR2wPHMGzHc9WMnVoYBRVhQbc03fVmVK1PPWSwa
n4fUqccYsQ4Ib+xMX2uuTcJ+ZsUNd3Uejhnpn0jhajEt55dm7J/5RL4KOvZPUCCxN7qDoE/T0Kzw
YTH+PsyPw1IKdxgW7gG802ijdKU0l9pNKSAxVuEsjHesnv0d+A/1txoJG1BkaZv3D9URbaQtyY62
SyYEutVSX5tCs4xPwBfYUF7BVYQoF2TZpwfYJW5ArdrQ7+ZsWL/6fCqP6J2n1XbItVXpN+PaGBM9
g1aOmb4aCc3qaPCT7rM+G9U9FWUFrJc72SLsqmDeFjlA1CEIR8vXHvrM30HRUxyolfc3wmo9iHTq
Dt2NlgB6I5vpDq0H9qem4VUVsgoaIGHX07ENecvAQGyyAJJKnUY9XMJLqRElbfY+btzCaLID17Ek
X1Pcl4Zn/WTwZrwrnMB6YGnHZ4iFBVofVnbLfxkkA+HKwJhY4+oD6GgUiX0zOmjmN3kQGkAlAYE2
FfQLVDStYeGJUOJA+XU4TziO4HWE0AGY7U9XheaEBkwY5h0Fd8vXkmWMoTcsh8AMn+wvaDtyplXe
WOmBpvV4wwbQ1kW2ifIrol9osmsIi3H5ijxZAK6cviryuzzIuGGXoE8Rzq0aQrWkDdy8acVdQ+hb
J0tfg7+MjpXpr5PTjvsEfXEY/18Sn7ipPr7SQ+Kk6HPn852O4CNqGgFnCFJNoe5kjznn3Q3civmn
kZnaKpt1YE0LpjXrou6Kp4JVKYlcyNK4mIuBhrM+JUMMFjzwMBeWtrG6eYCHWnI0kAQe3bvgAo0t
Y+pA0Vz69wU0scoI9IpfJ6cCAcaYTQBNtgaxH+3RL968onkjDio3q4yAth5dmlLPrmxiAeXuPAS4
nppx6wkYzl3+Axsvj/EMsyUH6sL+xbWBqxcNcHD3UUE6naNmFmZFs1G/w/vbvZr5ZEst7NJp8LGW
FmkVadcJymd2S2s38ubee3QzXoB2AxJdQSyeyshqKPuxcKPJjXm6dOC8x+5Axz+CU3SFnX5W27Zd
LupguitrUDNryWze5ZNbxIlp9btC6HOkaULs5moQL/NcQUyOOt52YnnxuvAl8uJSvkS2iIDdCHhk
gKwUF9OAKCkta02HllGFGmbCnBQcABYWibY2hK3h6a1pWlFIe1T69IYorjHDqsUE5qNT1avcxVkK
+2l04+tfdurqo+yGrQ33D3xSgHkCLa3cuJ3FOqifJcO9l5dfaxPT5DtZHoHDHN7maC5EhEp73rs5
EHZK/uN3HnSVOkPr/SaF5vhwX5j8Fa+Avmmau4w24EEvhzymPCBxBjCT3tv11tJfefANqS4U46wZ
NDFNC5VCzV9C/qj3iGS8QT4VKa5A9iep/r82OlCBE65+344W/2KPLFsXtCm312f67H1F+gCOC0gn
EObAN1WBb5pmOnnPU+N+0kGoObRMW7W8ACFZAs97GlBp1gvrrfaSPGzBs/VGC1EuBVqnIbmcfyy0
JEczfAe9xmpkNwfwhtqyn+77MRg3XlvWa2Hr7cozcTYyz98PgXfnty7deujgQ6vIkNx5fr4v8HPD
KgkAbtCtYY4SO1kielKCQPltCEDeJZSxHKCvUqJOlNqd3mQJuw9KQ0R5l/gR8Uc0JNgtCUVGLCQO
UPSvs855yKFDH4FS1PnUwo9aiiPUK//9S7AXfDiSIB9Vm2zttBzHQrfYvVEYbOOkIO9DI6IR+/F+
cFDjLJya3jqFjaIg1GuW1ki9tVTrSliIfFZvmVRn9+jMaEKrbvXVqFsQbS9K/pxwsA6TEo1YIEsB
8awmQNJklWsfSsxLG/bsbgCHKDYq2LfgM4NlR7m0xtywx3LUsnuvbtAXBWc9rsey2ya9Vd2XtKzi
NAOsvtSSMir7L5XTfWlRUhwbt3sW7ewdKdpJ79x5nNciY0tJivPzJClO5W5GZQJcJ+/76UNQ2WtI
aSUeJfdW2mfxmHjNvbDmrTO66a1BBd6eRu/3lHbBLRCEgBVAnnrh9pRb8uO1buIT0CKHXImH4AIB
wekD45OSZlYlwM1vJ6jpO/qDnU7VCmF/sms7wwirPsn2Pvfq4/XL5NLSABWDpJDk7EIsdGoYlAFO
WswJDHOnXVs9tkdW5CSChE+2Ru6GLewFU33A3kcKSm+4IeDpBRDn1ODEaNHZDaX3TsCAzEio2HE3
ccKUF+6OdHwK67YxV0XP0lA2KEbN7JON0Ms57DWu3Yy6eOOU9uup4eXKGUQZ2UjIxjqt7FjUyfTW
ZoUbO2P34ja1sU5dK11g4bo4Z/BikdqSsr+O6sgR9Cc3pCf3Zt+TlZZbc0wYfaUQ5Q2Nwraj60sk
Z+Rsb7hgC0ceTT6zyoz5o5702szoPc+8J7SfDJu68DP0xGXfKhp8qgJrCZ94/rqCbFPXQYaO+C1A
l60SmDo5mVmmg5ucOg2yG4n5qsv0kUBjB1DeoI4gXgfi3+oh8PeBU+2JIN2nqus3DTKPKzNsNcz8
9Vk4n3Q0kCJU0QGPk62k8t8/HNIy9YZMq3CHGO3oR3blvZjmcD93mRHPSbWk06NkgPCGYAZ8lCLQ
nIooCj7GqTlw2+ddP3XkvtRmh0UNiIFAMOWkph4249z8sEvjiJz1etYkSpSZ6J4lSDy2kd5m82Yg
Gqo9prMd0sl5RlGXfcV0O0vsQe9fcbo1JDk+OjElpSHIlxWnC/FAwYmYKRDohXUYRmN+7gaR7bKA
oV5RIiNfhDarmBX2qChShHskX1UezlpsuNR6FM7Q742Ase8+ii/I2BkQIspbt7djsy2tuxKAxE+p
q033JXPM1+sr+k7JrXw92hF8LCbSLaj5KEvq+UmFEKRM71k5zWHCfb5iKGZsy2A2I9IbVowIw4yK
nphxmuebZBLW7dRO06ubGMF2EqYNVpd82/ARFcSeZrFudOikQGnHzTwvNP1c3JjyYRu1LmpbY44I
7tNgTJLYbtwgrAbHjhCR/0SKWrtxmgcfcsSPYC6uY9vOx5gzyJ6WZXc3NTmKvPlYbwUv/DUvXRZN
XWDuTIgqbvwegdHC3JydeXQ2QEoIHE1oNtYd6Wl+2O1QL9VTb5y141SnfWgWbR2XzkwW4Dzvz4q6
AoizUApDlzscdyUgD9LWqIyxSO9bj0+x7dTeziwrCMzhLYob9D6Fdc67VasZ8yPIqCwwjJL+gCbY
pywp5zv0M1Y3LGCAZtv1V9MrnvscqtF4Z5/cafySiCJbzWmx0lsuNtzskk1iIudkD1gSqOfxhUf0
zP0G7hAUZQjhoX/qoSZ0Omm+3k8NdpR2tFpIGs6NyY7BnP0964p86e8s3tX0Fq4wMJggww8mApTg
1Msx0Wokv3S3OBKCg5UMHrzadETQbpUHu+3Q6JB5a7CX1bFf6HdO4xQL749x/iLgCzBAqD8BvwEX
93SgegcE5jg5xRHKFE+k3qCAryVT6H2jNsQIO2/VevmtMa8CdDI30/jJ4sFGjP1dnf1KTRKNNFhI
oCjAT3ld4otQjgSTmVSkUcOxmUMPFXWl4jinnbW1UJMOjYmY65nagLBAI/cWLbv608B5gUunLTdl
586RnkAeUPe7aWWN+RCLaqY/NBS9bqZCgxpS6oCuE2ApOFy5/8d7RT4miF7QYgPws3pzAu9gcyO3
i+MAPOdqEpCxJgGwZteP8VmUhGlBhhnpOJgBx4N0+z4cY6aDGgZytMXRz4Z2k/cijZhhtXEy9f6C
qfP3EcJ80r1GT4SFPyp7IhuIq1cioMeZFGlsTsBupwkI5Yln0ii39KUVvzC03/YA6FYeSNOmtBlc
kh8p83fEH3AHWN1tmwfbzDZWtZXdlX59w6w6AmImJNqWD+VGWFPoD/wmHdfXJ1qO7vQiQ35fviLI
8kOETe0JT4uuA49lw451DgXo2kGyy6bQn6yGbGu6OXxE4nch3Hwnotq4GOddMo96OqqcMomIcPh0
nZ0GEsPcGemR2Pa8cb2meUwm7t15lrjJQOMH7kDTuhO21gMiYvSAnE5iX5Ra+qkcWgDkNKhK30x5
Y2xTHamJMgGNvFZP6V3QUfKpM5Kn69N1Hm6AhQkEFmA3QcMeShmn31vVbmJZyO0d2xl9tFhBYMMH
6sQlOOKilJXzuvW0Q+VXS73OF2It5C6QuZEUQkgeWPIO/3AiPFYK7A+wViCvOK0FiNgG356fh8H8
ofvp/LkzoJhtNboV0YAkkGJwigV3+nzj4gvkToEcMmp8qtdh8hH9F8OcHYO2fSjrxjyiCRN0Q2VZ
LszyWb4bDDV4WBHVYbSypUM5kxOlgtd9BVNjtaUeuCM0P7fueq1qb72i3deg7dhnQx/XYJcETWKc
NkD8oY6w7yfQC/7xmhs62BIQSRiIvd7BMR9m3hSe+7+cnVdv20y3hX8RAfZyS3VZNmWn54ZIJYe9
t19/Hvq7iSjDxHuAAEGgAMNpe3ZZe62p1UZx1dBnpVs+rp9sMzaeVXv6Kqr6WJlZ+kFOk2ilsWXe
0cXVVBAtntHxuHjg5G93HFKFsrTUOroqvmEcJJO2C0ftnO37s7s3f+zmnF4gLQaY6DWi+Wd2YE/9
Kday8BpVQ3dyoqDfkH4sdpOpf6iVcUWQ4Y0zhGXXqfGThiXDNP/+z2h6acY9fTrRVSqdj0lWxftx
Iq1KIqE/vT+v+6eeMNmmtA6sEfKcZWmiUst+qKHJuna98jtvaKpWfLX6DG3wr2Rs5N/AndaEO96a
HIPC+anAewShx+3k8lKkah9BvaJEmnQxtfpzADPvMTHlP+/P7Y09I9FPnRXOCwKYZctTmA/dVPM2
e6VQu32RNObRFLRnqH3xMIKeWrkAb0RLc86cs4GLMoMVFtdRKRKfXJOqeFOYWY+GqlR7OxTTE0Uv
Eh6GoFkz6o5hbE0Xinf2uaSE9dVpi20lSutUhb56rAJjosRSWcGvtmmGQ1sMf7VwiF8AlNSbdIrF
CmDnjf3HVM2HDBfCYVduN0MNocU1abHzqsrSt0VXRM9Srl8aC2czq6SaRgw4Ld/flzcXCgQEtXNy
luRPF1d29EWRNW2pekacHYCwnJv6Y9z+1ST1Dw7VsQnhiR59V09TJJCdxo0COB7zs+4f6ix1Y6P7
ZE+Sg40xN7qvHKO+XbEp96uCMSEjMgOLLBrbF6uS+pA0wc4VXNVcvrat81L3svZUqvZFl6v0pc/K
cMW9urdic5zKdZiDCzK6i7NTFDVitaUfXEmkRW7uZDb060p7eH/l71PXUCj8M8wy7ZDh8fe5aQVX
s9yrVbONneTcGU60oYj51Uymr5PdHNJAulT68BMNkbUqzuoHLFbWGEWgic4JrpyOvdSDGzKEI7sE
hfu2UPedEz9KifM19c8+nZ6pM60pZ9wbBdwSTjtUEtgucjC3B773y1jvtBzrU2oQacFLmY7tXyVA
ITytv7y/3K/Jxtu3aU70vEoIULS5q+sljRYJocrBVSujF1nBCUsKCM/HLFVp/NDyvT5G1V8il+Bh
TkZ/U+TSfmh0MzvqNaY4RpkQAkLdudRjIP+NmsJETymRzMgt7PJPUfvk2Nup/Ex+oa8hNwwOkhVD
c6jrQ/ogOWEYb32II7dQH0Y7Eaiw2A3J+BjZobNXjTF+Uu2k2Ptdav7UpDLZNMXof4XozL/YbNKK
qXlr77lR6EdQX4TVfOmu+FrZOnEhxLUFFXU20+kPeLby7KvSXuvU9mxYHQn4SZDZsoJ8Rz1b+VRo
xUqG+N43pchKWE2IjQwOGqe3B6CRdRK+lRJeDY4htObxX2cqxaGr+vhClFNulab9nSaN/Pf9w/DG
uDgQQIKsWeaSp+92XBXyzCCru+AaIB/rRjj6z3mLaIQ/qlcZJ+40QBB+zKLGWiF8fiPbSh2PdCNx
Gy4Fpd3bkXMJcHFJTeEqq9TuADf+bfw02qaamhSbMqBDqEh6/+wU0md5aJznUR3VA4hscBJNGO6M
WgAPKnQvsq3n99fkDQ+WvCL2lVQotLcQVN1+mpCgZSZH5HiRo/4oyIVsii8q6ACg9EhOx0P8wWzi
S2sSbfZqem6t+E8NxevjGAdrvcNvWOA540KqExUzgOLz/v3jc+U0s1cmOreIJcbDDyenjitbU7xy
Cu6dHwqHPC04P+S+lWUtKE8ESV/0rbw0b70uCYdLHTnVoe8qU6w8KW88YuhZEq2SwsXQLbG4ajZp
wlR730tJt+1ip4v2QRlkbmmZ3bbU8m6TFOoaT+IbuSMuOKs3K8+hObHc0axUhVnRGUbHPoSBrl7p
xqbOYfPLdfENQLDlpp0ZHpJ2xPxGmepvaat91iY7PMJWVMKZWlnOpm4K6azIFuJQhS3/rVv988rJ
m+38wjSD3CM3w02Em09ePLhTL5XdJKe2F/RmeszV0gSuPEWbplLbLxiQH5miFZehGeUzX2Wf7BJZ
6agNf618xzzO7XfMqhg6xRB8R0oB83v1z7FzYtqKmtIvru2UFV9M2GBOBJARrljVb0cKvFuTYO2o
mv4nSR/7XYcfv+3GYVNIQ7ZNi3GnDpFx6SXoZ5spEfuhQLYtGwfpIUnCNZKv+WtuvpbsA94isFV4
nW1IS2+/VjHImucYk6tcDu1GHioy/030yZkmZzNMzn8+wgwH3T52GmcMx3qxODGhArBYLSCEbiNQ
jFO6HyS73NpVluzNMKu3PLrJir28MwTzoKCrMQK0IlhLD6HiCFtwRgbXnkzMhtx0gkJJOq48Q6+1
+cVSzrdyThTAxY9GzO1SErfCyicXjhfX0YE0CWntzIUzwW3bkyOgLQi0bRoc+vZP0j3k0mmIZa/r
Pql5Tp2leJCGeBvADzSI/pCX0d4oPiEw6+qi42995WPvcFO4LtxpvF6MlwlEaZHQqTK0zso0l7yG
wsHOSjtIyqvoMMdBH4HRxcdEtNJ2rJwXa6yNc5fCy5wlPrUreZAzUv2ydRTg2k8rt+fOxqFVxHax
W8TLsIwvvouIPO6HcQyuLdX0fVD54hgQJJ1oNYDP2YyPekE1mJAheLLlKDqg7NJv9T5sDw0wqsBt
bLuF3pdFa0bxJ6Aa+QwabDq8/5l3t0bnfZtJKUjUzgmb+cT9c8f1oKgaJVTUl5HS/D7NfgZQp2pT
Brq7T7fvj3X/pM6d4AzDZuHNkyBaDBZPMd4icVwh2aZX5bpniQGN0ajDbQwK6xyatfow+7t6bkcP
sGXI9DrLP7VWwJJNvXH//gfdR3uQafLQISelqCBmlxAAe2odXBDVubZ67RyGtp7gL5ADkpSAh15a
qDkeq875hui7euht+v+tvFSlLa2Y7GE5pAfoYH0YZ8v6ow0k6FdRSmSDaeiqyp3WBr47OvZfQMvQ
vb//5XfbxoeTQqQGgxev3IWpeozGmSL7+nUK+900CGsjqfkzBTqeCwpA/30wkJsU5HBC5gFvtw08
Ft1WlaFf0zgeL6aRZRs/o9rYoKpxhPxBXRnvzsoxOZIvOppm3FLOyu14TcYBTPuWyaFS5xYqRGBW
J69ZuTdH4RQieM5JBLZ3O0qamkVpV6Z+hWJt2HRFCQDH0cqVhMJrlurGlmIByADyjMqIPpJZuh0G
uHQEdeNgXVNF7S6y1LSf8jjot23dGy+2lskzWRURRmRN0OmTZt8pUTsZW0vN7RAN9sr4ofsggTZ1
qMQvOR5K4E7h6P+1mtH6ao+1/6FvKzjggkw2G3f2WjdJSA6HUE7uM7cbKnunWnnwZMVp/AnQN0Af
MdR15UJZV+8zP6OTRB7zGHFcx0hPEXrAbiDx7w1IzuKHE3bHQiaNu3H8iobfKVDDwi1NiLs3UZeo
WwokPg8gEMwY/TcrV6RmV8SDsvf1BOx7EYghcDsroe2JZytYucN3N4GXiiZAEIGE5QiyLnxjopYp
bAtHvuoiE7saHDDse7XOVyXxVqPQsHI4X/upbzYUXD2yZTP8EmcZ1trbDW1SI+6aBM1bpZPPtvVN
6bTvTWtfRJgAU67cIDqX9vc8HF/6JHYVcN5llBw1CGl8Z0PCdKdqzVFF6Eiy/tTt30T/Q1GYWrFK
XVi4RZnsG6rKwpe2ifqsUaOAzOChoJCUkbRLpU92NzZw/CvPsEDucyXbyYm0bfqV+vhdMDDPcuZz
AapO4nDZn9HivPdyXyBMOXZE+mpVX4agTH6Lqfv4vnV5cyRaJf5XGKG0e7uefaCFnR3qk9dF1viF
IvcDhzo7TU2T7N4f6T7aZFIklGelK1ok7lqoQAQqvumUk5cbw4uo9V91kjzbJkDAvKuPoss1Vx+b
v6JCPtGo3SRKrj2Pchz228ImgS+XK4fpHmszfxGPIn4k5EyERLeTj1VVyKOMWGpYW80mblX9lKtd
6FqN7gcucLliV6mDeUgTxb5EXUqtxjzXKV0L2iBlW0shW9KZhf1kaYW6zfukWim431nJmV+SZklc
a74Ru3z7gblM8GflluJJkxOdDLvEA4zr68rGzNO8vVOg8LjI7Ax1Elojb0fpeqehCUNF5pi4b6+o
fR/zdCbGqccXdZvQt7+1uXPVckc9mokYNv4kg5GjQeVgipBu1aZorccu9H/34YyIEiJkK2MldjtJ
T1eO0SsCZfG1VA7pgOJJBI9sL9yYONILRQ+l1rNMXsHOicTB0oWxTyE/LIk86uTsGNL4KFDpcAu9
lg9E8JDVZzBb+4FWXRPoow6pVplYKbB0ypBBsFFVSIMoVTtuwgKejUlp001Hgd1FHTE4dK0lWa4W
ZEwp10mbyQkMvXqeHhxt2jtZWv+K1RpVaKAg/qk0/GCbNWNzyJwko+7a0w40WmJPGkE9cc77XdhE
1XYYVXGm+PgnHUV76Aqt+SDG3t4jSfhsj4rDQSwU8b0fZMdrijzfU9Afdn5nPPFqX2otcg6tBG37
+8fhtal5scA0pcDx8Bp84qHdHociroQca83gmbnKy+YYTfAcoHHaB/4E8L+Ut0iafK6VyH+i+m55
QtfRW5VNca2m0va0gqizTS1xKMOhPkxIszw0bUhLRx0MTwX4kofRj60/yJxoWxL+sovUb310yL6u
HOy7CBqxmtn55w/IH9IdtxPpzCE2xjDsUdLplV2IXsyW49sdqkyR/3C6fpWNgJ+yGbtmHw+VsoZU
mO/NciFB5UMQi97dzBh7O35aUuOo0Sz11CiyPitSDe7ZGuzz0OOR4oCMByUS5afWCOrvtUSU0kLj
VSt+7watvSZY+1paX3wNjVlArmBJn4G3C2M3BpratUVjeXTxRSfZLMG52pNhXcxhfJnsVu74ugZu
tqjTSLVH9Y+UVtRfSpuMLxQc6o9a55tuinP4GFWy81zGZf4wapn1JNVpOousxXs6xFLXLuSUxnUz
2jdT1O3MISC0cUZ6Vos6pKqe6pVxUkVjfh8RvfmQFUXhrJzhO7dkRmuCQsc7J5d2V/rNtYCUZ2W3
ngZ1IzRHdeSBuYkOIICVTVX21Upm4D4MduYaM2lI0NTgbpb6HD0A+wLZCNtTYKbcW0U2fSeACB6F
UyCvElfyNqqUds/p7w76MJVQe+vd7za08h+g8KodFlXdqKg4rSzE3QNCAoECOHVpcED3kcrYaZGe
obHlFXAq0oOYm6dC7dd4VuZn6OZoUTWZg21qxYQp+hLTpClZJKticjxHbR67XJU+N2p/ppdR+fm+
bXp7ICJFEoggKZaF1CgNjaQLUTuFUz57hKgy31h+WB+KWo1WQvP76HRW/CH7QrX9NUk+L+0/sTma
Mtpoq4ntSd2Y/s6ySHsmBpW/mRXCNU40hZdkFF81CUbHocxnBzF1PgTyaLiwztTfJUmKQOYW5nFM
x5SnRYq+mrnUHWlODzpXI6VIJ5Dh/Hl/he7e8tcGYUrbqsPBxwDefvXYJjYCoo3toYEB5aCs1K4p
0DkDgdv1l9genUfJyMZPUxmvyQndpVwYeoZsz51VNBcv+ea63AgJ9BDRtdsp2sn9izVY8raHfK5q
zNCNR38t+/TWZC2u+pzksU1mezvZygiEFseS7XE74+3USea2K7LgiW1Fd5HuvPBiU1tqXDMc1jJM
96El0yWHDiMAKBuZr7gdfKgiJ4zz2vYaMSof5AzWNi2EZ2Kq7Pwx7lplL2rf2Y92BR95YNvT1kiU
fJNpdYB6TYnbEJTdpTcqSnXlKH+ne4g2GWFOcLxMbUoEWYYs3URHZBs38mUy0BgzorBDMJVXK/RH
pEcMYtbdRCPnsWlC67UjIdhxCBrajcZk39XV6EmodwYkc9CQiqSmQwMJlfsulXS3QDlhckFJimMl
C3EOJwhOjInuYd32T35WFqco6JrHCJGzTV72uuaS4BCb1B7GjdnK2sf3D69yv6H0xM9IIaJ++lGW
QpKIySkiaWMkCCXNQMyoo5cRnahHkU4oUhmNGm8alvYBn/5T2STKJmpMsYULpzvhK34QjRrtQvrw
6GNtwQn4aV8/Wr4udrKiroEV7m0R3wpGAewjiTVlyS2ldGYr1SKh+gWzzw/fznbaRE93MImX91fl
/jGjCAFt0Kw5g8u7JNwZJlGA+2k0T5muOKuAVHvLOjZq8XE0lRWX6f69YIAZOMqbCVhtaWCtfMhD
LTGQm+zD7kmpG2OTdoO0/c8z4nFmk0ilA8FZAn3MQdWpIkiaV44q/lfXomKYhj9DHdEDywd58P5w
b0wKLDulfUw5CJwl33CppC1iStQpJ6mnzmm1PiU1v29X9ukeYkiSlnnBM4ZIIuiQhb855lXfmsQH
nhwE3402BEA/+lD313ITubJZPIhxiPbTkFQ7KDz0ZzWMP7w/01c/4/YlpqY3w0Tw4ME1LXV1k6GZ
eqWcNK+Z4ninpUl/nDJhXxvDfwZOMX6jI48nwajy5LNSmOXGJGs/OHR+t9GoPVZq+EUYY/9IB0P7
UI79sJca2T5o0L3vncKvr4GSB2446d3JT3oSd139MCa62wQVfdq1WmzsLn2IYlpzEgDb+c4CR+NW
dDBvq0CE5yhT8jXfaza0iznDyUIdgneaaHkZJFfhWFaO0+qeSFuo9y1ruCQ5LpYWJ6oXWHb5pZKc
KxkpLB6VAmANitV9e3/h70INvAH693C1CKLpTl2kM40QdqEq1TTPpjnp1BoGStq0Vz7kqd1u4aD7
0RhNtget7JnlqK24Km9YIqTE5robcTzAlcUzmCtqJHqr0LwkNC5q16iJm2eoUOsVkOT35/nGVSLy
dkwwWtS/AHPePnqKJUZk73Pby/tR/Ayc7HvZhfLKKX7rIrGN+JEzoRGHeLaI/7heklnIkoRugge9
NA02SS+BcOT1m4kWKSHV0cWSuhyaqsw6GKn/p4zp23l/om+8RCSF6KeAswpX01jEbnEkaXarpY6H
1sBF1ccndUzTZ5Os9WYs8/TiRDyJKcqr7w/7xvrSxDDne/CnZ4KY25lPTS10so2Ol6exsi+cQNkF
BTKn/49R0NfA1nNYwQjfjpIqaRdWre94Eo2n10TIF00Zkuf3B3kjJqI9jPs9t+fP9ZLFEhpt4NTt
YNpekWhXqoQIotLAc9bCorgUpl6+aLk+PupW9zkKBvnZCFNj79dWvU/0rD/FVtCcW6NZeeDuL6pK
SnXWokHKzbKWcN1SGakZgctC9W78LnV18xCVtA/6Tt5Fm0huIAsze9rDI0zQWfJ1e+Utuj9XvK4O
w2u0z7P+i6Nd2XKgxApRhY5u5LnP+nxbN6hfavFzWUPdnWVbkpZr0KZ715weARyrud4CScLyZUpC
IdtjqVieNeVfk7gDbgafRd5HL5Ruf2hS162YpAUzGH05ZOmJhSm8wmhHXWCx+XEXK0FdSZOHb9Ye
xsoQh8KZoK0a/epRMYO9ZVfKgx6JfEuvQrqz0YPZ9uAYNhTu14S17rEnMzABT50WlZmldRkVyVLR
E6BintsiM3ZyxCOFEHyUfo+prDzU2Vh4TWYrv2UnQBYYcMk4xVtnGIAa0UCufdZlKHZUf0p3pS6H
10LTSCVpvOv/+WKqNKvzfTgqGL5lg28k0kouVXxKRRfm1XSyx6Rtw5Ur8JrAu30wVRxJDPj8aIF/
XuwNoOM2UqiWeUGeovEahmi4RKIZ9unYPIRxmm2NZhp3WSure0drP9QTwk2F7jt/VyzEG8eS5xI5
aQ7m7A5qt3bIl+DlUwtJ8fpRiU9BNOWnQjcIgEghRdDZS4X+3Q9HyIGzNj4ktTVehVaeWtoHv9VB
YT86BUQ2xHwVYc2IWvIpUNP07LRrUfW91cC1gGOfxA5Q+HseWQq+tRQppjep0vQnqOFPyjsF1Rvd
HTXrGA7Rp0Spp+851FcrR+I1eXK7W4w90wtD60HBeYmskdpJi3pnMD3kHVxyIpem1Ao3dmDUks7T
9KtKf5fd8CuPbBeA2ikz27NNQsLNJvw82lkQsRmiR6up3c5+iExIBVAFqg34JZ3/Rpc5X3rOLmQL
QGjh4CJvcrufYZiDDQxC/Sm09b9ZJ4qnNAmKraN34en9o3MfE83RAx3ws7tD3+XCD5GDqJbSoods
XoF1sEQHYd8nVr6rAVzs5sB9xR24L14xFsxWYG/wMh06B26nZsgNBZEm0Z6q3rdJ86f6QUoEPb0i
MX+pmWOczTIL3X729414Vprwwx0pEf1jYoYSsuWRta+6UmzyyFxzGu5Ix8j10ChOLoIDMkOGZgfx
X38J656PWmN6gf8EKKCokIsfw1+h/lVKla2Ad6mLzYcuyy5IoA8b+HjcWP3ZGNOzGdQPtXQ0bSiP
Pko0HUvF4DryU6U+CvvZ7EDchgmBuLatnH4zs0ANoHCH+tjkh06y1g77G54fM8GLRoBXxWVYEq4S
3E+ZyR8SbOHnsJoVC6YKRbeoLZ4D3463NVwdX1tTqTcQUxWHupBWOmzubRKRBKKoFAxeY8XFyYIE
THWCyFQ9sxfKpUikZ8Tld22vPypdCdpP9J/eP8qvscHygnOqAD4D9oNfYOESBEpjVuEQEA0b6Vk3
ql1HoSJEICau613cvtig/XUJSLos9tOYbdoQaKSZn9Iy/xzI5qacXga72MjGOfQvue67kVR447Br
4nBjN+ox0ZAsQts9a17e//I3HhLWir4pzIgKVnKpxVXKuZWFsaZ6hNXDUwi56kvQDRG6PrWy4S3j
gbe6YGfoknyoa93Y+UIV23oCiP7+l+hvGGgSPFwDLiix7/JJG1SRoSmX6tDJTeAO9IcI4cQiVa+x
6HdO/KJEz2kbbW0pPJawY3KJQAqMO8kod+SMrk64V0Pp2hWfB+kMctKoPkfSoTKgrLN/CfnJgFav
uCJ88tEMymPpZMfeUj+L7GTKEv8l8Kyo3vX+k99BrQaftBuEACGa+JevGodSnZ7pqf+QZMh8GA11
kEmyPmet8zgzBxC6rPXwv3IFL04UcfArpwsZFpqNb+2Bmc/BatHJXgU5ky5h9iffNeMv0tBvWlwf
YV3H6CMJv5piI/IWmkDY6hIOfyfty4DYVNB5ZNOGPtwXAV3zdFLnmXxqbe07FH2ma2XJM3wO3oRE
WfMph1tINo7vb+gbwQPkEnRGEGJi2rSlpCO8MZDKVe3k6aExXUJJhfKAaPGaFn66F5OaHKI67x/b
3I8OslT5gNHjdHTpp263kiEnD1aXtKcw6Oy1ZoX7EA0AA54klhYKMHNJw993sTYWIIK9oRHnCElB
V5i9cVTsxHYndElI7qbNdxzRcY8T1/1qsknsjSmSXcfJP+Z+OnztqnrFiLxlOCn60lsLioHCxesF
+ecJ6AfV16OEljZ8IeVc6+o33NsQ3t3cee7SUBxME10grVLBqJFpPluhtsayOL8yi1NHryk8QnQi
szTm4vXvJCcycg18R6DFRwWaADACdGw9TGG45mjct/3PaRaSesQ0MC7fdYwYvpE7XeOPXm2P3Rm6
rcukl8nZoG3tMYghyCt72mSQng6/BYBpG1BAKQe2C6cHXuF0m0UJr2KhifbR6VTlhyMF1lGtAvNZ
HifrURO+vPKu3JfVSSVwpMEuYeZVuPxuL2WrxMIuS2fwWjk901YxeKKh8O2Gsko+UBhugoV2zcHS
n2t5DB9kQeHcdxC6b7o4OMOPKFzVDsenukoHT0kj+6k3rF1bWM0F+aJyRwR1CIIa/oKsjK9tI/0M
TIhZVkztW54XbBeQNoEPsAGM3E4jbScd/FqrPUVVuoUkwd8C4/G6SWs3TqGvDHZ/1/C6iJOpYwF5
spaODdA9OzTKUnsapFbZlJJmbcu6+vO+rbk/t3T9UC7GphD18KDdziiOxqgAipp4vh5mXmnXL6Nw
jMcpLv5z7D8PRImUvBZyAPIiT0fnu9/pap14ViBlR6fsfleJc456EW16Jb5k+P5uFaf/mcYJuLpB
MZDmFaCynL7b+XW5HzuRnOaesJzgszYZ39Qx/KgXMWAWx26PcZj7+/eX9H7f5iHpA9BmqZe7Xjqf
rmwrnZrckwLbvED7o14aYw0cde+pzQhA4leiDfpFLfV2XnKvdSksH/g6QD92UTPa5FzzaGeZqeoO
qjq4UtLFK9f43tGY2flhyKFdjWBwCXi07CzwYRsvvGw0+gNPsPRSF3r7VEX2D6fSL5THFXLQ2njJ
fVIcK/fhvjeAvfx3+Pnz/jHzwoqkKYrrwpvkyu3SZz95lEBl9R3ahT2yWLLx0U+7ow7cPW9/5nZH
Mg3uoCr7UKIJWxifSnz3uDlM5aVDQou0+ne7qK5OIFAkU15CZ42v8a2TQLwFmxtFexqo5t//+WBH
zrLCHkVJwhgG6cZ31J3t5GtCcW8dBSouxD88gRjXxc2SZVqkjVAuoMGJg1MiQhYnzj6Pdpq5Y9RW
V2vS1/yAN8aEuojuccy5zeQWW6GWo1lPppF6c3nfBP2qG/WLIaVboY27qPQ3FdzObfcTcomnqPiQ
OvZL3kkbHu8zQgBXXQsPWb92J+6tM7iEGW3E0QTIt8zsDlM+tkWsZF6U918a08rJiMjmadJTWDXK
YjUsvl8EEHhYZ9whajAYttvtLdSqFMy59ZJOz77ESRLsq9KePotRBXKlCnrTEz3qn+Ja9U+N7rxk
XOhPmSjxhix4BisfjJnrmIH2kjaZOEWFNf1IHSP8+L5BeiNUmQH0GF78I8iTzIWxyIUBEKwqoDjH
eTnWlupfml4z641uxl8Hp7n6Wb2vclJ8riKZ2adyQhY9J95YeQPuN4jAlpcTjxZMGrnI2wWLbCXo
kxr0olzBTqpJvbRva6c85IVBtVDJ15ja7vPNjIfTMZtKatTLwhSIwzLKacnyRIeMvJqWxc5o7Ogx
rfR9Yw/KJe/hFWjFEG1XVnz2Z27dQTAoFETB4M0VFH1xJ1Vr0iS7s1ovFrKxE1mtHrrRkM5+TYdH
2vTScxgMtAwVDRRptPR+E/wKRkIY3gQ0ftunzhpdzhunlfgQIBSgKA7BUmMlRm9RTinaeGmjmkc8
Wf9sGGW2pUqXfwNs6+y6ZPj2/jrcG0DeCjAxc+LZgDJr8fo2Y9CXuRg6EuGEpLYSW8j5wHn2/ij3
PgxIpdcmEehOqT/Ov/9jZqMS/Y8qqUoPsowa/GBaH2ylkJ+n0BEr9da3JjT3D9GdC0CAPb4data/
GW3bL7xB4Df4YFrICVXTyjv7WpK4PT5z6y/wCowr67ZksKIflHAmk/2nqKYKbY5JdsKBumSpYW5U
lGt2RW78LEZ9eOjgkfvjNLS0axYRdlLF2a6lirCTkrTemMb0Y8Az2veqL1xa6DW4BBJYqgsz3Y1S
p//6rzvBuSIsoWEY7Cc5w9vlqczGGgFQ+E9I3JOnienby82sPvQV6dv3h3oj6MMJmR1Kmb3H5C+2
ok6h9AUOU3q0evxoiPJeRNX5uz4OUCkXtuMmWO6jJksU7+1p5mJs6pWDNw/x7zZpyOrheplk7WYx
pOV0m6G1qsxomifyndK+t0WwE85of+7sRBz7OBfHzqhrrwu1S94hnri2BMsrrcHkNFsYSI65W/oS
hSVGYYnC7q2nFs7nh95Wy5Mog/3gz1RvcrTLIm51qOkTsXn8TbSmf5I62v8a4o2XQurQIkrKcD+G
6tfBz/pjLpR29/423X0iS0PgRzqcY8yjPF+of+6mEwT0jIy6uHZO+Tvse4Oci12dZCPOPa0CMKuJ
rP36/ph39bdZzoxEKj4qDid/LQYNMrjY6SmPrqmmBx/6wKG/yIhgkEkoedoDvdfQqYZHSVObzVBL
2QUK9XQTm1Nh0AdVrAUEy2fv9XMQ5vyfd0K0dbsGLVACIHm2uPaS8zNSm6+pZhzQpUXCq8y7lTM5
z+3mTM5z/2ewxRUkZhak6y1x1VthP/jwcIMUgCv3/SW+nxKNi3MpF+cWp/zuZVW6QB2HTlzVxkk/
2olPDMIubyqke44KEeXKUV+aeNIcCsBF3BhuGsw8CxOvks8Rfsas+sD4ORl6fDLiptiEo7T2TL45
0ly/IUTl5Vpa+FyXiN/aQVwRD7ENN4O7y02GTptcgsdo8/4y3hn613nh9YLqnZ8UeTGvPqaTExNP
94DSbAot2mv2XL0SUAj2wzBtJr99KWJQR6TD6cSxdkYwHuV02hdp/DhOI/0VJMWRQ9rg2LjQquwD
LbjAJnMWQbzi9C+9qflb54ZzfQbk8Z4vvhUaPcuPTEdcw2JUaQDJ7JepUbNd0cFDkcui3+aj4e/0
YliLO9/aEwpdBlSORLPUAW8vUBbbVYXanbiK1NBdpY20B5H4vhvIevYfm47mSVIZnucJEoUn/nYo
aTJHoxLQcIXCStG4HcyN5PT9yr7fX9L5lgLJ45jhJS7Lmn4YS03UBdG1oK+RYkGMG0Yn4f790/XW
JeVpIDzjaEFgMv/+j+01ITmkRbEXV9/xn5LA77yKnOy5lPrhScCjdvr/DDf36cJ0gbDL4kEGuIPo
ScEdpc0DIlLzLy5muXMk+6eaqMPu/cHu3xVWkPw4dTIDtOwy/wHdqlpEg4yZGzrDHaLwTymXUHW1
UX9IUvsaqfWv90e8P4QaVAss5GuGGdTr7Wp2k1qErd5TBtdNcMXJUO2h/mzdTiv7Fet6l+nAQUO1
RyfZgYGdYda3Y8WdQUNVphpANrS9Wvv7gSzodrBr2pH75iz1jbS1Q/unkX9QA/U4iMdEv+bDpzC9
1hWQQ/2sgGFWQ9KhybQX0qBuKiv7hOqCj9xQs7cTDSapfOWz7+JMPpv83v9Rdma7cWPZmn6VRN6z
DuehcaqAJhmMCE0hWfJ4Q8i2zHme+fT9UVXdx8EQxDYSiYShtDb3vPZa/0CucpHpA+CzLPvfFtxQ
Rvpo8bw8JRjl2HGmDC465cSuYWy6SaWVn2MUA229bfU7Sez7q15C5SU2rHZj5b8xVzxyoOXy9NAI
BVZzpdVtrccJ4tzYm0nXS2n+MAoRnFbA2xudXvp0ft8ai4MAMAUOJ54hq3ITMv5aZWXCeMrDAMUm
VAO9Uazzz+8vvsutfN7KqkNFUJZ67QcTaUwTbLoiY+BgSvtEoajlB1uW4q8Vw3WnFhs2qOmYCoJK
P59ISUB4x6yb6RTkkic0/lNpyr6TNJAKQzwBrqrhqxAHN510k8f3+nAVVx+i+NMUnzT/Rh5/BOZJ
i+/lxYh1crqqd0r9HpjcKS2fm+R7U19lw8+gDfAjRoDHk+Wf5vx97pCyx2MAc3bTtDv/64C8+GRd
WSZ6Li3i31/a8j4YbyLr+2ApmBTUMK4P2Ps5lvSoaA/C/CSKO162wvDQWuiFxXut+mX1x0H6hGx+
TzoS8w3bCH8JllNomd3HB33RGfqeB58HIbHz+Af19CSEwtI8G9FLnv/KYMibvkqYcTU1V5L8ubTu
zA4ElOzmSAkL4LeN9IjvyUa0c/G2WXw0AZqiYkxenvTBevxNLRpD3lKgBztKlJ0lfUKGX/vRWmNw
XclhgDx8Jh2hS6g3BbA+G91dY8vR5TVMXq0CnhULWpDIHYXvZZf9tp2zZDQhc/nDqa0xtIzEq7g8
TFr7jIUEiaIwfaEImLpzqv2QcGoUped4ItOX2x1AnAorPeWqj+abtPlijj9n6cWSDqkJn0O469Rn
AWQFjrK3SXE9tl5cGJ/VQn7QsmdjpHqMMoZD2m7jVLgMYIAI8zal2MGVe0H11cQwNAY9VU5yBP9a
CZ8EMqdOBEnHU3Mtv0az31asStto9qKcq7yW6cCDLuZwgBxWIblU5UicaeN06lQmKTaaaj/OiF+m
mt/u1RhEHtrDvfQlUvx9m+XpY9Ip2m1UpOV9UvTqbdt1vqMDjf3jC5u0DHaB6I2Cab4ARhZJooUp
xrSnBkHaAvFqT+1z0yFnZlcLEO39I+zyoMTkhbOEtJ9iLQjQ89WE+3wgTlFBa0jeelPZ5RBgxy0w
xEVxlMHmluboXyQ0ETxebR0Deq4slTK09kw4+pzI7REoM16hj32WsQb7kFKa5gSSEDhxADpzlr7H
fv5DL0rFzuvmEa3RfZ2kTj/CuVfmTff3y8hlYdZxq5O34OG0fg1GMT9uJ+QNGq0dHmDCRvfEvrrT
m8YHH1OjR8osyq/3x/7yPuSXMvzImYJGBtp9PvboblQ66XHxJAuws1srbLw+KMadom/Fz2/sMZj6
XFYaxcSF4nLe0pypcygEQBcMJM/cIALaCPW3s/1wvgnCPYk1/8egdR/f798FxnWZdeIOkEQArgGB
Lffnb0eVkhXgi8J0Pg0wxD9lABWvKX8ViO5L0yknqX0K82rA+IZ3vioIP4pWQL8qmkqnVQLgFLz1
9j2s1KMOC94W07rHN2pIvr3/mW9MPXcqpwH5kAXbv4oVIhw+4qnR0e9Q/AJyVyM95FWj35XqHDlD
pMU7pe+2KqBvzD2JEFDIYK950az1JXPk3Gp/kJgRXs3zKJlkvPGEAA7Qb6yyC5wgswDbHBQk9Bue
UGsxx0mYgGqZFrgVOdZdqRdxDK7nj2mZzKAurVZ9mRp0uqwyfaAKYOtYZn4tLW3cq2grfq3H5EkJ
+trrW0X54ygNborOe47PI2OxppHJOMuHzVjWJ8obAfpImmCXY5ltHHFvLcOl2vd6vyzzvFqGaVUC
ntGq+hQ1M8iiNJyuTUT8bKkCQtcqgurFY7UT5TbyCEZ0NzIG5MDz+oRehLIDmJV7RSd+hXo2O+ni
wjIl47j1kct1c36to4LF+52KISNBbu58r5htBw5b74pT232JEP26kv26vlJTbfiS58Bm8sCCCOlP
2s2MIc99iwPLTszK8EsnDldD9sfuk8oimwe+gcwCVTRe+OffY7QycuFaXZ5CqGkfVW0o72Yz/pKN
kfVFaGLjsZ/A7guReSPUYXoy9VB/ltEMxYRw+BxHNXWTSkz//LpaRH2AJVIz4Y2+vq66FgOcrqGq
mgZh+RQ1Rej1eTLv3j8RLi9FSiNcwWDS0X4A83ne9w4cd1sBtT8ZZhbedHOE8q8+mRurf1l26xnH
AxawAFkA5ENW506agnQQq6KCjM+bCEJltatMbXZ1IQRoP8Z/WCRZJpS2yEcTPCqAWc87NWhmOY+l
XJxwGGuvxU4kCByMjVri5bHGOUOhl9hlsWNZbzW5FQNe33qJUEcQQC5vHopRSn9YqDC+P0UX0nF0
h9TTUsbi2l6kz867I0tzaKSC1Zy4yBDy6CT/IBvxXo+baV+gC/GzrOVD1LbTt36cIgeoa+d0spKg
Fq08xUa+pVF2gZldPmhJUC0hDmJQ5irEKVtwGDHesqcmHA6dqtlmXEoWjIHOh9CcJaJTZIPyGLKR
3cISd2I7WO4sdt1nzBcX9qdqFRTsi8G2QrRrLBR4b/i7pp1kbb+LB0RxuRu1/puZxZ2NvOT01LeW
eGyKqHbEtK1nO1QiIHRppnx/f7CX8OBspVLRITxZIN3UTZnc87Euu3FG8XMST2IDhEUN5wg5wMK6
6iS0QrLMjI49iMynQiqjYyQKs/N+85dzTYkUyTSK5epCflsn5sw0rK05TqVTOmbJk29ahzKex4Of
Kh5oSxDvfePvkfz6lpdx4mhFr7sGlg7yjGXeNA/5RiHwYpHzOQtriVI7dgQXTjaBpLcUmDLpRAE/
vUrlILyZoAA+V5m/9ea8OImWpqg5QrxjfSGBcz7yfhe2k2YVEhmGYr4XNKNxRpk6+fsDfBEe0oqJ
VSt5GdgSsEnOW4FekIZI3IunhSDspHKbHZRCGtAcm8YTW6t+rDSt31WIrm9cexc8AYpBJHZ5xZJb
gyqwTl8DGK9602qbE67OWMtlSfNFwCnEHbNBvq5aaToYofY5FwEjxkUAfhK7v9PUhebjZOArS0G5
xz4k8B9TBMcPZY/lb1FX38Ct3/NSF20psdqryRqzkxA23OOkZn6p6cI5QSRRPpRIZ3nKiDXrUApe
CUrCTXNN+ErpRPam3toyHrmINekumVgIq/xLwWQViKdFZPUYX1N9rGqkUclhucaM52c8SZgFKFaH
tpWR7Demdznaz/cvrS5lGuCEOANdOGoas5lkvdqcEPnbg+wwmk8aWUCh7IFJ7zpi60pNHLnYZ/UT
2jj2MFy1EDKE/EsQgw/PHoKmcZdjtlRV8p0P/oBohFwuGmgHIcbPynouB9lL2thNi7s2FHBB8JBw
DjsqIFJ2KH0FO0vEdqLWMdVkF8gMf4j24S288yDRHKEt3LAfvNiIPdh4ByMddnBxXRTxMiAKYY3s
Zx4eRjXfNXHqLoFimgxOyl/ztV0yHlo1APQJZAWMsblTtNrLTTyx+W8wiDhBm56aRq4vHEFw71ND
cpLgu8jXjOq+k+V940/7jDwJIlJ1H8ZcjNDj35+EyycwSQ5qZAZvyyV3vC5L53ojUq+qxZPfzXYp
zHjwYjSIfpt1IyhTcJoYrf1ILObKelrDf0HiEefF6mrSjV+CUhXHVMsN16dM4eBZHewEWAduU5vK
Lc+3LWHhC90LEOVIf5HuYs1w9K/NNqzE9CUhlUkzaW1xyMuoukGpVSJxOAjX6hxId6GYRnYIrFsa
THUn1q2/a1JFusb++iswh1NuUCZfBGUqZ07iwfMVK79Xsnnr5r08I8EZUOYn1UvlgVrk+emlz2qr
NBN4qZKMgTtlY+BNslE9vD9/b7WyEBco2BB4Ur4+b8UqRa2HHNhB9zOxEysQw9VFVNreb+WNq45o
BtQa8khLWmwdFNZdHvqi0nT3WCEZV1TDvsr4Idh1Jr+MIpw+Rc3wfuz35OacpG4QsTHiGQPvIImu
GV9pI0a9LB7wOAUlQFmZ5xP87FVUU2S1VgdCUt7XVq44SpEMJzNHuTuPAs2LqvAZn+J+NwDyc/KC
0EtAftmJkvbx/XG5HP0FysF4kHOBgr4eFi0Kxhjvl/x+toxnS8WkuQzEYuMavGhEBQ6PAwZSTtSZ
LwoludUEGH7EwmlGePMGTiIZwGYsNk7ji2BqaQVpQxY/JCUeAOcLKY5Ypoo0CSdBLeZdm/blrtOL
/mCVYCFMM4y9Lhr0ozCZxh6MoLARob/qIZxdBviWAQ5dJMpJz5D7PG9fkedcibVBu9OGCEF2LFpt
acSxpirCwOXlqcLSIldoWxFZfHNCQS3Kfk5Wr9hRkmIniVxZIyeTgyjO57jvARMFQo/FYm3I96MV
GweT0vN10vSDPeH6vnt/IVxcoLz+4HUh7oXvzKIFfP71xZhlbdtqySnJKskl+5TDqYpJGA3tvpai
ox514taevLg+EZ3hrl70ZJkyZu68zVoda4aRMk+Gk5LTYmlyP8TIhxhjof4wIiU6jgX5aWmetVs8
MfC69PXy2MyRuZ+QeHTeH4GL6JP8JJuAjyEqpIa8ymZY6Oz7ZTSX8C3QA8aqSflcISr8S5gEdWP3
X24IimfQ5mFDc5dcvFDDUVP9RACyUAl54hn9AllCSnGjlYvok1EDqQsTZZlVSivnw9vBcZjIFcQn
3+hyLw7xQk2QMPOQOg8+VdkQfU4KP/RqSl8bLV+eboiCYR6K8xZcx+UVed50Mg6+2ulteeqGVnPH
UOxucWGI8SCMvUIdEy+A22nXaVgcDXwOegQbnThX++/vT+nlkbAIHHHhAqIhEb9GjPnGoFKvabKT
poEVQVak3bea4UjxNDyU8TQhhU6Rp1AHZJb9Rt4YhcstxaMKmXwAlK9CH6uYdJBxipjFITtBrwnt
HNLUXu203mUHfoj7xNzlUrzlq3aZkwMAwfljirxqyLGsM9JIos4IfZnyHReXuiNALXdEemXmtoka
fA0EMTuE4gzJv0D21CbtE9rF2CHJHujJbV4mslO0c0kBUhG/aWXHpk/KRLlWUtH60/22sKuRxYBh
TdEVaPn5GonnvDfLcRTvVEH+SKW8J+Okot/j9xvXz8U8gNHgEQTEhTQtvO5lN/6WLRcyMBNlQUOz
cDKy7KuB9WReID9R18knP/O36snL7zu7CJb2qDwsCahFgX+1+OdazWvK/eId9NPWDo0xcvQgTTd6
dXFcLa0gG81bh/Qz2dfzXuVJ6iMYN4h3gpChhY0/3FHmxLZJs88bGa7L4Im2VOgsr3w2DpLV0ViO
kZRlcyPehbr8qCzgWgxeEkcFFfWidmO/7xvx1i/lx0hvbBmsfWUndWDtg4yKaT6aP9/f1q9K1esR
xkVgQcNSXCB0PO+70pl1NFqVeGcG5eTmeujvkAOJr6RC6exU9K19LIbJYfbF+Fep445pw0sOv1ny
rCDc3mbWDlOtZl8HRmtjP557PqWKvW6m1QG1yZ+jnoYHIJTCXky0Fz9JSreq5YljSlCutSHJ7qK5
CJ8r3Z++1Oi3H9JC1q67SNVPVd5KDuc5FqxqX91wkVlPUt5tOuwsZ/f5CFDIBKBDvAGLDQ/58xEw
jCKOO7mEYSh1uqsP0MeHXnpIYtmxikFzaVN3m6FGu08xA6eqhWojYLisl5NWwK+JqAt00JJuPf8E
XzdiOcjhg8i5cKVowk2nBM2uqo3xOkOv76oJ0+dh7uPrXERHEJPJEu5BrOC3kWTRTZoyoEowS3vc
aftfepuqrt/UmDSnUPDjMjjUBDn7mCt7VxH97AZpFG8aMyuvqkhpHVFAed+ZJ1iV86Tot7kfqbZZ
ZMKNpEgVnos5Z72BblOU37+/+t44YhEHIU++aPog3L4+T6pRKOOuSmDZTIrgqajR+7rSILYRSRXH
ZdR2N5lg1W6dzId0mB/bKnVTBftbsW+0YxZThyUIbP1H6p+WS1Lj1JmDsnG6Xh56fCQ8EJ5VxBhc
BOezYwZgqWqzEcCLq9VVM4XIJqawl2ITnEpUx6Pd9Iq4ceNdnnxkaik6kfKyuPjW6ntxKYzlwsk4
VUEwP6IbVt+KYbxV4lvW9tnaXwhICrjMRRMEEbTVvYqGc0UnEFEQWf/ypA67YhySXTvEFaDSTR+C
y9OPpAIiXYRR5PeBNSy9/u3+MHVOWi2dpFOclGh8l41OTqQbmy/FoAq7yq9xJ1Ciu6mR5GOshJqT
FGjHy8LYuHKcjo9A37ZCu4vZXT4JQS9iCw42Cirnn5Q3QiQaE2o6SNB94d/MSbMy+5EVQFUCVYw+
Tv6WGPvF3L42CaodAR/eOa8aur+NAibRoz4VvnSaIi1wWqRP3Xgshj9NAaOERM1yEXqlSERS/Lxj
ooh0dUJB9KTWUuCZc2p+6ZBvP2RCoTy+v48vgkMiM5qhEsUAwhZb7ZC4HGKkh5HSE+uku4uS686q
MQO0LCF1EBhSRIcS+05G8f0KovBG45coGYy+XgUkyQZRblnjIubELM1Ib7PTgATeHvlF/5BoRk1C
QpIgb2JxJe6GSnwSzbDc9U0q4VRQ9LuMpLhdDprvBIE+bRzpl2H78lEL/ALqMrHFmrduJr3AxR5m
p0hRmyNJbdEtisLaJ5ij2AlFo2Mvyh9CbXQSMUa5KUoOvpxupVUv8WB8BtmRReKGZwQPifNFoACr
xORnSE95Jd1OYhTcorep7IiyATNJVeGm8DpcqxMTd8wx+E6TfCO4utxfRBU8HXg8kE24sMrI5iDh
aunhiXfqo6oKwbGNUc4SwrJ10fPapUq1taXf6DVYLUDS8HREjHLUJeD7bYOlSHa2TVakp6nMa6RY
S+tbHQo40rUJqcvBFIF3kDmIyZixSJtq14wWSYL3N8XlLj//iFVckZEjSuq6S09CEglepQvxLi3i
4OMftwLBnxoPBVqI+GuIWNZakpBkcXiShxCcnSgJ7pBDZHq/lVdG6vlFQRqGkiHUbYQAybmej2g0
iWrVTnl4CqzB5TK3s+RTqkQufCVv1L5Y8n2sXbXKJ3XIHSNWbYC0tpV27iRgN9zdGf6EJnOEV6Fo
t9GzPCd3Sn6lqS9doGIa/yiHH/0RZ4kE+GU3OGYD1KRKD0TmnpkPHyFD3ZhB/6msvxX4pO3q8juK
x38+X5AAuQPBNnARrJnJEH+6oIvk4ISvyrWZCTJ+Ec1mxLO8WNYDaQIkRE5wIQqs4210ZkcilCo8
JYjXH0ptMhwflt5hsgovFIxgh01H7QxmbDkGeLpDnsqSDe6i2ZjRN1bnwvwC4wx+lsfc6nZoEPaw
OjRGTkMfKxQ3MBwUlwzp++vmcvPDL2PdLCcAkrXrU7DsrD6IjDw45XP9NIiz9Vg1RvskcFDhhBIZ
PHFYwB/+uFHCaVAqxPWAt9YBfdgAogpN5IVmsUmPM2YR14DL8WDxRy9NhN4lEt1yO73sKE9iBpKn
KpbaENzP90ejjiFV4TZHWQWMoKbH2ifRnFvXzEfJZRkF11GVpfv3O/pqxXG+mGgVcBJAExBzKFWc
t2pl1NGqqc5PrXWaC9+RQjwOtRTVscwuYBnMg9fB086fRnC44vCUCrzm1J0/HEv/UJKr0pO7tjsi
3mIb5kMffVMry9Gn6ZBMB0nBoQYKGPysrPCUIbRj5VHKbpXwzrBIAwda86DPkjeJ4NabFJ3Hxo64
Vq0o8/w22zfIZfZS67ZIZhpN8pwBft5NKbhZsxYiJ2xxDBrq4fD+kCwvpd9HhJQEGTocZ40FeQNI
8nxEjJm9LQ7R8CHncjhUIt5oFYaQB6EQFWpz6Ci0Rm/ssk7dOiJfo7azptG7BYxE0L54OpBKOG/a
tLJw5lJKPyCWKdstIrSPXard13IbHPFwoYQWMNa+mfk7JWZ7692gHuIWNHmmT0hm9ZmMM68eXRWA
Bpw8ySyv4sg0MHB9nDOst0b/0/uDdVHvQ16Cl7+5SA+yii7sHscxSEK11oUHnt4HhFTKqwK41KkM
02YnlFp9ELrGTTWxdIWBAGYaRXPnq4J0H5uRdRhbXI47Uur6JGM53kvK42T2tdsWQXKfybG8sdwv
Ar0FsQMpH4MSTlCKH6tNVghW1Rl9rTz4UsBDQVYbDzJB8QWU+TfB71AiQ8jAEWW/uA1mU7Mr3eoc
FIh9r8KqyuG+Ig0xjupGuWJ9lALbo7K3PGMXFgeZ4vOJT4pZKKxilB/8Igh3sS40bheE/kbm6M1W
oMlgcQYPnyrteStjmYb5MC92GlNUeljwse2qqj2+vyRelVh+X8Uk2QBeAe9WXl8O63uhz6RUalNB
e4glq/L0Wp2cErVXONHiM+oAV0OiJLvETJ/0Radjarpd3sflbhoR/rXMtt4V2ZgcrNySrhBc+Vzj
5GN34WMYRiFyyebHWBNHt1fy4oo8u87pwAsIdZXKkQMp3OWqUd1YfqYdwrDMHWkWEo/krOaoYmag
3tmi/IZXtZNXqvpkJnrqqIlR7WLRTDdurovtzEAwClQUOFyJQ18X428xZFQOs9ViFfhArLPTPDTf
ncnpj9GONP/16BS3oQvN71R+a1+iR3/jCluWzGoWFoQ9wJ0lHckr8XyyEVtu5bBu5QcAnweYnGpt
uLq6l3guvD/fF4Sx126CukCUCjI6SO/zlnBeNDN2v/xQ3ph7fZ/cjV55lDzY1nawk2zRyxxlX37q
d8aDtjeuRDffB25oC97737G+P9efIZ9/xqh3XdSLlfyAUrCtIQeXat+Ucl/LOqjSjTW+3knEyuBa
ltiLyAQ5kVWXVWXJpoQoro1Srt0aZvCpyS1r4/X9diNgp0nrcTGvfS4IqKraTzPA0xGOikUURztQ
rNFGV5YL/mydoE0CBIJa/yJfx/VzPmzaECLnOpf5Se8CHJzhWyMJXQQLO993Ecz4Rmkgu6/AzDlC
Mm8tnss+LljCf2dzSGuvWXskhye4qLReiYkOg3IqlhfWlnnlqhXAXgvKAA/epbxOCk8572OWkvnJ
EJ84kcHNOnsG5ntIeVA/vL8CX6UxfhvLf7dDDhwdEHJh7PnzdowaeQywfRkCjeCP0tbs9kNRPsi5
9lOcNQllSj2a7HBCMAo+ne9Og97famVU7jBU0g/oFTZuJYWDLfZSxBHZusgIAugclNBTxXTP48/L
4sgV8Vh2rMB4kozkNhYTy7Wq1psUUu2FJWgbr5pVQPTvXlEboo61gLPXMgoT7HG/zelVZQUPk0rK
t2auNAihNmo+ka0GaFWWkmj+2YZ+bVelSsQpTlRFifZ8NCfAkAZa5iRlGkn7mGZpdFV2POtaNQvs
tDI+N+WWLfQbCwVUCihlkmp0d41aSFQuk6GK0lNrqOHBn2aTKx+K1Os6+a8f4/8KXor7f6+I5l//
zZ9/FOVEATdsV3/816l8yR/b+uWlvX0u/3v5q//vf/3X+R/5m//5ze5z+3z2h10Oh3R66F7q6cNL
g7nQa5t8w/J//v/+8K+X19/yNJUv//z7R9Hl7fLb0B3L//7Pj44///n3Yu7xX7//+v/87O454695
9Uv+I/zrseja8KXO/3rOf/71vzHXqH+00Y+/bvhjs/5lL89N+8+/DeMfVI4Id4khGXmATX//Nbws
P1Gsfyx5wOWEXQjdr4XCvKjb8J9/87b7B/kKtjJ/j8P31VimWdrmZ6r1D3ADcMqo5lOO+/v/fvPZ
tPzPNP2Vd9l9EeVtw8ewwP5nOy/6YlycCzsNMhdn1BoVFOMa0xZzEDqKFjZPiWIkuLtI+nMvqr6X
Kj3wPszXd78N3H8+4vdGXxFyZ61SvCHVxbVN85wkq1iQRLWf8syInTTp3Kq7k7Sb1PheWzdz/EGN
c6evHxr5Q9XGu2yx3bVSV4qfqvxRjRK3H7522mAXhnjM6u9UeTzsiu2kPyAClhrjMaPwoHcPEBi8
3kf8UA2cKL6RradKogDeJDbBsG3BNFCb0Zm6fN+Hkl2KhEflXsbHtyUn+n53Vwg8BnnV3dX9o9Sc
fChhxI7xaN5Gd5Xd2Zk9u4JXOPWp3CkP6ac6tSVHtq2Nm+/8XLtsefXaGsZZEH2wPBSMus4GMnvy
6y+BFO+qPPrVjdpRbX5tdHaZu/fmdrmMf4sIC00H2aPQJMCZnVftvNalOGunnrb3D8URl0fv8f0m
L9bw+fCuKYlTUQyUEmgxJO5MT7OjesPGs+LNJgjcF84FSYT1m0rq+llqZZKho/FjNglStPugQsOt
+JTFX9/vzQrW9Z85+62t1WpJtdqo+iXxGtzlFH9+mvvqY30Yr4s9BKK74CW4kk8qV9J1/hDug9ZW
nsbYHj6//xWrzPzrVyzmYzCZyI4s8dn5NKpp09VxnCZOg7Kv5CK6FCI9affTrtTtMLAjyZa3MJNv
LJ2zNlerNZNqXcSGjTZ5PfXY1uYtPgPBSLWpSGZvo4eXrRFwkvfSSNQSna3dqUlBCZmALq5jFILq
BHI6PgQWXOVkCnU3LxTlwMOt9fK5zG5VrDZdIBjmM35Q3aGplArj7qY78RSXT3Cnkpcp0dU/W3Uc
j4QilP84LNH0Ran2fA4kTZA4/yKkNLVwKWiL1CCsyL9WhAlAny+Ag6ZOsnFknMcHyDoubocAheEV
8Q8wlvNGRSmzUknOdKTgtcbOzKD2iHuiw/ujv5wCv50SYNfpE2lVMhXLzbjOBqQTCdXIbCbQ0dhz
gFjXO1Lgeq491SKksLGYjGsqU+D+k1o3IrKu+tbrcVVm5d5bAmVq1cReoI4xcDnvqVQChZRjaPMy
pbGdJqUW6UDCZhWJJ1tXswLr9vJbqNe5E1VWfR2HpBSSSJocS2j9q74jL/j+qKyOGdIJFOCBaINh
A8lGnvT8i+bCavMA8xGvVfQZ7NpcXcdlVR3V2nxRIDMeQLLGG5fxSs1ryWHQnrg8jaA98c9qGAql
iFshD2l0GrPHMutEL+qs5KMhx8khVJQ6w6dhml0VjwRiYqzcRjsCfjA5JvxF1UZ8eovlvCpNLd8E
Rpm1yLMQMJu0lhrtZTEshmquvBCpJAR8puTaN3qFLGXte6Jv/kwGEikFukxSgIVLa1X6xkPnclgA
tVHrNyGzYmxMpvJ8LrTZr+CAVcgDskRCh5KNxKpIe7EAYVWEH3I9lgdv1iAWHspyBlwR1tWzgRay
jmn3MHNKjpX//f0FsqIAMzCvjDxIIIh18c/6KasGQyP0ldzj460gXUgid/4QA+M+5KAOPxhaG1W2
qPYl6fRgGn9gCKCZbmooE8LBdR3fm1mWSfYgGwL2edU8f4xkJYjcja9cHa3LNYmKo7loWZE/QJLg
fOxQrGuNwcj1A2eAf4MnYfZFGhLfRkwRvad+krxEwSnQNALSGFDtjpSj8VcxW8tB3LVzVLyxnLnV
UIkqE5CCbbeRjFzv/dcvJH8HhYMgGvT06rmcTEpjdFQNDrk/GSn+BYiitFGIQ31dyrbfluXOr9MS
0KKvoNsHXx1/3mwXB6bkhCpcPtAQw8aNtDp5X7+JGYZ0SI4c/arViisrpW0Bw+uHNp5bBxUQ3SlH
aQsKvJwhv528SysLNpXDnScgKdJVXkdstS7KWhTp4SW+iDXVl0GpyfWTYNiKe5dBPG8Kzi15R3iU
CK1cyGxKTVWNlZb4h6mOf0xWFCO/IYUUlrC6j9JcfSKNWz13SlPYepvUuIPXtYOmrOkMI/4iBuKm
G7t6la9cxLMoesB9XFAY2PWsydCDwiEGD80/+G0b/xxTRX2wOu0oBqngxHhw7Dnki+s0bC0vF2r5
o0Qiwx6YD28cIjTpfaG7bvR+YWv0Zrurhza/SuYm27fg4z5UXMc7qZ/r4/sb6nLO+GqQQDz2eDeJ
6wJhyvVlokvqH7remG+iCBGYsavEQ+qL08beXRbZas5IgaDuuLg+AgpYFulv4buWBJY+Rpp1KEq1
ezLrOIi9CrThl6n02xiZKyPby7GUHIqJjJpX57G2Jfy8cjN4nSQexeTWlzLzotR6/g2T3iVJU8j+
IW+G6nMx+MmDOlJIK8NRSdwUmDl28hr+Xk4LlednzlaCkqaW6m42RSzSsYZvPxqYJgc7tYiL0FYM
5GD6QUAZJq7CEWFDJcVRvm975abr6/g502KtOBgZRZx9YWgQdCU0jDbeKRe3GouPW3bByJFjXLhH
5/1q0chAKJl++XADvaxbqtqD3x4A93U7LUtzLyuNeNdQn9vBAk7dQDa6/R8vJR7cQPUgA4FTWG8A
HcL/bDZsAGs0ei8q03nv96l+ncnJFiJwCU9XS2mRASK5tRy0aNKcdzcWex19clE4hKmvuZ3Shy6p
hgYly9F0R/REUF3Ex6MtjNJ5v5NvLOIFErgkUABOAiQ+bzkFDTHFSSUcGrGuXbkDjV5g2ONgICLt
pKTMXSHLxV1WQRjAsbrYOPje2K5L+IZUBTlSzEpW6zeqyzQx5zg4lkWg3fjdJN7nLD5bgAuy0dN1
xMiSOmtq+ZTftuvYhploIsl7ZNOaVHJxQ+lEPfUmwjq31/zOLaQ02Tgj3uwfXIuFovdqZnXeaKb0
3B8dYvhtYPa7thE+GxwDuIMN5UZLb3YPhOciFWHxDpLPW+pDWW7NQqJ7PEtcSCw2t1v01Zh7/0rJ
fPVRE+dv76+dy9iFww/UEc5GQA+VtZ5Lok7m4Fd0DkEVGFyG8M1ILVioccJDiEh0o4dvHApLe+xE
3AVgUK+J4fAl9CSMo+A4DM1V1MifxjnpnoGaybtR6Yki5Tp6Svw89yatKL2IG2zjEy4HGa3HxXh3
AVZrfML5II9zGltwsIKjEpr5UTDBDKVyP97VxhJGRqXviuOcbUVgyx48Px3YHChWLTE+m3WdeRzG
pkx1PF6OwagP31opABCh9zmqB7IMLGqusYOyq3nIjpIoaKFdFZIwHtHJk67SyRKqjUFY8deXS4cM
LAZpBP2A8MD6nI8C5/WYz4llHSoT5cZBbeCt1MSielgh5M9x4jR5rbkyVd+j1cTTVRLyUNMDAYNX
Q6xAJqT+Q5agDtGGUgELvemuqniYvmRGjJZeLja7bFT068iPy/tUNbujkSfJMc2nEa513B5Rc8/u
pdFXbttJSa9EJQJUMvTV1ThRt43M1tiIKi7nnbMRKtDyvqIeoKnnPR7UqKjBYgBR6EK3lu/mGkCG
9iWv7qJ+i9r7RltL5EJwy6OAeuLqLhhhudZZTZEyiozwtvo/7J1Hc9xImKb/SsfeoYA3x0V5ehUp
Gl0QpAyQ8D4B/Pp9QHXPsIocVvScdie2I7oPYosJJNJ85jWd90jfQz1HKB2VjDK9a6aTBMMPdhaA
LRDU+EbZBE7H5ROB/MEUgjDB/BMREc0It3YbDdiJ45SNXEezRXAXGXPPS5ZuazgXQTEGJ6b4/WHC
I3ALkLXBByKiOpziQuCMMumgORMXS2nN9p6VrgqX9jjpK1smp/SO3x/MaFkwuTTFQUwD7jkcLs9h
hJaYZO7cfOzONEVUl9Og9xfpOLYn1IrfX7Fz68CmB0gg7aE7dzjU2I7dKKM82g2ufRYWQY3wXuYs
TRPyfsNsEswHwS0oI3tZmTI+kSodlyfZrXONimMLRA4JnHU0sTChDKWfFMEVCysjH4W7q0IjWhWe
US9Y79O2GTPlpelTbeXivHGdF8oD6ryOd+Kuf7+wAbNwfpO3wa5G6+9wHtw0trIBI4RdjhSCnVbD
UsuU6alLpXFZR4baL+LxlBnavDEPj855TAQ+bHCJ1Cbmb/Pm0g/qWOIO48CRNVKxCrQ4uiR+lSfW
7vvFhPavRkMZoBatwmP8fYeokZJXSMLIHG2JVK/0rVEj9A/FsD1R6PxgMc0zOFNH8CbnhDh8Ia82
pCmdNN6lRYNqbWDdpaqdnKMIo241cqqF2RfpRVyqCGHn+Hr/2xufFyVQ1MkLKX6+FuTfTGepFV0S
uGW8gyOeroagKtZVYFX+UBi7qXeaEzvnNcw//nyEpjONymTM43PJbFuJ7AP60LFqREtpO8OKdaMs
67zPQz/oRHOmhnW85qZKFprbRtuobXu/6mo8EdUO5d9OiBe1q0eYTYWzHVsrWBLaYs4gvHJXKFhg
TlHlblo1DjfQ+ofLYFIwsKIQ+2z17VfDbtpvn8/hB4ftrBStwUfnRACBdrQPwkSLmi5v4h39zxgz
CAwwXGyM/CjIQySI63PAZeqZHNpu6Q78cAAsfeIKfy2QHE8sZhHcaWSPiK8dnUnETNmIS0Syazu0
RgbK3MtSHwzXLxrtHkxqfK1UEJQpzBXmFvhMewFswX3UtH7cqL0bbfWieupkNq2aCB2nxrYlRErL
2rqKATDRxG7YIc4+yzUSUKcW3degd5FqVxQz981e/oqHp6ERNflmiJ6K6Z1CT3502KAqR9DPkUP8
fXS+V1kp4ghDaER3zXjdllq+mqoxwowkNJboWONQUubj8+ef9qNzANAMRxvMR1jz88/fbA9Ti5Ue
E454V9md5avFUFD4lcbSq63iRDbz/ro0qcfPNF3qvg4gxsOhRNh0WtzWLCKl0BAtUsPzLgQ5qxvD
sEF55BR87YODFEEMdiA3L+J4x4R1r6hnjR0WrdZo9tIwa2RQkBc8sS7f58G8FWIjHNozTu34fFEm
bIiUcIp3AViYLfWSaAHcVy6alAy8VXPvStFlsWQDBSeC7A/fb6bGsWRsuvxH89mGcV/GuhvvGs2F
EK8pxT2enfUJfuJHX43u1Kv67HygHcV2I/KnlDsUzrPB01ZFqAaX49grW8VRkq920JwSTv54PIAD
pCxzln901KBtktWyYz57Ea/A6BRrHWDXglYZhMz2VFPyo69HpEELlLhqtuY7XJMJQNDQcxjNabTs
HN2AZAmBd9oOybSotfHSrobHUAmL1ee77sOXpC/GLqdT9U6qwqMDVAe5Fe+iUoeVGjvVOtTSzg+D
Ubl0hGp9/W+MBzNsHg4Lq+OGXFvlppf1EcYfpQZMfUrziyDm00mP4mZfyFNk/A+ufMBqMxZ4vnkJ
kg+n1cjTwhUVCRCVT2UhMZ3YDg2xYwvpZKeoZrHycCyj6upFW6kq0YmI44NDjaB85ufPRWDtODBH
X8jmDraTXcm7cedaw9UQ198HNCS2n0/sxyOxdGbtESLzo90R0cv2kipKd1ofB6tQePW2FnTPKaQm
J7b7R5fwqzXArPCBWO/x/QDOcNAaKtG7SG2jl8SYqt04Vg4I+RjrIrsrSbZz91IWU7AgImoerb45
pevyrnE2A3uIABCDm8u3cJYPv2wJCyMPtDHekbYHC9VGS4hgHTh/5k3ryOkhszmZtmXtoxCdR8Ui
tI2IZRCUW4T++83n04/CCeMdRgXwLun0oosAsw7I4+HzmAr8YL2alK2IK03zWycqfmetqV07hRNN
G4BOo7lty8T8mdZpUG1sM5AXQyWtp6YtByrPtnZr50N92Q41FBCtG/SHWHH6M0v2xj1s4ET1R5zL
biZ3wJ1bTaIx8vU+7Hdu8tS3+Z56RofTxNS5a1qe2a9A5HJYwaW3nnBmb1yOkXhJ9ojmeznt9U5L
r/IWbgFYfWWfmWZ5oxhRHPu5zNrRTyx1TJF5IzpdVgG1I1+EOLwipZ23yx6vyPjCjEJ8GKQCo2Zd
07BN/QBrgU0XVyXBjwURzk/ixmVQq01/FCjo3meZ4MbNhk6+uOWYXroICT6Y2LVEqPJEtKFtaQR+
1zk065E3y/QlRsD2hVpr5eVQ6ejFGfGQPeoNp2FdU9LZ0H7k2ZA36xJ/NKNmhWWG91yNRXOfTegf
LjUrw1pENK1y2/LYKBgnYaYtJ5FpT5mah7fdUAhcAFo7cfxKbcWtQgEMboIzuoM/dSAyUy22LqRb
/sLm9j50FMdaDWmuPVatyIetPtKFvaLkLl8qoO+rRIU271MujrVlGDvGdp5v5xoh3Gb0JYKJ5y7F
nXyRdcRgCzGYTrMyELF+gKaavDiR3rcrm5vmySwcGeKaYI9PntbazhktcBMxu144V+U0Rs9WIgJv
VyuOtlPq2sjx6ui7KzxrG9SYMplnPtaWdbDJrQIL+JkLgJhxAeRHsbvg0hvs+jZIpGb5NUAIbTUo
weT6ossdrjoFhcGlIrzpNjMFTdQuKFy4BhB20DSO+vxbZpRIXYEAbbdmVBR7CZR1N8GhXaKWqF7i
HlzucY+l6h10FS0Ip+/7r2U+VXR3Gi9p/XTqtDs14DTZ1mkXX0xqrd4gaJyZfhIMsPltRUkGf7Sl
Gm1KoYbbzq6McRFkY+cutca+LEZ7+JFXyD4tWtMJej+UVVstC11NEUe0MvVnNAUJGKZpUl3q82H5
qMuyfwmbJPYA48Hp85taLZ8MSxS/PDNtbw1r6p4nVWgDi3kwliYa7zxJKOPruA1Ha9GMlvVitbJW
F8FQqSVGfq4iWYYRYMDBqm9RUHCF7wYcX4u8s+znponGDOZ1VDwncSLjlQJE/VFPEJ8V1B0N33BF
mS1CMf+eNE7xTAAuZO5UWWgvFhXTZBPIwb2h8xTqfp4UZrxIyG2WEDDMe4EO21lejTHqhkLDYUAJ
8x4/d93Mv3uSAiviEQJri1KMoVgZOpYxEddHAZ6iGg0WSGJYK5Nb+dEZsyjyI69kJ5mCptWiU6M6
XHd5N46rNBIdfh3jlNIUi+0UU7a8uYFCO+a+MTjhkmOg/lE0Q/agGLG5ywpPj301AuU52yI0O08O
xv2U5P1PtLCAHQsR9uFCE0nQLJpEcwUuWYoCxCxKu6daql6yQJ22+R7GSDD6upzcao2UAbrzcdfe
yzG1xwWUs8r0QyPF1oTnjrJlBPzUpJpsjtXO6+IWNkGUXaWyCjLfreoBmGfWWvtYnQwy7xJSiV/l
9XAToZWEPHQp+aAdS3fdzQp6UT2BNw9IftCxCsebOoa5DLIgbnOEFHuLpS5KccMBHvaLyTLQaDSn
MXyW1NymBUuvpzHSt8lFHyfDSx/k0YszalIHlQ7qxEdhwUM2KZm8/dhgh7JsClpK57MM3F3aoa/j
jzKkTC7tRtVW7LwBlt7YJYvYdNKvmVq1P6wyPm8n8QAo3uzWJfIREP8CiLy7xKlLdVkqaKNm4FDl
MgD3Jv20H8p6yVooopsyMqGUaJWTbwt96sOzRokcZ0kLS/naTYYdr0Q81ftGdNHec3ssW5jMO4w5
LzLLeyB1jOOl3XHZIL/PyZH0eXeBsMWEdzAL+Kns+lIgqMraUtMQlV87RNVikeVZMK3cpNPFqkuE
uItTI3xKtCq659fje0RJiu80JWNwNoVIqvpCYbP41HWK34UZ6J2vtUr2LQMh+a1r0qrhpdLB9rUR
BZOlpyhzeSMnFvGjxhrxC5wMa++OqGWm6FlfpFVisrYHBfeYvGuVeuVKrw4xywgCFlOUoFKJ3A1W
l16BfxumnMkKWmfZQoUhvpqypnf8oYraaEHHDw2exJOIF6ju4O3aptCe+j7EKzOUvevbWplpiyJU
5DmLGRKnY5ROj+2MLMulXbQYZ6RG0cL79IAMj7ldPGVV1VyXBIiw5QxvwPMwouq80CGWq74sMSBc
6VWvPSqR5V4i0e397f/0PxpT7xHX/9eY+k33nL0Fzc//9x/QPCp1Xyjugpvnv7OWPvnDH9D8/BPS
PlIias+v7bK/IfOa8YUcm/I34n4wS61Z1/tvxDw/ItrHyBMk5ayzYOr/BjN/DF+fnSbn8tL8cDDe
+M2HEWX4qsooQ1gbVtneuVnXbYPaiF+0vq5dTr0+p9TsRN4WJE66k5OsVk4xGOGKfWm1rNyx3gr9
UowRHiFVm4T7DBGQvYF/y3WcefoD+0XcaVYTfEee1FgVpfRLrq8rrVDHfj2E+cIaE/NbqAzdeav0
yl7RK2MphmD4poHSmHwXoMRFBJD4R6AOa+KX9qsYkqTykZyG2KtTT40W0prcs4w4tFnj18HBL2V1
AVpW/++QQS7Fj7poit/tIfPjkEHy/xxlBOm7z9b39tdz/fOvXZPOZJH538sfyyJ/Tv/5s+bt4n/9
XX9TRowvtCJJ+xEKBwmJ+M0/q9/RvwABovfOajYg0M/KCP9QRiz9C3kfybRDigV4dBbp+YcyYhlf
6GjDfmO9kpaxDf7NDnhXE5nLYt6MSJqNPKGvHG4AGxhigN2PslOsbuaxl/aqdvrvSpLXKxmkxaaz
xm/Qur69mbybPznbAW9kLuAepHKzfDFUmVmMCVfXmbDzthTptXTLCy+Iz/qkqW9KtfEw85RB8cBJ
kj2neaTska4vVr0DvAtL+GHsF7R8yVmw5V1FedEjzF9q5zERfriYFejORZSn2rpO1eIRz8AwWuIc
Vv4yus6EuFsO8eUI5fJ3RKx7N1JU/63E3cZMp6FbBFo336dJdzm3sX/kdfatNrWyW3D/KS6GXrry
OCq5uEk9scnzDqV924Ca1+sSlT5LrZDEipRAvXaw0v0zU//qqvgfuuNmodj/+kY5F7V4eW7Fwcaa
/8qfjaWARWUjzNw3DVTivLX+2VmUgL9QCp55ovyX7ceN8/fO4sLxPP4m3FHEU6nlsh/+2VjwtLhu
5j9GwgOQgGX/m411VDxhCKQq0A4FNkvFGH2Oowq/JRIgtWHb31BX0FdhYSdEb+PPPhXyZ1Ulzk6r
0DfF9BtgvGo2y1hr4Fd3UA/0qtNWb6bug/12bJ87o3jnFjppB/2G2ZzjcL9pg0izKJiSG5mWk18r
xhnk0vR+sCLdJ5qrt5mW58sOscZ16U3tqow0sRSat1Wm/LsRS9tvGzdbVpnb3A1GWm/62qx2lBJU
iinBcJH33uMglFMF92PBvNfnplo7485oSOHRevjcKEy3ndMr8Y1aNiAsVLYf2MVUa9QlR27ytaj7
cOdObnvW6r13k7tIfwV6km5kaclzCJj1jy7rm/syDa6s4SzTtF8nZnZ+gv88yebvbM8Wv7OQ5gz1
PW4b0840UaXlCVESUPdmVva/MWDGCrG2rRXtduscYRRcAdWKFmDXKMtqchBw1iIfIE+6jJoGY/bM
lF/zsGiuEBgtNoknyAMVibmImuXrQfTptnCxn6vaLrzwBnUEcjAj+AfvlOrCqznr29fhaHxV34Uc
r6PtcswhEB0dvkTB/ykxbIn3o1obpj92lrl2UfLApyzCSNOKpn1jKYF23rfqS0VhBx8nrWwXoh/J
R1qMwpy0jJeh0mD53kKS9oOiqxfVVCo/slhxEVfknF9IBFqUwUJC3Im6X/nYkM9GFEfuSuvW6D2f
EpN7UVWi3UyYHKp+1da4Pwd4tC+UMsUQcTTA67ilkT6MsUH+qYgQaFdnPEzxYN6Rt6BFXRgKpYim
jPLvAfiBpaa3v/heleanLWVe1Bpc7wocrZ6T7ovy0WwHuQrCPujOSPfrE+vlsJFDrImaMggx0ma2
PxiPo2MBVdCqCRtR3E4aSP6c3H3duqV5gn5yfPq8G+YosDUNUnC3iIpbMtdyo8RTtEmn2qM0V+Bs
C0HpstSi76zAaEGBIbvPAzW/84zuLhuVx893yCvF482ScmDl0AucMdqQoFApm2OBt21HRw6xMdrl
fsoAbXZotF0VE2VD2y1cnFG1bMEhXm/kQOJv9VL7jTaUckExLz1P6mnyc0CFZ2aF859Fao/9qOyX
YnTa65QiQbNQKuPnQMKw0U25zULJXqnt5lzLEm1rmy2EMMMt8CevkdSEAvsQqf1wGQ5jeV27lB+d
CNUpq2zUGy+V2p5/YclUcXVP/u5uP5+KI7ALX59uNs1+oHlAs+mzHYVbw2gbIIaHYI84kA/u+jJm
HrDPwOAVwoS0z+yyX4SgFYUsbiuoWyfGf7f6CBfpW854bHRb3omqlLpo7dZMzH0wIe1pBYrD7Moz
O7VB6KHLRYMmELdCmf0DhO36ZjKgbWZQFObPkenSkvQiSUZ5Akjx4WOBPELbAYAKwJHDFSJaS4c7
MBjEfOOD3eralSUic/f5yx8d1Mw9785FPDPWXmPxw0HGKAkCQaFiTxnQ2Ni69Ae7qHdd3Z7YfIcN
v/kjW0jjwEgELjYDa+eY+81617EpbUwYCPspzsKFUhRR46NCEC0bEIL3GDCeclaef+HBBoONjmEl
3rMzxwmk9uGAaHv0XaoZ7T40m5Xaj9dDoy3azP7Zw7KuITuAP8qWn8/mB0uZthRIAkIl0J90xA4H
BcKT0NHty/3gUT6b6ttohOlTd5tsaF4cCvPYQqw6klk1jn7renaiG/T+ndHjnrXcyJyA9x5btwg7
MxsqisNeKngk9Lk9fk2oq1MDb+V10+ovPJJ+BjizP7WHjxari2wycd3si4tdEDyOoxPczLuG+q1R
X0Mkm67UUiwyRSvOpKNbsQ8ABQvVRkyrMiiK9ZRkwQNNnH5Nml9tq87tnrmOips4qE7KRRHWvl0G
HC24rbD2iEIwKsG86fCLJL1gZxMRX9vtNH7t3N46yyqpL7KsCW4n2fj2kAZonCXGOi29c6fBNxq5
/Z8UFSjNObnYdgQt66gADTIBAV9mKuuosmyuB3hx6xMLaF4gb1YtRCLdIxLlaUl/wXYebRNFT+GL
JQirk8zBE859pe8uNOvSM8alnhfrsNXXUlGQS5xOfMKjtQOikmzcnGUkidFBy1JeertBgzDP45ra
zfWYt+AMRnurgwjwU6kMfplq1rqgzbr1qlP6MUcn0Ou48EIBj5B6gkc/emMtBcFhRtF0bUghlk1T
oDqGVNyCQtgpX/f5Fd5OLmBfAgwOAzJsUADHSA4QnVrrILR+M6aqcuVI5SKfFPjfsDsWBZZo0WgO
Tyc+6OHrzSg4dFesmcHE9QI95mj9ZaRcAqeoaa863uQbWeFSeG8mojKj1vCPmrIV/YhsZ1Sds8Pd
lYoWvY/CybUzdao1f5BKvw6y2N1gNSBOyZMe6d28Ph4Ruq5yzcB1oHp4+NWtIYpz7q9xn+Xtt0JD
NyLsagEbcPSgDhkWilyj8FU6Mo+IaciLIBTNleg62Gwilefk9tCIBzPGkIUqiWuP6cIGjVP7Ud5E
T2bfJDt8XBZuLCADCbu8QhJuuqwTEyWdwXzsXMQDE6Mbzoymj0+dxoeH0p+XA7sKWhhpNhba0aEk
GvSf1LCf9nS37IVniO7coEWyKid8Av0qMlGYyrTmLHZfuizFL7AcUILtsq8som/6GDTGIsqm7sfn
S+Jwo/FUc/6LxsIsMWSwLI42mmFVfdIFI54VbWL8tNwu38KcchZV1uSrSCjDkwvWZ60F6qlI5918
MDIIUMIsiltQbI/WouoMZmHlhbYXgZOuaSmFi2H0tBM3/bsVzxmCfS9FZA2OEGJ1h0sqaENbapVb
7zni+k1tWA9VUzlL1FlOiUId7ud5JlHdYzKxI5kpNK9EuzcxBRCiGZNW1HurjcNHCweOlZV757oG
TgEChi8ij7LU51/vSH9wHhQS6wz2J2Qkdj+m1btVOfTcBt0epFuxxgNVv7GrHA3TQmlvYw6fVTSO
8r7TZ+vMpsdILprtiyHcg8Abwi3oiBj0uNOcOmkOb7p/Hmzew1A88PU82sqTHHKjKdGJg7RFACJ0
7Tvd2O48CIxpV8BvPA8SLOq50wBAqWV+xtUSUzpI9GVOsSIiC1unphVurCnWz9KmfSlC95eZK8mi
zanLfz6P5uFN9+dxZ7ggWluIerEiD5eJnkMSVoyy3te6tNZTJQfkSm013DhVv3brEmLI1GUb08FF
Eqz2sO97F3lmqU/RdzsC78vvbHYa9qoXgdGEV2RZ7YtVITpqzSISWVgWv/RcZGdhDbM+qUJxjtLz
uOrNVl8kpeVdRLqbr8xOlFd1oX5X6R/cczCAskO9yLnCfpnrbpL1VSQDb9+3pbuOYgQ7OjoXZ2Vl
VjR9c3shOkyPP5+b12D4Py+q17nheKADNJ/NLLGjjeraQ5fZfVTtjcBGzQeZeJSsKvPMglx+ZovC
umjUyN32sruximl6CDLXe8Jt7TGBxb3m5G1XCSVgX7eQMRi9ZLzCcyk6w0ogf/n8UQ/D+j9PCv+U
p4RexD0yHwZvtmDcYViBZXu5T0ez3XpjWtI91yGWD6m1bCfrlOPx+y1PNA+4g8khsgdfdzRem1pA
lgMgHrquPkI99KFEJItaeJRhxtbeeRY0n8/f8f2BBlOYc5r+N1hTnMAPx8wcl2JNHVZ7LIJtv9aF
voxaJDHZzqcw3h9MJ4wHjB4QyGABvKvsKX1vmw1DuZmLryXWFlcF2I2FiJL8LO2CU1TH9+N5aMN7
HNXUEulvH92QTmZHuBNPxd5tPOVOluAgwyAa/VEt+5WmxOUJLsK7u28GroOLQXwZCjSZ7eFUNk3b
1qIXVD0kJgQTagS+K6Ie67bG9ks7APxfZsWuVvvuRJZ/TIDj4qPKYKJV9ZoSkq0cDo24pF3GNq8q
PEU+DZUYXkqtnO7b3LrSK8vYULZV0T9R9SulEtY6sUprh6GvXJUabvNKrhdLF6TBY6KjWzTYjeFj
Vz/gPLKx+bXLYfiuaFw6gdvU29w0lEVldvVDl/bhQ+eMfpoj4cRWFmujanOQMv0osTNpu/NiKk7o
Tr5bsfO7OhT750hj9tA+fNeyDsZM9iyjEBFf8CeBWGccnwS46bj9fHO825BHQx2F77B/8wkDznLv
luqwUNLmEayVIG3wHtqoetTH9pTV42vh4+B0JEui40UxlqzhvXuS2Wtxgct5umepqmeD6Sp4Aade
gY03VnuyE/g/OlGOeoF+U9VTj4u1UVyhXBIt6jqLVl3mcg8q7qTuzHRcKVmZbhSlrddePIl1id3S
voDmcF4ZQ+6P1kw3Udpfc1qxsns0pP2hnsrCn4opPq/caVkNbnHWZqc9Ld9dkbMjEaf/LFyD2v67
EoYyzvSvLtljwrpqOQ0vgJqgPwtibZ1nyrD0BvM26o0WVFUKbsQc7j//uO+Oh/kBACe8ghQoKByd
fKnsqc0ndbIHohdRhVZs81cmTbkmWG+/jZiFbz4f8KiAwn3CiC5mgTRkaBSRCh+uXDWnAQQHJN0b
orLP3D5YG2S61ox9z6VWb0OlMK/yvg6XpYkGjajMybei4VRZ7H2Ux3PM7WRKpFRode/ooOpqMPG1
Hqb7Oh7FpvO8aJOYmEQBsMMlvWt+6fjbbvVwQAsbU+8ldzLV9J7PFCTW1z6o3ecoPvU53m9runik
sDSrqLCAZD+cnK7R81lZPt9ryN48QPdNl5O0xcpKFO3r5x/iqDf2+iGoxpMYzpxWl9P6cCwkT6hl
kS/sS0w0/cKNsJDFnlqdJd+xt+5FFp51hpmvNWSSllWh6GtoL90ZrElwgVoZL7AIM6gkwCzfaIiA
zhBQILaNThUO9YedMwd7iy6BfxQEHioWn7/Au1yHDiOo9Pm+BkpAVe7w+U1NCUozot5ouhlIwCEX
cMsnd/n5KMdCO/N6fWVqzIIzHEnHNG9OA8vVZV/seyX8JXpnK4X7UMxwUQtR6y0G0K1fRCL4asBW
9dEn1zbg9cdvCUWeRapCqjzxQHNoeHg48kAAF2aGEdyD4zMDJG2oIqBS7GnNO4sswf0rGfX4TJT2
HfHfdJmP103cKOfII93pmey2/alE5OjYoojDMgXBQRTDGkXm7XDqQ0XrdIyy5VeNusGqa6duaSbq
78xC/CNzcPYOIWisjbzvVhmlrCzrT1TOjzIhHgCwpYEoIjV9MIvHBlNGHCaAO9R6X7Y9IkOTTFdF
E9/nsfocNqWyaOLIXMZ2RWnW0PoTgcbRwvszOHQrcmCuKGpph2+vpq0V23bZ7MNB/NSV0bygGJ7d
ff6ZrXdzPMe+8xzzkrNj4fzzN3G3bdX9VEq721NadTeGKcP1RFfa53MgKTpijkAkZRfnmh4Wa5Sf
IqC1Uq6UKAru7HJK9knhTs92XCRXuRsPG0NLgsfRK8OnsFHFxtTQK9ajoVvnxtit3ba1MEnXp7XI
cMSaCzbbVro0yHH1CAJJ3bTDL2WYLeEdLXrs7TTbgM71VuoY1Vd2MjbkmFJZjfHonU/TgHD6UCE+
HDrxXT84hq82erqOdADkQdWbfhQV36tqXYzn/SiaTe+Y1cUptuEMmHu7Vdi30MZgPPGpqIpw2xzO
YdZrSWMMxrSvPPHDQBdjoXuKepZmnrD8Yvb/Jqd3QbcLXW5Qey6/h1HzlHTUi+s0ES9lkbWXfVmX
X90IT/EQC8S1UkaF38eufV7moMWtrJDXVjR6C6+3clgQWKj6XTHql0Yf6GB5w3Q7VZO6/nx5vFuD
iMZTx6UQACmfts7R6jAyxcmkG6l7cofWb+JB+QoDIbj5fJSPJvDVxA0mI9n1O0UvW6jSG4Ja23fp
sCwGsQpHZwWLAVGJeu1q7W3k2lsF63rBsZfI3O/z/EbLNnl4H2K7nmfCN8ZLV+Jt4+WrsN2mdXuX
COm7UixGp/PZbH5pyHuLG//EQfnBw1OVxSjMAOTINjo29JNAnJGXa9195xTZ0ikwFKjdgtDe1AfQ
tkYr+MojYtVaX6DPodMm9OswLi7NqjHBClPZ6Ue4jmUsp0XVy7Mpcn+AGi43Vmd5ZxXt7K+9SoPB
VdT0Z+LV0ZpbCBA73JmlFVq0OXVdbovYS0/c3cflAxY2YaNFDgkbyMUG5Sh40WJTplGkKfshMUbs
7IuW1nB4k079cDNNfXlZK5F339hjuzRkhwmPM1pXsoJhUYCTDoUp1pWqjhX6JHpo+BwpMd2jwV7C
MEhP3KBHMQ3PijAMF/XcpaGc9+pO8uYgc2B4A0Hv9H2hKBqF5gJiSTmJRaLoyolU5cOhqBfS78RU
nL1xuN9D+DJpCMF6r2dxQP5VpRsPMMQqYXntP98ax/Hjn9fivYBK8887WtxgtZqc2tLYG/HUbbEK
1pbZGPaUjNRz8l8/qguxS5E22oyad996o76FY1BhhRFOS11jd6hx8e+i+ddngv/vUpUFI8a5cPj+
ZuHRvJtqYy8i+ZtYusz1TW8HX1NDOie+6lHi8GcoLmE+KIUhWlqHQ0HiAjwOBmE/aNk3xVPhdeUC
X1VFDX2nCPtTzMA5mnsT9czjoSD7Kujr0Ns57pWHZsGKR7J/73VG8WIrnodyppssc2H2qe+Cengc
UIVsluAhsbF1lZ+u1buTD49qSlDniyEljMipAeV6UFQn2E1C4IBB8ZO2WxGPJ3bo+5uH2gddJbrE
c5P6uPYp+yGjnjjFt5MRIdY16fKHoZXGFoyQQbNN73Z1LqwTUdFxbsUkccuBFqPeSlRPn/jwo/Rl
P3lan1W3TYejRlzQespyu1yjJDJe1y0okLwbjGeO5XKZwKO+niDmrEyQb38+1/+Hb/4vnAfeHBSz
hv+ByD74Ngh/2XPzN2j6EMbJX/2bHaBaX8DAzUITAJ6BpHBS/c0O4CfUc8Dn02uf8f5shH/w0Zr6
BdEYwl5ktpC6op/3BsapIrfvaLP67usy4Df+C1X9Y4kP9hqriOebqQu0jF9lXN8c2p6BnyOmUdq2
KhvjDMfKWvqVkjnRsiyBbwqvAqAUZIIuVmxUaxMwhFar2H/1hrzIYBEUvtaoL7ETl7vIDm/giaI6
3Ot7LzWhCfZtXF9VEaL2fRhMP/pq0BbwtmlEoo6S78yguSx6+bc68b9alf+7a9r6ORXP+V9+V/96
7v4qfv9124K4bbBBaI7B/fPv/g/Th/87XB4whfpsBV79kn8tntNfP4tcPB8sv/nv/b38QOHPaABQ
jzZJLUKK/7H8LPfLvMIA7dNPnaUe3yw/9wsFUsIpugEzvHcuzf+DItb1Lyy+GRfDrYsKDU2zf7H8
ju9xkyo8RRBwuxTIZ1Pbw3OscJ02RKwk2GflC700W32IThVQjw/o1yF4T56YDgxaJIdDKDh2jpEJ
JM0QKs4Jj60nOAiftfCuJTt58wFu/txSb2H/787leTDAKWCwQF3QRJnf981uCoQnZ5FmZS/Rk1mM
V161GqqNq/kIg2fmNt/ozokhP3o9HWLPbHdMnnpctVDjVivNwlT23e/ie/GNIiK9olODHMcA82vN
ooaQ0/EkRYH88LVgCErXyC1gfbHr907oZ2G9MK14PYXi378P6DX6mmjGzLSqo6EC9AdD2sTBHrmR
hWJ+K9NHuyx9GoS+LU55xR8nV7wXhR6AKrScOWrVo8qSA2m5LKBgk930K7u+NupTOjHHC/wVP410
BBc2dQwgooczJ9skyodoDG/LQL1w9Ss1tJZKJ/8Pe+exHDeytul7mT3+gDdbmKoiKRqRVZSoDUKU
xIT3/urnAfucOCKoYYXO7CZm0RHdHd3KykSaz7wm+HjfbWOm7SibcECvVXuYxSIewiEIJdfUvoS3
5m4Au2EVf1kTWYdCBhHRc07uWk1+OyGlFX1oOyJ6oETaeGm6qw01PTPG66r8HgO+DrLyC1bLFQNL
o7eDTKOmFXSPoocG8BY2hd5cod97MT2XF+pzBCmz9KLJVb9gYok26+jsPl7O7XZ/HZ7OBOIU2srO
29xKKk7pRaeW0cOQnWa9fojG8gCg5sdYV2c+3FYHA/zBikL4z1CbC4OnClulsY4enAElLNe6h017
W+/UT9N1fkZIZLvZt0NtvtxKNrbymKEUc7hoogUc7rn26vYyYgiCHehcNCABoL2itn+7/mSzV3on
a5gNyYE9G1fAXIPEzr1OUUDGnLuW3h+u9fusSCwuQGAwm6pP2xpaRX1MPEyRGqQOl2vnQ4H+eDP8
aZBVeQX1ddo2IBne7sU+WsCGNtwRZZS+SOphMZIT9bczW/79x6GMicI7iupgat/BBBK7oEcWqdFD
Tc3xqCsR4hVWKP1lKZ3txjDohxIR0JZ+9xjK09xolW1EDzYFm3mhbKrA9zwzlz+tGIzTNbSAbUSs
+nbFWidL6H0LbtWxCfrsJsriuyFK9h9/lz+sGKw3alWgKxEZkzcPRV4v5mIYY/ygZJ4ypIrX6NI5
u+NtdLyu15tBNlPp0DGbHEpYD/717VE7qLrrfBlu0XTwxOH5/m7xZh8feL+61K+ayS0f1KvZ/fxf
zJNIizwPWjCx19vVxFSkjCKpjR80tJtWGb0bUXTB/90Ym/s2ajNAF3LNF9Ozgz1P9FvPpPV//Fq/
zUJ7OwuKxVIXdVX8MHZ2E0RG73eYPJw5qn8eBAICuBIwAluy59iikATHOX4o0uaQoAZBheC/Waj/
jLB5aDvUYXOomozABdfS9IqKMwu1MfBEfmzdcugC/nsS25jE6p1kjKf4odmpezw99osfu8fcs/34
V1jxQsSnux/WfvRvwHY8j7Ib3tveOX7NH1cSUx8KbCurYIuMM6Jx6Bp5iR/6tL8QSwrT6Zz0+Jkh
tuJLIqbRGMVz/ODc2na8b4tzFqRbQOw/K0nhXFnxIist8u2e02sk6sNR4/A+I3mzzw/Vrt2X1+m1
cRMereDH0+XB8vmO5n12ne7UQ7lr9lEwuz//iz3z28/YvLtRnrQiTpX4wTYfwNYTxhr+xyNsO7zv
ZrrZlhnQubFIrfgBaZt9eDn/atOgNr2lw/PV8kx39osgC6p91vuI4uTITN6K3TlJ3z9+UEoTFIFf
I7fNPJcukeJpNOIHYdb7sa/z73D9w18fT/V9aMbpwGECzTDAke8ksjoUWojjTTg85U2owZSUruZe
88rpnJjeH2fz20CbzaMUkjOWA0uKPbMH0RrFqXND/HGDwuHFuoK/QNduLsUJQveC10DycP2cX2Y7
5Ur5IiZ3OFhB7S+e5uV+4WWeHfRXws+8HjO+z+MhupSvDv/FG0NAT7eZ/g+/ZjPZvoiJCZY8edCh
aGpJfjMp51QCX/Fub2N6GsgKJpIsKhj6rY6dWfYxFqJp+4C4kPWrXaThQUmmrnHxL0Ni0oDr8jTU
xvJSTWP2dV6M7nubatmp0ofk2tQm9T4WaXzZaLOANzpLECrKZAh/2FNdczsuq+hTnnT1dR8m8ssk
lPnHYOZy7Jo4bV+PMg4DRDyKhhaizb1A2X6Q4ESo7cqjVEt8/zKp+Iyvl3ytmiH/bCAh7HhtPpXQ
SLLKTpH2glUArLwFG+bESnETNhMyUSjX6PdLnUfXdiuZ2BdNiFoEU2ekpWtnjdW5wAogb8bAY2P6
5xHtUqefDLgqegh9AORo+XW25ankb6k1uwlVXOApU2u/fHx63tUnUFtYq8XwH6kZ6O/dYy0zrsNh
dI596wjH7+gat9etE0JqbbN+OPZzOsd+HbVVgm4ZuavX162t78H4pegIzGH/+PEvepcx0LWjOAUq
kwNNi31zaeSFXhVxnAwP2C/dzNV9qRsvTraKnN3wOp2Bs78705hArASOtUVFdLClMtMISKNxEjKD
ya6ldK50lv26Rkpvdjn8I84RO51cQUdg8O2bI1e6KvJSj492prFj5i6rnkx71H6i2N61nq0X8j10
EWlwjQnWCDrchnXZJFHyksepuOudmiBP7VLQJDQssubUi6FNXiXeHsMuJPeVVbv8GdpqfidNU/XS
9ab8U22X/tucqyM993DQYCgbE56heW9XdSAvfVHBKjXSe7N2EBVWSk2Z3VaZxJUw1PyznTrTyY5s
DSOjpI4LUFiIXgbIMauF2+BBci0aZP5cCBapsZ9QGosA/2SxfKb0syH1EvpwF9LVYpMCGVtrjG8X
z5Jq4M71EB8llP2uZWjDrqxAq8YLuywRfcm6b6bVSpd2WOJdEAqojoX4IcZ6DCLHLM8kGFuR5tef
Q9d1TZUMoLzvfg4CHn1dl+kxldNqV+eK8KcwtA8SkNqgxAfiCo1wSO/wzR+aqrLcftbKkyav1OtJ
79ugre3hpjHC6RJpWdlbykx6AJcRAYJPCwqDo/UQhtlOGufyWkOUaidPtbLLZmO+5I4s/Rbt2Osh
sxw/GnV0wZJOCz4+fu/AJ1Q38NQj3KSRSCNpq2c+duh3O50iHx0rW6+lUu9eBhvvH7cqFfUqxnDy
Ccr/cqEpjYSXbdbpn0ftVXBP7opbQfp9LOy5+d6by3yHNlv0yEunHNu50nJ3FgoSa3M5VnddnvNO
zwQp2uAhZaoc0ZurPyMjQWRp5X16bSLRGLtLjZS61zvwFYDOTV+jpm0sl4JM/AslIFF5ph31shdJ
dZ3dSmY61F4sSxM8iBaXMEiJzhcJab47NL5RpJCTQe3cIbfSr+oQ1z+QKwpHV6kq+RGcsPwwSkl3
raZoqLiD6Uh+mKWWfq6k+b7Is6LcuQugJHPbsb3f7mtAhVk1TYlzTOnT7/Aaa4O6l+kPSrUjXfeN
pd8SKUlXOaSEa3AsGHi3ufPl40/97vKjxwQxh2YSFScMlTYx4pLqEEr0IT22feKAVMkB9ReWdffx
KO+65cZqoaa+og0pZbzLwWShxJIR58UxDCvFrRH8QJ1XGnzs4g4pk/ZyJ6B9bu5DuNo82910O+Yh
vpXtjHt5NBp3Ledu9/Gv+sPcQbCt0tJQWteiwdsPUHYiMnJtLI7FaNu7piuNYIGsf+b+eh/P0TVB
YoXbi9IKT80mVc/TVomQayuPWd60V5Ephze2JMyDvSbt1Zw+dGWdf1KEpQcoQ/DCYo0Y5MLIvR6J
jQCbsMmtUUf1JjwM3DGU8wOOMpq/5CmofrQjepg1B9MMjUOPKOFhkIbqqjOw97WTtPUWWhMBkUbs
taF2ToB83aNvHrZ1brzS9CPpGr3rcwtbGLXV1uVxrIXwWxMp5FaXKTCnRnTm4t1i/jh4NEUp9Fvq
6mFsb54BQIb6oNdLebTp5l8homQGViU7LioLFLWzAizkkKVHR8EDu8Lx/eIvN8s6PIBh+Mywdmiq
vN0spgm4dTa76khgumrzT+GNjHLlGVy/+i5SYBjaG2s0ArGR7tzbYSrkSFvEI+tjtfQonHU4c7jp
0i1BWpvRXs3jbqeT+N2LPDR51ZVrdNsUb1B06aBm2XyJKVvuVlOKyVA3qWgdxtZLLEFMSJd6cgui
6IgXO489WxbqbqqKc6z89cLY7AjgVis3nYQM+ZDNhYIncQEwdaiPztQvnmI0aJrLjvCM1njoqhVn
hW3Bx5/mXZ+DZJ5s/p9hbYRG3q5ZpIURb/VSH1PJAMwUK+HB7hYtGBW0GzE8tFwiWdLdNFO8j0f+
02QtnZAEluLKcNt8rU6lpS3qpTk6Ka6kdtjZodsuSxboyDr6CBz1D6WtnnOHe3dvMV+w3/SmgAAT
VW4eDrnJdSjqWnNM2rLz5ikOPX2OjDP31vujTTpN+gmGBbwNMJa3q6og9Qm8KVGOYkKN05qi5w4D
QK/HB9X/21WETcqcQLJxvmCmvx2pF+1QmZGhHUXB0XIcZMZ535f9LCEFgrKM6huSJs5smi2wm1mx
RWGP0v0GJAjI9u2oqrAxmhtL6ZjEE6pquGK1A8LSTtj6Zjdedo59pUT9sVHrXRfaaLoOxn0X6pUb
puckx99/ULLrVYLrdR8jJ//2pzRaq8fow0jHqKOxpSTWyxT3/1LfBKAgfpV/6EKve/HtwVzB2uwZ
vACAzG/bV5km520XJeLUWLUTmGrZu6WKda5W2nmAtLvYf/xV38ftxDevkACiG9jZW5C2PcPbkY3O
Orax+Q3E/F6ETeomevR5Ch+MMUUvu4Dz0YPRShVkvdUdBM0zB/T9pA16DrYFTg1UHDpnb1eWshRp
pmZaRw02qleo83I5E57QFSjnPZ5e8plX4o+pNNj4NcsDBKFubQjygueL19I+RrGMznW0qOpTAZbi
rlWXZHAbWjr3+rw4PfKsk7F4klqO0S6MM/1nx7v/1+XUFS30CjT6B6q32eR5nU0DdqDOEdsXx5WF
JK0a0C8ff+mNehYZGgRt8MFr+Y0OMG/z21WeG7nJ4lDPT3FYDWTpQ86+spPuUDWLsnhGNnQX4MQV
fd/pvT7C1bXm1IUNX9JLjRMol7k9PMsVQF4PpYhJ+LY+OplXIUFIUmlXt3JWGjsy5PTrkltW6Rp9
RY07UgwhucIM7TsSsuJLBZlvWg3XG8cf1an1Z2NK7xISkVs0ChrZ77K5J+mV4uFC7RMEarI0lB5J
m9XCS+LWeYqhtGDoplgVClqGie+mhA3nvY7P3Kl0lpwak1PIkttiC8QvC6te+AA5jXbXJrE2uxUG
fLczQkqTxxmUTC+qyvtMruWfHy/5H/YZzPhVCwYpTSDAW/ZLhLNiO9RddRKO0e9qB71wZ9GkzF1p
7Z6OELZnIGR5sJLk0hggd4ukSk912J1r672/u9B0AhW09ilRwFhBRr9jW8q6yi1olslJtjJxNZui
ckFxNOcuk/WPeXt7rdJRwFmIKVZq8OallY1WVpo0TE4jjIJDHcv2lbCQb7IUjA3x1UwPoR23QdxL
0b3Sj5bLRmv9jxf9/WWyIvVA0wBNAmm35d+XYWbqS2nGJ9lpnGua2dNpnBr5BkXyozZPzTkE+x/G
o2YOGRqwP8HNNuSsQFSn5TLFJ9Ctko/gz3BY1PUlMtDENUR0rhv3HmDBO7xS4gh06QaTGr39lqT1
EvZPfMsJ4sNhblel9lYXAeffxD2yrimVjhw+pzThxzrZrgxtzZfCQXV1ZNe8yYqLByyy2osIEz8/
IWk40wd7H+qtv5B7nEyKvG27JIWOYh7VsORkK3wCA2k3b2Z4JLomPDDSZfKmoa9PRXy2LP+Hfb7C
K0E6kSyDnNtuwBpfb+hlyYkyFY4uBJk7qonnGv5/eDSh9a78SDIA4q5td8qM5EkfbBMwgUXpypQ7
ZUeXdN4ZFGX3AubrrhoszU1Ts/k0G316aeAE4ReRrPkjyI0zO3794JtTR10Y8AblfzA31uZir5Wp
biQEJE5x7txO6fyCeN3RDMVTaCU3bTk8f3zA3oecxIF4nMB3oqT9rnlvUwix4rJMT+NiVFemJIx7
SLxfKVsqZyb2PpkE/kjquiqokpVvVXE6ERroQ6nFyVicb6mQuzsH/76bZIT13yjtGCihNl7knQKg
3I7N4K/nScZALQDKL8a15mYv2T3OCSmdzpO1WPJl3lD2q2QTkW3EhM5E8VgSvfuGsNQ0yuhAVcAL
rFDj3y9oswLevjhhc6o4otVBHmLEyWzcDSB9tHlQ6VJaeWWhjd8WA2HJfShRhnTrPim/F2WW9FdW
mEH2GvFUxT9+qfIUqkxpPCh2Le5mRVpEYGqLutPMEtK1Go/NccT+LBjkPtICnOWyG3hEOjYZjSl/
V4ZRf0nw0z4MStXolybmW9+nFAlmNwaWb1L0oxqGPF9fhJxlIgJfNHb85JT93O9RdNJPI1nxs632
Os2QPtbvpn7WnwuBfKg3c0CD3NSaxusya/ykVYUzroHGfB/CdZvdgRT/3ikSbBBIM3rXwTDn1Aro
CwXHEVlScGyXSKdA6kS8BC2QWjeG3tWMqjMxYM+sh7Y06msLBtAqFtLiozf1Kpa3KMTkkosjTHaY
Kz4D8sl8YsyP6/DC6nv1UlDdPJa1FL6QAK+CD1MvWy7BxfB1UXp6TouRZkFf9vICfs6aci8uSv6N
DGQG9XR5hRbIKHHI+1SpMJMQZRf1njyPBDRLN0cEmOVo7R2JZhNfgZYA0s7zctuIVHqq7U7uvEJX
UF2IrFpzXBpNs+2PZaLSXTG02vDpt6GKS8Soyz4lqDQwi7D6shihqQbzQILpTXw3807CyLijFAm5
yS0cuccHxMEewm+1yAz9NDIzHE6GpvjCTd2Vfg/ZynLtQZG6oKQWZbvdWM9XuCo6zzFF3Odw0HP8
1kQk8wc1pRkYGI3UroyNIX4thRrGfq8b8UXs9KhSD5jGnHgjVERaMxu6tmMN2o1DcFm4VlaSm7Ix
iicsYPAXLKlQy9PUBlwBBjIxiNJDkOg8YcSTry5I4XgT8sAwQMbphsMnV7dmmzaaCwVFL6B8W2nj
LXkT3zu09B5UOUo6vzAXcQkVJb8G6jR/Tyihmp66TLl9SIx+kd1WsrTEFf2s7FqlyH/ZRh4m7kRN
/dg4ocNntEX0uePgPeHbaeFmYdd3Ujdnv/o+yz41uhkDE4bxcjXJter4ktmK57prxRdalpLp21Uh
3y2Amku3beOTPurwr7O6zPxGA8rnkXflj1aJMFBtztEePaOod3UV2ja1CTnOvbqt5sdyJptnidLF
9JpIxyRCqIV5OTuYtaBJNjVfkrZCESVV5W912zhwTpe4ua+bxmrdpiVId5dwMK4Rj206L7GXaFfp
plQESacHzdylpxmV/ptKiUcJbQ2BU32sLFhrGkDLGMEc42+FZJu3YinEM9yhnrMvYQh7CfNy/dDO
7VDY5teQbnhDyCPhMWVJy/SNLio5O15VeLuZQkv8JstMh1KWUtZ+KKWD6Qpch37WttNdDVOiHux2
ZBnmOvJSLJr8cYjlT+komz+jxoYOGJW99kXWlvGWz8HOExTd8GGSsBZzS1Fqj9DKx9Z35NKxvTgz
++MyEeYf03FRMEHsnOXnpKTKbY+w8U+houKKUHpVPTgis7Ahapdny5h0umwQOhBaGrL9LCwRCF0r
KNHW1fIyGKbb5tLNkDgXjpzP0MnC9qdJr8LXc2j5KmiAL0JPzdpjY6ulq6EVcS0JMhvw42F9mad6
J5PeIS7udrYyl+4kUI3wVHuWX9ShDu+I1sYHEUrzI7Ys86VTEK270hiahJPU5ygjRfX8K7EdNBdE
3WNUPxnc+hWynZK3ivbzycIsxsakrGvZJX5JhK8v7D3uuFgVLvdk8rmw0/iTPCal4vPtCjyf7E7/
0ihGOJ8p37wPBOHcESo4lN1eGQlvX7Uu6SSlTuf6FJotClCtoXqlbSMs7dBATzLJ8ftxmA+9MM5F
5a/VmLdB0SrRQM5OV9LEbWuT8TSTqaVizvpTSnKdeCHP7iHSCxFgPGOMvlxadk5ptstSd5pnnrRq
TObRk7S88rKibW/bUE6vVT1RURDF8OlSTq3lO29dezFbLZaa6GAI3aW22mAskxvdrcM1bfksSA+s
YGziUyYQ7PJUlfizVSyMfCh6Z9E+wplWYn+3WeqpE1VkZC8V8blH6PYcCf49II1VpzxNRgSglwR0
kyvoepqoTq80J1WtUH1IZvPz2Onfc/yrbwynloOyKQtPq4t4n2hj5zd5PnljbmUB8QjnwLQ6UASd
9kkfB57PDBXeqsXdGh6BegMHZthXAOf3KJipwagv9kU3ieqeuo241Kkvn4kH30eea60GECyfFnXV
rf53wiuHUJ7RnIaF1UznEl3iCNUZVLqMMyWp94nE70O9C3IdtUQgX7Ka09xHItDi0fCdZTln6/2H
CcF+hzGhUu+jnbD+it8w15OsRzO218UplKrv4+D0t8K2a0+TJOPl42D2D/MBIASLgR7f6ui92QgV
sPhexGZ5albToYnyrmvgJrf/61GIYNeEiGB2VRN/O584TOzaHER1iiaeuC5Dsyc1lb+lMcANNmFW
Iyyxsmg54W9HmWUppEM91I8pL4VX9nrsVR2gi4/n8prE/X6DMAKLBY111VBctRrfDrOUndHNajg8
lu43v3Zbd3FLz/Iq9yUKCu8sgGK7F7bDbdYOrYo4nEyGkz3DxTvOb704kALucsZKgkvZjXcfz3BN
YLYTpKAPDBv/Be7pTe+AQAAsDSYrj2bl3HYakblWJc9Z2v+S2vJMyXW7/9bZ/T7WJr8Jode3qi4N
j0P+STd+xMnx47m8ss0+msyaYP12lFRlpIo4sXxXjlu7jtv5fTD4F8+6B/HYVbz7yNtztfnqLnJT
X3bPEDS2JQGyN8QeSRNX9b1VVXSzW6CCYJehatMprQtZwfytnCnzzRjDelWqtpdKWgEpq4qkk4O0
RJsPMNlsYbQwyZkekDMYt5ncLsWZJHYrQvD6u7hfiIVpVCLtu8li5QbBCams5xM80Olrr3Q91oik
spYULRd9rYdeUWrhvVUi1wXbCj+bUg1dzBFGFIgrc9c7TXNb18PnUWmzT3hKdf5cy8JHzzm9//gb
bvbI609dLXfoMCmrqthmCRfyS6I6czo5iyX5/VyDKJlILT8eZbPrOcoKhckVLblKUaOO83ajtPqg
SfnQW+hmRfbnOJdkZCjb3kspux1Cc/yXj/Rf8Vn/HzXJWdkh/2eTHPSHf72ltvKf/9sgBxscCkg2
2pGw4amlcdv9Q62WwOD9Dy/8qqwFAkXhUL0htzpY1MKKXb+gwkPwH3Kr4vwPxThgK6vfM3RoWoV/
QW7dwLIJWckLKTvB/SZ2WtHKb7fJYmSWyBypOsnSWkwZIrmJgknTLrOFbMANF6u+6TBTIRlXZ0ox
/WDinduoyp5ewDK6czwlwJvyRXwaG0cMpAf5+BM/Nct0o4QXUq7HBjhr1V7j7xA9g2lJ/1F5/P87
738R1n+482BXf/v1ffVDe7MB1//r3xvQMtkur535da8QT/x7A1I5/h9akdDGKD7Sdl5j6n9z+1UH
3jWxJ1HUqzHYWl/+N7kaXzR4+CANkXsE3sAb8Df7b/OerM0E4kKiD/4sQhz432/3nwqieB54LZ4y
a7LpI4j5y4hWHy8IylmS2alfzbZD69DMsuEa8wjrnrc8+j5irRJT+0/7p99W8O6fl/R3evTb8GT9
Pa8S3pTzAWLRAt+EJ/EShcrYxvqTkg/2FRrx9SXiPJk3peo5SsQ6tf885QxFIRRmOekKJFXG28Ql
yKbNcm5Nybcq3Ns5jpu2a5sGZUQ6G1MwwfPN4nMQqT+OSfvmldJOeXvzKnSGMxdAv5NvLYFeuYd/
5CUBrra7j1dx0xH819x+G2cTphjWgFqwmJNv3W7yi524FEF98V12Jf8c/mTTJ3o/1Prc/hYR1TTq
Mi1mKMulFeqaxK6hK/ux96P2D6OruRTxzrytr/TA3z8dHTeCBAsdcHS1OUCbZczICsImSdTnvknk
FuN1W70QSaPjdlqQp+4tuamEb2HJHYRKJVVebZYlFhmkkg4a94bdeiAsxOJVWkka3ahFFXqD0ZgR
xWZQqZ7TyqnmCXXM1V3YjlntJRE6BGhipumtZhUhzrFjaT/b3SgKpCCnyXC1WckLHL+FVLtNZZhP
YT6gekv2Wrjd5OA5NhEi7zHGQKG65wDVboZP17KXZiRagmyylB9V2WZIkGlt97MtYxMOIfSPJpjs
JExXc8DkWE1yGQK8yebJbblfjhjqKBWwvwLjd7RYUxvCgplXrgbPxtnHyIE7Xl6FFWiLqs9R/C37
1KG62ragS7oiaa+0Gt8qzAqU5FPrIH3sdZKOmtmA9e/kUZCrDDc34wUN1BYpM3yVmTLPTl5eLXmo
th4dlSbzRd/l9zPNur8jDdERodPGDblmfFyJ2FG93WBO5KDQljfLc6Qs3b5RiuXT0M/SmZxye/GA
UqN8g1gUTpWkyVvx01mzurSSQ/m5srDJ5h1Gsxe5Ks9p6tb9y9P5OhZydKt1pQHmaHPpopySNHGb
Kc8yjikyg1UaToqDgg9e3cpZFnRmnT/EUxQfzc4Jf+Ej1qhuDyT8W2+Fih58/Hv+MPW17UVlj3CI
x2Xzc9qmEbw1M1MvhLmj1THuQqWrDs1sLWdatm/vvzWe4hHkMzoAAslgXvtTv10WkR0mQkVF/Ikn
M0N+uZW8PrFTb55j4elhmHiWid2SoLz6icpYfvqbma7DrwNDndZ5lKmwbq78ZW76VlFy7QkAROGi
wwG1iB4xkqpGdOYKXq+9/1xRr0OBmieCwK0Ao88tDtEeUYtLQEY+1Xix3Y3pgnvcUJ/TuSYQeDfK
umV5vtYcQ988l2izqriAVeZTWUdQQCyzuVbhgOAPF88I4OvSl48X8N2skJkmdUJskNgDqtYmdwrz
tExgVdtPcR4rn8pkUr5o9ZT+7dqtoyD4wvLQogRO9PbEoxhZz90yg8DJzDHIZmEHZab8/Hgq75bu
dRA2BLnByqbfPJFpZi5Nzqd7mnqUwgZbCw+lAUPbUkvUNPtkOnPKMIbafiy2/KsWG8EbwN6tFgGW
AlmOuqD2fYiT9DlXEG/dSwaAfjfumqH4hHgZ9cZQMnvbxWJVpAEdzEL1MOOuHHzyIq3e52aNcXip
WHmzG0arfFZrSdLcwUbULCgNRAEuerVbePaTsHie6Dun/lgl9QDxbcZ/JGtmfCztohHXOtoBF2Or
E/cIhcdmTwia/FxEHfZYv4s6vigsUFb7aEbClq5f130L40QTB9vgUQ0US8craNHG6bEKs6Tex06E
3KXZSOENhPQw3Sd1lNq7BRd555gPln6t0k8EMZIKmilLYY4JRXFNGivEdnrlJ4iKoiISy63hotCG
ssP7cOpuaUtWqdc2o1HtR3k25J1DN83xLSLbx0mv7BOcD/7jpFez0sO+XGAfB6HvMDgLwHiCE2U6
GJaIE2+2Q0e/LsN2ctxYCBPBiVK1luveDjE70goC5LuoQu3qkCm5bILEM4ZbTvGQeaGpZOmh1pvo
kpojVUBtXJJoH7dabnB9tDgh2EqUydS25Cb0J7kajX0l2tBxHehefDI1K5Q7p4jXHmlSh83eaqsR
DXVtogm50NARXs53mX2MMEcRRJYtXtpVqNIliSRg0WulCZxIFg53pKkQkchYW60ELnkER612yD4a
KSwXMXJ5pqEuHhdT2PdpmufLLipUW4CUo0dGb890jotBRS7HgjvzCqsxsN50mjxISgdrnHI06Nt2
oaV/GRZ63L7WOok/JxwYV876pAYBjMizH5u0e9wxU7PoSqkg+niFGVqYlEZOMviLlRWIe2pO3u8T
M48e+9qpv+BmKH6ksyO0y1pL6qtx0tMwSLO2tIOhH6WfwzStkAMNolAgx6VzWho1eplyCHBBWNNt
8Zyp1djPr+KrS6JFj1UX6Qolrl5YQAbU9E6ydIztUcsed8rYWEvQoy++F1q7PJp6h4A69amSB0eZ
YFJUshrv+k4DOT3rFsjIobUr5ztcOetxDFv1kp6YCiHJKtEplUCrVF6Lt9QdnddmCUADhF5rNqa+
08qlTo5ZhEfUNwJQO/6ZEi/aN10molvRF9LJaFuFl16e0/FToapJ8kmGKdpdxcYIVtFu5yRzi9mR
r4TUFODZJpW7NXescQiWLkRlu2iT8SjMTE4CB0el63yU7RMoZeepkhKCPqiH6deycdigqVbT+lOX
ULqvE7sk5Ovk7DaeFaWl8VjYnxNqmb+QzXBetKRTvrQ0pifXMBqhXjTSwv9gTJWZHMRoZ5GfQhu4
X9LMyFy4SPpnhT8y90pRTEFflPihajiNEqIiGl4HMMpE6TqjXt0aommvMcIpUhawht4lsqz+SWd6
NFB9MbKjJPfO7GrtYAZcZMNnrelDIAphDoUjbNTPBuTqx6HOexyrtRLyiyWGe6m1k29RNxpMJXIg
BYGPQoqHjxW5cYaYOYyGEHNYI1UWnFut4dqW1nqjJI0SoiZDylL1qMw2rhj09scwgnFzHXuQTRdf
HOu5SilKupQzJUhf7ZJlLvZQ7YtlDaOPxf0c+vkiZde1iQkQmpM6urDZPN6FSqG3LtcF0DNkRou7
qI9o0GL/w5fAmbv9rJVzBIVSS+PJZS0B3hTSIH7ORpbQptUKy0FUsCfdEJ2Qa29lgN3VBleaP6Km
+VVgOAgFBCOAvZSnZk9aLOuZl9EHmW8sUSv9AcC4ErpKDnKeBRTqwRiJlj85WBIS2KtKMvogSpzx
kttK1fzCQkE6QFs9m7ywTqoqGLKpxyp0Ks0v5mR0hjvSKb6tCZ3iINfyvvKkNFvot8dF9pSmqn4y
LJjhXishk7yrM2XGIyEunKcOIHMbOFgUTmhwO2CBkwxkIG4jvcnZmySMI0qYsLc1ljK917aTGD2R
hJjcxrWATDrhgT74OB93ky+UEP1a9KhboB1LZYENhqNGE3+KZKrtNN8vMVitimCs1OQ04+daBsCv
pZ+ZUhIPtdKYd57Z50BFFjH27CMUsTtfVzulYf3MuPCG0uxbL1qcvHTlvMgNbzD7XgviKpMBD3X1
01RIy+zaxpxfjP3czG74vzk7j+a2lS5M/6FBFXLYgklUsGxZlmxuumjZRs4NoIFfPw90p2pMSiWW
v83d2NdNAN2nT3gD4CJzm8de7e+tqhiIl0Eay1BXBpu6pHEiQ7v2YmerIFnWaxEt8vSqb7FvSDU3
ECt3mNwHUFfRS1EqCkVRx/LGTOvkocxU8rhIqwLvSUR7SyuodlZT3y+ZKzgU1BlIKFVot10zoGOS
IV5saqn40g9Od29h/oTeMgPhP7R4Zh2dNOEdzIyRy2ZAkP84wOiYt2Mxqa+pEw3ffDXUGurF7dSv
a7OJ7r3Edn+VZBBo+UeA2Nct9NYvWdy5L90s5j+FFU1bX8PsbpO7TcOgQS4Wm2YkqX8jps+PejFG
xq6PGkpVpwtwWOzGqe42ptnm4z5qtAkI6+AfpiqlgrX1bHzME9C8G57CYTwF1LhbUT5Pn0c49y8R
PVSBRWtJhTzlY/cz7afuXpYVyF9tSPJ4gxqD+KkafG1B9ahGX9leOazLcmqwZUZ9+5fm5fKXLPi7
IVVn9oe8f7qJ8tTeyOpLaedwD6tG+OW2o3B77kYNpUtz9lJnJ01PYVE7aLAT8CPx7pwCmfWNA3oH
cBWR6bb3abKG2txH+FtLFHJwATOtB9zdAlTBDONr4vfeVda5osHFyO7YHwBTDxkD7G9jjLnGuvCm
7qFjHtmEg9CRcea+jA8gc7IfKcrF7MrMLY7kSulLMZgewavqFSM82aefnSlCeawBL5ttK+DtJp9g
CJ6NFDSjVSgVY7NopzZIM0vti7gbb2czeYLqXd1XZZQ8ddiG2+FYybndehVXJigCyz40eZkNqyaq
AvSs9bF/mEof3U9F0imQu9BQ+TbE4u0dcVbi0DCUAn3TtFKurDRN7kzEsYuwsI2x2FAnNBGBjVCV
GAlQCPzEgQMOWtdc211jThu62IoelapTuWHnKnkVa7p5VUxpv2I3irsZ9UFIY2ktv5q4sC1jLYdI
mNhjiDtMGc6Gkx6Gaui5qI1C2eu6GBQaCrmrnm3OarayzAZfCl0Rhc10Sm+tPNC/wqkz/HXkpjiF
1k6eyLBR0aSvXSWj5jpFtn0r4CBhBCrzQtyjBFEcax1HCwQYBgujnSD3zVCfBa8A+7BGMd0sIzo2
xWiqqkTJISn7nTCsYtiYvZdaZA1azQ0w9MEzboDVZ98O5F2Gk51c2T6QjTDItME8RFHnI7Daue5t
aUNq7GEPQBBR5jg+4gtdm4u1LixRLBhhOtvkGCG9m/RqiS05GXGd8orwZih3IoUOmQ7N0ovC3qra
9WZDCNHH2e1Wed0640rEiFhvdW3yfpbTlH+WvZUQprje91riD0QT2CVf3BnZgGu9HfxvQjgy2k84
GdbrfkZ8+cYccSCfNlGd1iJd1x7KEF8Qacy6MKptO9pqWkUHLCuqRWh9rMVLkvVasqKlYd2D8MsA
KbV92l2Z0uvu8zYz5R59drQqI1un6VQ2QDhXhj2Z82bS2jiGUuPi2mPKqftMU2/Qtx5wmpu2m4zv
RVUEL3pNSEAcutKLTYvrQRv2OnnIKgJdMuO9XljG1sPOtg67JBvu4ABzNYguAQlmunNy3wReho/H
XI5bVTYpiXrb1tPa9WkkAPCstHsp9VnBuWCKxG3iD7/8dIzB4ECiKhdcptZfQVEdQzA5aOqVdZcx
NqY/W4b1ZJcHowXyKiK93juUcO62GZr0wY/6GeDJnBAyJeXL52YYZvBTw2QlKy+YvN/BK/ksx8T1
mcJP3JPKZHE4mXV7ZaelDe6xBTWUE7WIxZGl/wyqaAKM2mYPDUdtA4iaXAcTTfeBTeH/dDPvdk7i
tQ4hSbHLQjwN/G8UsTlyQWM7jDdcyP3RLM0+Dx1Q9vd+q3V96IpYS9Y5RvRPJiFN3E044iTJykY4
xQ5FPEIENnW5OAAYSXs71EUCzGVYHky5eRdDUe3Ne1/EXnUTa8wXVnanvO8ajUp0KhZ3E16DE19H
4B7rNQGo+tW3BRcA3FhkKrRhTJh2M8BAaV9FAVYNsTM8x5T7P81U2aTQlLAOPL5ouo67pntyq4i9
l1mJZe8Gs4LubdB3W8dxCiIphqRAKMs68aUI4DG7dVOLNWB47wYtFDByQrbFlznR868UpcVBt0dg
u8LNtedSLzmHMsraJ2rz+Emr6vLgNHaP/FY+Pg1CWm1YUxzf1nlWV58HXJkjXqWrtQ19abO/h2Uw
P9rDUPycODhjSGLg/BjwRZDbQMRuy+eXKsFwLIi6n5HqypdJeIG4RrpB6De6ZlojQCobRlUVpNl3
fkT7XGiD+zVVtXpwoolA5CGGcJtZGtI1pTcFNH0d5ou9TPyjJ6bqS4GyAF+miP0WhLaRuPvYS+Jd
UUVQuV0JT8uvRgsXNHueXqoh+YlWqYyQRLDSm55OPTlCiUVWnxJRwtJPKGomCaExnLrZ+dbWPb3o
pIqCLXISHkaz3CXBSgArKNd1XNTs1WrSEZPOxogyP7a67x0NLmYkY1TZd24CdX6H8Eksb20/8upN
lmb0DUcVqOfUs3rtm9n5RQmAuPbydTfNXXETmy5WtUAJHG/j9+3w4CmEOEKwXGO3HwprMJ+jOQaK
arVJBOrUH0t3Y2Tl8CcpB8vepjrayttYw0kYWGQ3p6saSsq4dwSYBlvQmobHp6Oq6zNH+xzx0q6c
qKzbfTRinHuFdGye3WjJ2BvwWNvy2qnq3rjSywrOIxfvkG3jxi17/MWUqEmW/NpbUTFz91lmilVm
ZaZOsjVmW8nrCPuSdDM2SJ+S1Si9vI4aO8gOs1Y27Sot7AnlWDdqwUf7jUKVrTCK5gZsu8i+0n4o
7adkchgn8C68+YpP4o3bXFs+toBVzvWWmvFnKXEsXilUZoyV0ovhsaYP+J0SSbUh2kv5U2yZuJty
qkn3RU2VE6TkPquhoLW6zjAsvctBnAn+za4pdl6scmMdRGjPrnISvyWxqKqvWSzT54Edla5610uZ
GwEX4STUSdVdAfqg1BbtSG5lgD9tgLkn07fSMZhcKJoyX1JAYWXIzLx5NnK7j1YiZz/cYEa4lJhW
Vjg3Zi5qa6GVOt99GNjjahyc6rHIJ93ZMAhBePz/MKwwnRrRkR+961a/6yABTJPoiXWh1bh0YU96
wbQaySdNegMLW+28SwsTSkoUIsWPOehAd9mAP+SY6Hf4NpRbGEtPsZ9MW03Nlwyf3/Y4TUiYtPXJ
+2ij2kvn/692ewsIM3FlVh4CT5a7xZn6RuM2XrXFLNZO1ssvH/dUTycJNL25FUzENj3ADIgjnCMn
O+TfPWAI6SEP6npND1dbe8SCde27l+aOHy+FUMLpo3mVM06RZdEGKLTqxqy4HtxYIjmNPekF0NWb
pjdzejrE3N66YdEuPmt6a4MkR/Wi8gCHICCny5v7ySn7x399dxCTYSGBLmEVHDpPH4iWiRRqzsuD
vrgQxdRVVFTxz56m5erjld57nr9XOmuvK4XEU6CX5UHzI7m3aMatraD+8/Eib7beAm5AvWJhgZoM
Qc6+T0NjSk+GsTzkY5Rt28pHCSgymx9T01mfRn/W9h+vd64qw94DQIk5Ad8JC0X9HIMMVQM/obnp
DhM8/h+RVpfFqkUE4iuUjXyRMauvShU9CqQwPutdpLZaayFnBCbD/TK70g0dMTbflS31CzOvtzuV
44eOLuZ0DqHxdVb/1yE0pqgdak7dwSHK7NDUssO+c7T9XF/yGn/nwwK94/iB8qUSOvdbbWnxc72o
5gAuvFh5lZlB3rHEhfHle88DuXvR1F0wI8HyK/56nhw1+Xq0C3lI88CkX1L8mnOtWMWMoC+sdIZO
WeIJ0hbMghYOj73IHp8upahwvDHqukOuDWJT9JV5RSe6vCc3N660RoxXTT7Hd7hWDk952wJTkWN9
Nxud+dsZouhCHDhX+1p+DlXwgjyAfkx4O4MdKEwoe7+cxgMIf4RWhDeQ4wdx6u5yLlNQ+lQL5kaY
jXeVNPTs126Hfss25Zx9xjXQ/u4K2cBNsMGpQowPVL8JqJAFHf5g2pdmaiOX7pYG8iR5H13VjVXc
aV4Z/cqtQrv3nbGe1zO6a99QNqz8EJMps1pNSAt+GbgD7rVMQLD/+Fi9ubqWR2Y+BlIGsCS55OkX
QH2mD8ToMfqp42Tl0mhb9aQ/W8kYcB0jCfmd+Z88MvCZtx+v/M424+ubqCWxmxf48OnKXtXgexUb
/QHTnOZAitbcDa5RbO3GucTlfmcpqCMGHhcY5uFufTYARwqr8LNZyEOOBFSo6aR6hVc+p01bXnio
NyNAAAbL5jGQSGDFczeBWsMKzHDK+cBUYjNrrr8hg1ObzBh/u2mSIn91SVnszbOBZAQwjFTwwiMm
Czh9jSpPNWKvwbN5SF1UTm58JUGEtMPA5eofvxhLcTr85elAUryidv4KDINvamXeRMPB72mNiCQb
t7AxjZVvepdUYt5GBtZaJsQIdjFNfUO/9ya6XqL2+4Mt4vke/0nx2egctcoLE1+zeYg3daMtabP8
oSjQvms5ybiWxM5aT5T79PGDv86KTxI8fg1MEUD8BoBRxBxOX/KUF7WuJfVwSCmPYKt57hUUnmHL
6I95pzL8B5FOAimJ1n3whlrfULA6T7BgdDoHwS41O/3Hxz/pvc++YGWQM1myP/0sSGvYrNHztoZD
3+vJLcQxfRP3TnNNe/bSDjuXqULrwUGWkU9vWgASzXP/ekylxmE0exyxPXdCK7mhrwWAEKd2EEPe
dA9ThNrB70315AcINeIN6wS71qmYZOeyGD9BgFFz2JkTbXFvyEFh6V5X/rFRhacVRzV8TVeKEq3l
Rf10KfefjFHTnvI01h8/fm1vbtDlURYbJkLBQl85A4iYahBznljqMM5luUPDEB6lL8oLF8k55+P1
jfFtdCBNi/fxeRjIKwrZqSinQ2nE7UZrPPfTXM8ISFp18RAjXL5qCumFcdEYn7w0aT+jd8Ybm5Tc
TJ0fbT1Z9DcA3ewryhd14Rgvm/VsMzsIDVMtmAwlMGc+3cyG2WYSHd7poAynD0leik3cRD8awRmL
h/GS/cl7r9z2LAyObQyu0BU4XS6gMb/Mw6cD3Xemd0KlmzpS9YXA+85DAZGhVcNlhqTC+RtvLSl0
2BDzQXP1pXmIzWg1JVZY6bN2Z3bG//BUJC7Wog7BNiIsnD6V2WsgJYJqOoyurl0j7MPMGQWPzT9v
V+RnLJ97GfI7wlynqxR1BLEgaqdDM818nHzQfhZVZV7IAV5dGU93xEJRgtYBsIC1zt2hlWOOfhOk
xkGkXnvdN45Cdy8TNCdthiIF/aedbPtibzRuEFadLQ7VIpzsdlZ+mzhlQ8+GlGGi5XNn+RBAND8h
Dw+Mmz5jeFeOaXlhC7/dU+Sn3iKhpaOpCWrw9L24hVOXQjOMQ51FeLw3Bez03o4vHOO3MZZVOMuI
ddEnw3v4dJVW863eRXbvkJaB2KWDXqynFlfHQI7WhQd6u30BzhGa7OWa4UguP+WvqzXVLRnAzncO
vkOvevJsczV4rXsX2I26ZrpsrT/eWG/yFPYsS+kuB4ZQcM4YnBA7A5ejBwee29gh4IivoonRMZJH
c2PQXk6mXU2D5fvHy75zkUKCINEH9cVlgo7Q6XOaqEOZVSu1A7gi84qoILVPdYO+4k3F7v6kDVl0
V01Z3X/xgcriturEzndhFk26ml0tOHQ2s90VBFi6iB//tLdbavllSyMFeWyqnrOPHY9uUCFUIg4S
+MVXjnb8rfCS7MIq77x3m0t00ZUxaCu/pj1/fWeB76zQUMk/ZKORbXQ0PtduZDSMt+K2+ZS4SbJD
ozS6cMDfWZWtxZfk+gaqeI59NRpLoLLAIILiQttHCOX9zmD0/khzGe+MvnRwzsmzC6Ttt1saYKS7
CLuQc/O0Zy+0m5o5yFHROrZkv/sgVQxM85Y+c1fFu1SfLsmIv/MBg0WUFCE2AP98yNOt1ZiaPqSN
Ko/sMVJE7rW7BGzahZjwdpWAC2ZpQ3gOpuznqEIGZ43ZSrc+us78K0iRndK74tJldh54KL1hLMG3
RmSLsf/592L+YtaggpxjLbw7ApN748WzFcZO5ez+bddbBqwVCgiSepLs4Fy2r7RAeNbkqcdC+s0N
dCZ7paJIXPAqPWdVIiz9uvuo9AhzdBDPwptnaECsevbCnIxFvelbpAM+zcFsqp1mKOseJbH0jg47
DlgIxxSfNL2d9gEaXMNN4AxOG2o0tEHkS3M7l4aF9kpulBYAkjjYqcBI612JlKpEHxwI/VqrjOFL
MPvBU6trBslm0eYm1bReXmpSnu/x1+dib3NiEO16C/QesqqnwOb1jcZGG/NqMxVjcy1n+55J+yWz
iPO9d7bauQUf+MJAlAGr9dLI15aUmHN64pLz2pvNt3yr5Soi74Ahf15Qkm9Io7C94tikmbbKcwvR
/6Bpt/k4/P54871diexzwYkvXCd652fZDfLc0Tyj1HGMcr7dqLkUdWi3rmZIB+t/XsrWqZKhGrzy
QpdX+1fcLcoGeGeucArVlXmTVwhRzthsXRPh3Qsh/k3pSjIIlwEGC7c54e88RIxpHndDaWfHUqJr
3ta2XFdg+0HKylpfO3aiUf74tR7ifip+DxaqvFaLk2o8xdWAPb2dXUgu3u6b0x909vBa1LlZ52HY
WjGV2jtGoV1FuUl69/E7fm8Ze4lX9IQXkvByC/31jlvDL4a2trJj0kb6ug0K/bNvjdXPj1dZMoS/
c1XerovI5+JhQQJB/Xu2SpUAuxplddQHXaE2qfe3tEbUDdD44FkWFnWmFcSbeapBhYo4vTABOb9K
l+V9GgEESx0tzPM6w7P7IgbqVh0ZJXm3KWSvkLDS7ywH0wz0seMDokj/w5s9WfQsaxJm3ABm86uj
zPpi5+J2sOv9YbiwTd4kZzwbbU/IhzwXMe1cqcxxsXxJRFUf46yOv1eM60F7NYj4TEa/qZEw3aPq
yYiafdrvokXwMsUzrwoBR8yrmdhPa80JNh9/77chFsF29EzN/5iSr3Kkf+0qVI/LCNGt9miDYr7N
Nc958hddAQvGwF0vo0uKHe+st+gT49uxZKgIMp7uryzvvSSlfDzSU5vvFZD3z03jqTDCnu+utpNL
uvRnDOHFdAGWP+rEJP0oDlKEnS5o1U3lWYArj8JDO2ebFoVjhhgYA/CRgx+/aNnoPwWzrv2SmRoY
r8/NVdx16Gyh6FN8ahW7dd1wd+4d0mQ3TNwx0NcNnC097KvMwXSGv7xt6xI1R1v53h9XAnG4kGK+
c/iZz9AYJALAuDzv5NtoNuWG7LpjkPcGmA6/u6kMIbYfb4a3q1CjAhszyVhgdThn7Zs+GZlCxLM8
OkWnNpGW6Azgm38UBuGLsApK2GgxoGUMi+v0iyT56EobdNrRnTuMBf0sW4Pctf41XMIWNmHB+gzj
7IUnfrpKR8hPEiubjwUl31ZPZrEBBppcOD5vwqXFSebOI2gu1d7CT/47KC/UhFaPg/7IhEXrNnFs
Q8qw8tTYiEi2d6ml9D2gszHfgH5HzswL8gsZ85sDxS8A0whTasmR2OCnv6CYJ+odSx+OMtbsm2kY
J0C9A7ChQoFRWPDaH++R0wjNvcsIB9tJDEhpiC/9rdP1jLLvO8SzZuaE9TOwxaoO3X5WgJMd68px
AFjEyVRdImqdGXz8tywxg3Ys7MK3XTXQHbKvHWM+SBxgHgqvkhZMjQGsabaYKuPM4CXXnhehE2Fb
8aDvXQjZZHEpkmcXTslpXvX6UxyPcLIMCtFOfY04f4VMMwEqhakSP2XGd9UdSqT5Expi+Fj2/zT7
fF2KZ6Wch9mK8ND5gZRAT/OydeFDwAjZVTA3ALfE4grA5KUC/SxQvq5FlcBupqrEB/NcOd4SWpGj
zKcfgjqJvJUzT9nnKhVgQ0nNh2QzmlH7OKQgt9bke4sCuByixW8mb25RfBP2ugKvdQUeDhaGFdW6
daPJsrkvnUBon4Moi66B4miPmsFcHm9603/07ab79vH2PD2Q/z0FcQVGPlr+pIlnwWVK3FYxPmF7
ukbnQUqQxr1tdHLVqHF6mNWo38IEaX4WVjncTalXXqjF3tkcC4Rj6ZMSfRi8nR6PZOq0HAnP+TAY
brfuNMBaCQkTfIa2+vd9yDlkTkQDk892nt8PqpRSk41+sBOY272vzftA5O0+6OA7fPxWl0P9/7PC
/97q63kHf7Owo87eqpWbk1WirHMoAEqucQOqf3ciM1ed7rcl1m3ZrWy04DpG1PGf2hz/b2U4xSjM
Yo3C856+z6pOvaGCJnFQedO+pNwcKKTa9tINjfdz3qWXhubvfUC6G9ZSWtDofjPCqMrYyWeNIwdh
cA3xxr9G8tBfx47RXjjdp6F7ebaFwsul7iPbwPjnfK8MBkJ/SWMd7IKQusrsJN1aQdN8h4AOGSiJ
y/j54+94Jmzw35KoaNBgIctfBPtPXyekSSmGZNYPftoO3nbwbezLYBDFD2PQjYdS1eCEEVvNvgy2
Vd8Sc8tbD1nkVcO/eOEmebupTK4rhAcZGlHGnd/QIBMH8r2l/wvKIgHklJKYzRNsQZP+BazCNH9M
WgVMsazNl49fxGmm8/oelrYZd+eimPEGkzRr1Ry50rIOuO4MiMWIfK0HIGw/XuXtXgJMw2CPhiTH
FMmb07eNEMccQ9ULDqaGD7SuAnONJ+IxQtHzwlZ6uxLYGPYs0Zt0nmni6Uqm6kZMNmR6ZNprrI3U
LrZOq/VrX0vkpTrm7bsj5V1cU8By2AtN9HStmPF80wcyO9ZRUP7IFKM10IfmJooAz7ZDVN0ZMLk2
cFLtJ210bcK+1FeiKMFJQtRYeT1Q2kRrLmVC77wDDKh81LVhdKMwvPz5X/fyrDW1j0FNfhx9TFaC
LulX1dRFOzNhOvrxh33vFTBJQBJw8boi3pwuBUxXxY4TFceyU8VOn8tqU8W2sf94lbepFsZFAXqA
CJYFFqik01Wk6BA6KLv6OKjcum3p8zDf1UcYJg7GXrPyfoB3kOuPF33n0bAPBTrM/WkjT3KW30F0
c2JvXhYdHWvlKSvdD7VhX1jlnW9FTr7IGXD++e/Zo3kxhnJqShtqgFwgD4lmsq5p5rbEluBCgvw6
cD29vByqbRw1FrsGhBHO1nLBWvUtDo1HZIEiaEOBdF/8SItvLJGpe3Z6w9DddVD4TA0HMYUcSE4S
+pPnuavRj90rymA3g7qQI6VLmw7zx7yeYVGS/cI3Qf3VCEdr7h5NFbfZVk9d49pJdKxzXW1Masiy
XmeFvcI+gnxU6X9KKAN+qFTufFO0HOqwIfbAfVrqoVAiePwswdJ+r0TR4wzo8BuBRfSr1vCCR6Cw
w6++R+U0tLIUY6TAZPywB7+p/Zz1Aj/Hoq7tra4PUbOinTDAvEUJ66WtdB4zAQxUhMCmxxl3Vmne
dB4EbKYHIv3lDY0JxaS01OdxLOmfVaKt1NrvDIiGSKTOJfZgraPdSHg2+qqoMj2G+qJHYp3C0NVW
ZiZNrCLT/AEzOPWncqAKM4MRsMUV1odHZ/Zh47dS93+WFurMK/Db1R3KtsoIC5kV9MY9mZbrIU/h
cZazVUBUU7ODIjRgf5hkoEPkpvAXtQ9obP7ToNriUifznTSYTe8R2BjY0tc7T+ByZQ5si7I9unDI
4rAGcXGTWdPvpIjqz3WwUHUTTV0luGaGvtlp/BS7fmxtnEPQw4jXjSGz7dQ71d4m/u/nLvY3XUnP
AWF8dU0BCOWwzs09UgL2hUvgnaNLS1k3F2Em4635agyXTpkJTpHl2NYUZC26DG5lbD4OEO8cXUp4
YNHIXQFyOJdhGPJmdCfV5cemh7w5BWOwnuYBsHs0Of/DUtygOLMg9MVE+iz5i2xrhHVtEdHRGrwq
3MhdG7kM9qgRTRcaLO/E2lfdVYeXpy/x7zTWCgsC3IBK81GLTRibjDe4PTBlvRm0uYnDVorgQdZq
evj3l/labS06dlSU58vmKdJEniiPvdOaa7yfKuYcwlrNiR9fSEbeZps0dUk32R5MpEFznD6hYZVp
oNygPGK6l0MCHpJVHMfZ1Wj3WmiNbbr9+NHeKdlR/kNj1gfEAXb3XLhUq/t8tPOcVjKTvk3T0BHP
UuyZO3OgaYZBwbOWY//VkhRc27aVbGym0Rcu6jflIO0C3MDYpggYLiZSpw9t9ZMS9LH4rCkcHMlU
685ypPhUaEZyj7Ch2Bb8RKymJ+zcJ+vfDPxIMynbeQOUZ2xghtLLWforJbG9NEIQozDophvddzbx
b8O2qy3UlHRfA+u6CsauuvCd3z4ydx26Xowdya/p5p2uWc5lkHIPmseom6vrBqpsE9Z6gcJUWXWf
s3yEH971xZ3XtN3Gn7t/U5/575nJHXjxrL6gtE7XH908BvFvmUdbLCqkjq1u09m5lIW+grH/vtXJ
cV8VjBlRLJD/85MzLkrzOBc4RzqxnRFG5SJ0D+EzuKnqKO8XNQgtX9tA5b7bHZQtBC8idEF0yvNq
FVeZ/BSjmP9DBhqU/KpoId8U1lSZEGQGB3OxcdQfUNHwb/rK6u+GUoiNhA7SrcwcQmXFxHQhx4g/
uG9VL6Kc6V6jnp6uDXabteqaKY3XKM8YV5CMazcE1AdtJbKG+YdmjmYMY1rAZFZNPL9YCLCAm83N
uVm5CIN980ULj0GYQX6FipW/N6ah03cGms3DquRCxvagC6Yh1EVlOKEDo6cBNwSXeiPt2Lm1kmhY
jLfa+r6qCtMO27LUP2m9w69XqbKuI8cuXlSW2KiRsXFXRRnD28TfvcGqwzeHQwelahd4+NnuhMIq
/VJoWGLN6ceDz0OYxeZqqSHOfVRUBGG2Uco+zq0QEwo9Q4FRR2W7JGKGuycTAcRojFXyWXRZMOwh
QkKcbDSSvJVs4yJZT5GZfEGB23uqMfJsw1F59sOEscong3fSX5eogl44WECNz3+2DcWExp9jU8sx
a1n+/K/jDBHeGLMaIqcFSxgCa58OP9oyawM8Wv10nZa0R+B0LoR902oCbLWFoT/GM/YvdqpyZlkD
6nNr14uEvctl3d3KqJM/8zjFtbrXnPZalSbKB4bVt06YYJRxIzUlZ8R/9cTbDf2ANEcu/PQFfrM7
h2i+zw1GpH7wc5Cj+dPNIYiGLRISAkMJT4mtyscMIMw4wGRGoQVptsos0WsKUNZxtvM8p8nKyLv6
BZkarV1nlVY8uuOgph1YaBuv20BgL+1pNRYFbLcs+IpiVznR8vER4xKxzL+iM6acVdKO1T0lV3SX
ggbvQ6Or5h+BUNON6SeFwLuti+76TKK/EUwaHA69zeYvXtJn2jrKau2qH91KbZAWSe8ivVdicR8o
sST3kctYG1kffHerHhUAiSD/JpGT/zOPqvmugGNnbtF/0rpwoMd+LFtbv1dogv+gPwlhftAdIl42
Dd5vO+vRpiIAiy9lhkseGLAqC25kXkWHqkN5KEzNGUUbhCXIsTGyR7bDatPQtWX74FRFHaz0rq3A
7eW984JlRSN4+ZVTb6BKaojuJAhmN7iH6Hd6qwJvPfejqK5BW2BB3pVd9DsXxag9Tcg2d+tYN6Jm
nTZSTXd5M0PengFjHFVd1dOnwMm09Au0a5Ee3Fo4GiCyph+hf2L+3D1Yush9SPppVKVX/TyoIQ5h
Vrj53RjrACMAaGrulcekWFtVbVR9S5Hl6nDU0zJ7nUaZju1ITVMirIq83zGzR0CCcgATH2iz9W/P
lfLZH2b+F8OJp3HRKOoeheV2W7fG02U7C9HdFpoW65BNUzzsFTPUa2o5AydKbH9QPJwGEoyiMYP0
0ySUjbx33RnjrpJZgwJTn/ZXo9XVcjVmbT1sMEqKi5Xea1N2U/h6/psug3s72amTwuUyHVRbRsO9
o4nWvthWZzcr5gHuDXJhKWRAJRAaVDUiGijdIBkFQCVRqNXoRUSot5Wxr6fBYqhJ33jeM64r9Wss
jyZtQ3/GvPU6FdvrQmuQcLV7AKB7RH6ah0gNWrkvZVFnt4OLefB9O1oe8H86GXuj76prWJhlk6xS
bc5f4lh4n3zhu7xma9RqqClW1IYGln53PKE1b7WpJFCJwW0+IZup/ellDSh7SjQL4SFVCCQE8lTc
YQOCO72qjCi6AkccXBkxydGK3Z53K11albnOrLHHcHhUSfnJrt0cO2pDdMXWqAYI/owfIcynWJF6
+yaOe+sKXBqiWkKPIJHOI4cHiH+HekDFDw8r3F9ePMQIACeajPy2Jp/4ewA9FvPwKB8QMDOT6GHQ
ZdGEDZ3RH8yThbMxNEzMNlksxF6ik4FLoPDyl8FowOebcTzr62JqiVdjZpYbM+B3rOsgSm6chN+H
bpexWDp5TfxidYmDoSmFYwNku3a/RBnKXNdIZFY3TBGgwINngimE1sTocE1qE8qf9uwtEdLMv3mC
YjvsUF56nLlf/zR91soQccEI9DUSL4jMiyk5iM5Hqws2bFCHdYwT4M7vjehZzS14AnPwO5fAJA1z
ZYmcwr/MpX3X60hYhm07J/a6oUdRLwpXsUMlbrn61u0nhl8SJdQkRLyJskEgKhVRoZrzI+geHG4a
0cinya7qP35XWgeCOBJMlRXZz1k6NT/rRpKXuVqS8mYtL652U1t7Rz7uXK9q6SluuyrOHrU6MXDP
TIreBC4s0TQr7AX6G/OU5O/SMDZW0iKIaicxVj5OnCBZT4sgH0IuFSNZl8NIc9VAMmA1p3mlbyQk
vyn0+iBHHbVgtryeR9/aVRHV2KppdfHNrNyuZGqipd+gMjvfJlc2Fd2JLjE3EgmeH/TbIozIVJDd
45nOm8CpxLhtrf/L3nk0N46l2/avdPQcFfDmxb1vAICkKIkymUrKTBCy8N7j17+FzK53RUgthu64
Z1VRlXkId8z37b02kdQwyOSfUZbp2OKJZrOBZbTnZNg0viPlQvjEnKGmTm3hmbcVhdrBxvAm9UJI
e9z83jgCL2IPSVmlMQvofFwqSU8hlBxKGl5unOgjDQlX9cSI1U4RAwE6lN6Ydk+E2TpOCs7nWc78
ao9FKt6rYWLtaQanAQasstXYekXGSaMEGutCIclvZI/piVOJcfich0OT4pePkjO1IR8I7k8uQvEY
8l52ATIN91XdBT076LyM1nkGKRzgATwlYA1zmFAWh8o1mzoAWYWl+3f6OAr9Nun7NnPUvPRle6ys
RLULTPjpTGUsOIX1Pl9WnU0QtkQlaB/KTEify5A0uBNQV+ImGkPohDivx1OlS0nfBp2Hk1ZOk2av
qX7zUEDiIHRPCsqTVm1V342Q99yomVn8QBhVXGVpgNSW95e9YMKBe515ci7aeNTjS90UnvVSaTL6
DymTaT8IbYTwJ+x42tFgSqtBsgQIUrlkDVtq0CRIZSB3z9iTEKOmh134AnguhShFwdTfeK2cESYX
Faryi4mbYLmwnGSoCjQQOHY2SnZlUK1WcM6Pk7qpR9JBWF/anvlCD5XXLG4S+TLxFW8XNmJPS4D5
u7VrXGW/mNBZYIY6UsHjNbH0YzRTMt0FCEO/qHmIxllomhkJXjA4EpsOo2f+zJhrewfMRj/e9+z4
CaAbRqPdtDXcmzVl3JrQ5IBu4GaYVBb7foQY0UNhbDZsNfiacugchDxFk+g9qNSepm0cSEX+lIk6
RDlxKqd23Zq+/liZQjTa+jAFPxS1lCHx9LWWnLSc/W7puYIdHtC4C6c6sNF9kFgGdTaLlB4xGDvC
qcwhf7BCKQHZBX6rXwFqkPHQ5CZ/IuAI5NApitLrQRqD/iLxqkJ74/m14n3soV+CFhmK4mnJPOOv
GquSk/OAWQN0cwNFKS2rPj0RtCitTpVkCPx1X8SNvi+gt56DMNdvQkltlTVtf+kNusFYuXrqN7Hb
8CrWbtrjMFrXrdLG7pDkakH7qC0nPGpKe0ZkSCWsvB4QWARsspmpIkXrihSjQhcXH7l1cpur1NMs
obzvJFSpiB3FbtjJUjIZV6PaxcMmn+RqcI3Q7H3H5AsmX9gjcIyZSx5bRyHl75VcJENwkI7lD6lE
FM92TCs2EFPYipe+KDXnvWEFEOHUNH1WGn1kxRjLOF6rYxL75+Alwl2UUcx0JY+DHCZ+8EJro6Os
6nhtjn2IWqZ4hV63Z6NuGvW+a4K+3HKKgU3DZacvRSEaF2wlBGEtYJ4f7bpqiI3qMimUHY3Z6ErT
CmZx2Gydsar9RlfsMa7qVw7K4g0omuaReVrI1znxYmtL7VMfaZEub8mkJSyzSzrlVvCISuS+c5ZY
V1zaecRZlWljDMjjM7s5MY6/sb4exKjkyJGWQrGB3FJd6FVJlO0gcWBzFdIOakLGYtE7K8g4PE+R
ZxiO2PtJgwN/kuWVFCXpLkkR4ttiqctPQ1CyhncGxB3H60pp5dcCYvYcWvda9SdRtZu2C7N7dmDR
yhzq3MFNBn+40PBxgP+BYuVYfsnKJo8jK29UTb5DCjxI+ECOa9cv07xCKGEppdOBCuNUocc+iWdj
OoXwBmE4bPC59dVGrGVxYyTAa86LnJknDiuJkDlS+q5Sqy01R638KLXbucHJYUckxi+p2+hh0MTh
TpSIeYBROiDhzavaqtycDMEB0pigeY7WzS5OmW7AeavzL3Ye0lDiy1L757iW1TfLnKwfo9ZL0TYR
dIhvQhBFHOZS704s2+kyjQQVZGcjao8dpEUVdqlg5mvm3AFNZpRKzUVReVp1IRfD9Kx5ZV6dVmMP
9tvrZlgzAFiO46w6b71S6d2qG61CdJp0xtQRMKf+TLIhUrgqlNyrvh5HqOfaSI6cDNvWOjdBRk1u
15Z97/Z9n14kLS5ZXOo9q5+E+mgg6TLKwxPdyII7gQ37k+H5U+PArhTxmENq4tNXBHqEkZwGr9Be
U+WmGegeYDeq+x3C2bE78SyaGhsqocNbCbyM7Wk2aE/gvazCzSFQa26h+xZE9BkaFdkJatcb8iJZ
YPOC3hRTF3EH3FsOnFxsWD3mUWwGHFfkMKP7EA8vFjBygFQRPP9VK7TqJedFY+R8TGmCxUc1bvCo
m1gaZNmHl0NxtCE5j4Mt60gJvRRwXnQB5tIQtgAJUlCCEBel00pKR99NlI56uyIE7a+wn0GEqp4a
2JG9OF0rES3nuSVDkwUbIPYrXwsrR1NBwJwIUpcpK7mnU4uDOYVECCIuvKqLar4HlSbthyGkdcKq
2D4OQT9e0D7uL8MoHb2tCjmgZNdVCBeASfzRUZW8u8cA1NFrGYZ8J8YjcZDoakp0KYOiPHdBWHun
BJYhvByNWj8pU6N8nTyAoSsZ96Zgt5MapK7Vp/kNPMHqLFCoS9m5DvbKTsqk+gmAtsUY2zQjlUzB
EuuTRItq7RIchwHAss9TjuLICU46eWD7SzNXPcN/BtzTU6DuO2k1giZUWzHajZOkPg6VYWASiCXW
T0hLgerIAadI2xi0urdbvWvupymHFJAbRspRMgjNswGsh3cmKyplj5ZtlWgPgV7fzKkRvyZg7eeW
UvTBqs5JGHC1yDAuvUDVL6KwmF7SWmhUh7+rfAuSWH/pSzbPtsX9eoDNVwN1DQ35ETdpLDNkMES2
lyfKHVU8/2fcATHicB7Knd2x/Sfyr7SKqxJcKqauXGByKRClG0w90L1XjagO4g3tzVGF0wtWkXpG
6zGPFKzKbArq7FxH1QyXj3SAeqPoVXNXDVH4dqQsPpecD2pfyC5kSpPI/5G10LQ9LCIVMTMdEZ7Z
CzOS3fpvaWquAZlO5k2Wc4zNmI+zbR49xeEPCfjakdGXPSLkOwejL0pYUlZYokEg8AtHqR05tMVz
/lPdNXf6NdNjITlhuykMt9l8PeyyJr0cddF7yBSz8FWBURMFs82kPQN4PBUEskgrkLHaSh9Vp627
I/3zD1XGxbXOv+pduS7WYT95Tc+1gigzDO7vHsxNwm1vAJ16x+Kh5wf37x8sBcLD4aCEimLscZH6
ILvEPDvkhQpGDE0wONIX+/rC6FAfjtQL1JXkrsteCFa9pIPASMSCmR0nGyhRzVq2br5+fl+/Nby8
hwOS4ayw5+CdLWJa4NzNLLz6eoRlV/HwDfkgBtKyghzHsc5eKKvZs41NeO6HI2N8KN/O7wNiHJSy
6FYQBx5eBb14jR6flL1k23qjusZG2H4vbAP2xWKIxY0aplprzEHOXpCRr6r0ZY5S/vpGLWwEH4dY
9HdwEkqQjrgKDr+sskRb1XayL91qNZ1a1/7V5AT/m6/33X2b345335GGabaGWZ+9BGa7UcNN2VJz
3Kh5tkn8k0y4xbh15CI/fd/ejbjom8nVSJp1zIg6TiKvWvv1sX7vpx/ruxEWszClY/YDVC5fREFc
q4K61UEbe95pXB+Rn3xogy5ficWM62H+DY12zF4wU2wRhDqjUbGjSdy22kGhdkSpXkfZayUdRTp9
Ok0g0II9MwuItcX7Tp1+KugFZy/GT3Qcp+k+PM1JKbDjjfqTqkzsRjtY7j/H89E+lqD06YT/bujF
d0BPZtRD2cxeOuuxHX5xBvT7yjWVF9G/EEjXVZWHrz+LT+ePdwMuvgp0zZkyVkb2kvLFWc0eb78D
+vjIe/n5w3w3zOJTIP4NPCWAMaYQaf3j6gqWtAt06Mgwn77+70ZZvP5YNAKlpV72khokIrCjDY+F
ih57NRavvzyqAgp6blcBBLZZUR2SZkyFMxCsdcxe9em0++5qFh+AQNa2VEiMlZuOsdYejAcYwOmR
WyZ9GIWAQnrBvOcSybmavngy5ZT7qjwN0ousD/0Vmi/Iqx2g9EmPJncMZmlt2fg7epEKiUtZ4rAv
j58icPduO6hI1qM6HezU0lW3yoXOkZDHIQwtzCM/VJ7fxINtggUOSlNnQQLdcdzUh7OpIreFGNel
94RgFNEDR8shdgxyrgKHonYYuk2pmG/pXDKwizaCfIEFgdyPTqmNa2mwFKis2pSdWaM3PcUYA5BV
9ErfkOErN8UpIg+DuBHTonjeCgGl4lmBYHfyZGIBVsDcejIut6+/vs8XpVlYMsPGZofG4UUZJc3s
dF6+zegERLmW2/pjfe//sq6pDm+D/IJ0lWMr4YcnvtjeyYdjplHahJLCLig1I44pD5N3OXLjCtrs
/rHItAUe71+r7rtd+2J+QYYOMyllc5c+hhfhaXxtbvUrpHsGVZVzMtB8MNCv6ZG149NJ7d2gi3fa
k7paQyHCPm/8OVm3ReGAPPv6yX06Ub8bYvE2jnkdpbSRWWkR1tmCdC3wHgrNVVx19yrtgqx9tILn
32P+J/Hyn/IsqP/3Was3mCkf32dd/v7//3/WpfIXxjgi002RcjDqmb+zLgWEnX8BCpxNsXSW/uSw
/h12KWl/zf835B/ERiiMZgBQnbdN8N//FGT1rxmiQ0mUZj0iK9H6Vtjl4bI0e55wBKO0QffM/IrW
4vCDM+IworU0oFo1ichRm7xGOZoKbhbp/g8SMLoTORazGzVUWEPorOcnaiYP27ESKqcUu8ptoeQS
AiiRefDuNl79mT3fx17O08v/zKn8MpwMnKjRk2CPRnC1OOmlA6VbPxSaX54YoDJvAGiVeildlTqA
4EpQk/XX4324E/N4PA66YUidAI4c3omgU/tuGol98OusXSV9MedDoUL6epTFbuPPZXFOmb1mFjDx
peU7IHVQ8gjx+FUYqDgywUImVAWmsPECq/9htpMJc9tszlNYby6tuc4Ryqo9cmo6nCH4ETAEZuON
iCkcv6axmCFCenWIRcx8L2gkTlCQE+7GckxcE5nHLR3eZkWnub0iGEC8rlTvGErn403ATwVOB68h
fCvkrYvxBVUjOiCXhn3WWLTI8zR1WnkwrxSxkS5yUPBuq0UyKYz1cAGz/I727zEO8IfHjeUWoT+y
nxnLy/nx8HFnTUxNPvGbfQUsHAce/ISmovj89eOeL+TgJZ5H4ftl/aSnoC03BsMQkXMRDM2+1JVq
K8P/ozXUapuKAsKRoRbr9fxQSdZm88FXTI4ru+PDK5qKrpdydRz3o1Rrbh018YWQe8qWgBzrtJO1
IKDvFUh3ViPc6X0FoTMTmpNQyMJbzwcY5IRKoh+RLx+u539+E9ZSLPL4PKE9L5ZYmBgla1HV73VF
eGhBBiINzU6iQbseKIUGYaE4373hoPNg58w+B8juv7eU7861sjmpHUln4z4fSMxo4SS6vtzP3LjQ
cL85FOycGZwGAxWKJMyrw/vdlNpILzAHs9rSGqbziDjIgrI4qPUx3Njh1p7byFBUOExgHKY2n/sO
h8oKYogCr2/3rZClawJohFOv1St44Jr2g1afSPRchbs9T5Ujs/CHF3gemW0pllXKKyCsD0eOmjYo
1Lga9ikb1hMywgQIrnmyVrXxWAXsw4TPUBiugQRRQcUas7ifgx9k4cy32YORR78T30lzHACkcDA+
tfL09cP78GIyGOsnxSMM3pi85cPrMqDoJl3ntft4wJdh0x+lWR4Z9UkxpgW5D0J61mZmfuSV+WRU
DL+UiJl7WWOWzkeC3kjRwiizn+LUe4r77JneIfyqUBZOhLZWXGMUlLevr3S+bQdTEBsMFLvQ34EA
IBJerPD8ChIUrFLcQ//tHKuHfjPxF5x8exTUu2xI6K0RQrxkgSFGgQ7QeITJ1YG1ogPfEHOHWPHr
UaRP3hHu26w/x+zILVzMcYhLlK7QOn0fFeYubSO7wLYiNsVVErbnXbWSlPsGEZEVnQTJfhD9FdSs
k6GhhY9yqBz2X/+cTz6OeacAzYj9GOXHxcdRKkEh0EPW92Y1t0the2KukadjhNxPrxpKLkvlzNeQ
lrXhMTb6qRvp7RPvIofbHi/2Wbgzf/bqSrnmJsjb8pkULv/FIi3L+u6MajEBvBt88aWQq5lYaVXr
+8zaqe25YVz436MGztMbEQASywQS8znVeDEEPJ9MTMg0uwWtkGwSMhXXaUzPigb398A+v4f67QRi
XwkoFzfQ4XdP5pmqBihP9yVJiKtYBlOil/kxyNVvz+3hR4fBH4Db/Gawg1/6KSWDNGMI3tbeNLE6
20GSN69+n2TE0EZGlLteLtfIiqkon/a0FTZF0wRvZZaItCelIYJKDI3kXiTzhdwcTw9iNxdUDqrU
1ENC1CRO/54KgtQZsNU2G+zNBvLgEieAYyrNeIYFuLuqWh1Zr6kTEjdWau72rZCLJz7aHVQOKvRP
W+kC683Mw/TYRPdx0uH6gYIAdPptqFzcZlIpSh9eobHPaghfRYr9pSrq/sji9GEbCxqVuXvet8/w
hmXxP+MMXMlmbe2JIlRcUN9ZRx5NbsinshVSoijVsTlHhTRdkRUelyupTtKLr6eAjxMSeOfZNcre
hk7r8pQyCSZK01Dw9xqd9O0wtDUxIHF8IvR5hpAy/vYpBQsbyBtc5izHiNbn3/Nuf5OrE5FzVRPv
xcqPXWNSRUdPoa18fVUfb+wM5eDIyvnSAOy4+CDlWXGCFCTeB6zUPhaHAsrOWHoncd9pV5nfVWd+
lnlbBXOaPfr+sXiJT8efj6W4uDkC/54Q311lhcMEGVEW70lBDy+KprsXykw+C0lhs3V64m4/DMgh
lVy4KwPpGPtx4aifJwkuH44/phtGR6xzeJMR2JtCEOjRPkF71IvChuW1OjN8sVwNJCreRIEf2vro
Rect9VYHckpyUo6SeuTd+vgR0cxAfTezWWRoCYufIXuFqhUCTwFI5bQZkMnbqK7qzdfP+tNRlJlE
AiIBwub8LN7d637ywRMYvFHk8qQr5HHDaSFG8hGjxaejMN9CIlEs1u3F6TrpocdjxI33eiNgre2D
Ap2TUR9ZqxbUxN9Pjr3cTM8BJM0Ob7Eit16HxKwTI/T4sUnga17vZrUsBfBaQ6mTXk1Bgf7QGlXr
Nu/LYFZLpb/0tBefiZ0NHQw8w0qZLUDG0L0ZiNfx86BBo4w2ZeObFAvyRiVyKCZDrhpXSRhrD1Az
CD6YRdL210/mk6+Ai5kxw1zNR06GTHoXEdxttE+nMtm0cN+dwaPYUoPxtdtRVh3By5/STL4uOiIq
vx58weT7160E46uyceSpLY9ueVonIarxaJ8llUZacEqWl1BI20qUmjVqp2iDt8446csWYrvWaxfE
yo0/BpjSax/54v/iW9AwzhPZM3NsljtnncoPkpks2luJaGxRjubrnsiJI9/Cx9mc5WRm7M7jUGJb
7JWh1A9V003hfjL72MEzHKxDy0+3IXnR2ynXhiPjfXKTaXDQzaOBLWJqXG6bQZtVvK5Vvbf67h6d
VWXngUy+rKSP22lQ9Dup6e7I4/VdjDARDgURJY7Y1WdKlR8jZ3+oylCHEdmBsc00KVpCHD6cCYIw
NZJozJo9XRepRErT1KcclNKVT2Lthre+vuXGZWvdV1Mfwb2/D8j0OPLSL6ryHP74FTM/hAIGZyU+
5cNfAXOG4E/FaOaSgUm8Y4ltxRT9bS/m7aoX29JOM1/YqFg21qMWJ09Nq4w3niC/ZlZ6lY8NWr/K
OlIwM+ZCxbsNHWvBXF+B2qBTYGG/Mf/3d7OklPdmlpped2ew2p/7xEjeIa5rCDHUYBYRAA3JEelo
Tady7Edt55tJeaeXo9rYUjThfBsTkj3LrPUeAqnBq6MZibbTjUDB49R3NR5/PdELkng76SZVhxHN
LdDAywYDTm6zBRfvZN+aHX2IX25KK5fQIitacoXtSLqm3JZG1G9C9UauC9LoFK0UBQdfU/ngE+36
nLOi3iRpjg6xnGrE3APHNLR5xRQ1Ngjn8kfXC9kDAlVpT59pwIHY5kFoqwo8SEfSo+BRFhuS3swA
d1U+6NmuwoT0TFpcxqqkyfmTMo35TU6X86UhYFCxoziVn5TORIlH+059klCSXquT2BD6l2k+jbBC
ZDM78S6dh0jMngvLSFM769mcKxoGKCCJVnUDuBANGip2winJVBbQIwZFdC9mqffnCPufFsY/f39E
/76FcRU2zxBGs39gk3rMXur33Yzff/Tvbga9h7mXCr6EbQkGcM7D/Wvd0JUA9fMXx3KKnKAK5qYE
6//f3QxZ+YuiOi1ccrwoQFBrfdfN0P4irESihjazkqiifaeZsZi9oUwbbMVBSqkUNZg8FvOXbjVl
0bXZdKENuUA0Uosh0ffJ7Q5j1xdIt/veCsl4+M9hPbFQwJ6Gs3Y4J1RqOoSSFcgXlFAT6rpqspLD
PEAhTXZFLz+IUoIs3GuijeBdpemd4JfU+kt5PLKK/J6Y301O7AIUTlrse6hHchJa7lfzKSXkqc7z
i0IJ+L5RW3pZSE5gOgRnZf1Yp5lHjQmLS64GxklVaW9+3f/MYLq7RJtqF7hHr9vcyjap0t8YeR2S
d6lKP2TVO2kIclz7uIjdsiImsWtEuhJ+BwTjXtYLcinDPj/SIVUWWSCsQICHgeGCeKGWhFl5sVks
YMKmhFXLO9THfuC0RNSOtvKswcoJ67Uqn7biiZqcqvHWb9ZVc5LU1yFOtyur2EatbagnmuDor/lp
GttVtYF7U5uridJzYNOW53pxENj1Lt+N+XkUrs0MfR2bKvI/CdV1tZW/1UsXV7Kv/kgtG6UsQFeW
PflFi+1YWDOZTxc9pafsJLiVHoiDHY1NWJ9K444MAtwFeeKQ8JLtdQIflPw5k051gDPGdpasZ66H
e9wxChTRrtW5Fh7wFDTtRqnWaeC2LdRD1+jdQVsnZF6FuMIcAkGREBQ/2iviiXXEetfFL+NeubdY
VZDx4hLCO05M/Dqtb9HyWZGLIRkbonDerfXNk7/CaSUYtnSbXwu3FkYIPK/6ekjXnkB2yjMJKh1K
3GA3KU7zjJ2x9FDzu+kZ4ewPpXiiWViD7VGz4xQvm61JtryLdsZWc42fILAU1FyvtbE2SULFCHfm
P/HUtJ81VxWdjIZTom24UWx9423UDRh7DIG78HYiIpWs83IboYW47Pdrb2edt2fexWjY2k1+1qyT
8+HOwtq7yzKHQFXwl/7T1NumM55Wa23r/cByhXY4Dpyh2NGcHIaNctUJWMxtC6eLHV9a9wjez6f7
9Cnbmdom5cgxOP7ac+RN/xZ5tnednPeOdW5tg5Xo1p3tO8XDuDXXw953KK47+oprxBpkQwtJSFal
i4C71ineojcLOuYb1ZVI3Hamo52SPL7Oz3psh0DXryCz5y439D7b4PHZlo2LrahdS078Em/zuzHa
WD/M82lj7boVoP/X7iK5sK7xeQujk1xMj3y2RJKyVnc2W8LwSlpl19m1GjtW6w4qMDcnUm3CbXUR
r8afae0/y+A/WYHezfDuY/P4j9eswRp78Zi+/vc/rx6L9vEfF6/9PzaEj78eNPV//9E/yyA5Bn+p
QCglMkdo4tPA/HsVlFTxrzmxh5YqciD+gf/y9yLIfwEuNpO/WAsNThazFODvnr4k/UUvgkILO0uV
fguFrP/7X8/D//Ff86s/83y9+Pf3jfPDo7Zp0DuhYIvclr9wPrstZk/CiAFxEX53XkMh5dCmNMJb
Jqnyn+3SwbDvhzk8nf4eRqNkK6FRoCDFinu4+qXelAtQBsxzoSmSX4qIJEutmvwCanJ260MEvSXp
W94SJCfeloF+rLP48SpRP859FLIeZHJB2FS835CTml7VGvvIXSZOzUaKzdRNh/7HuxfgX7f2/TV+
NgjnQLYnHEQIplrURgLRACQg+cGOvC/PwaRczYG9xzYSh22E+U6y2lEp5pgN2h+qzuJSUB141hgG
OxH7ty1gE1tN5oQ52ExF9/sXNItGZhwSB5qlnj1uS15r8tV30Ri1zxZGxDVRD7CDvj8MbVgqd8gc
CIVcPJwmMLXRarmioUubFYBA0aaU3xypKS3qdL9v3JyCSSlf+o0Cmm/su0NZ2NU59h4x2JE9wxqg
5CQJK2LCnkt+7euBoLKaOEGlbc11z2HK7YYpR8GtW0e63J+8JhBbOTADmqIIvGySdmxwPQGs3C6o
CWYLzFRz28lIjshhD7e3f66WXTd7TmYSZH2LgzG2KmSFihzsylh86Wmj2pZeXGsF+I1RHvTvvyko
g3hPmKrYoS2zYfCgSVVo6azVrYqzNuKcCkC8PLJ1/eTV58AvUtzk1edLXmyhgXd3iLSraKdMg0cu
ScI+Mx1fexFywjdfSZX+Gcd3EDUWNMllRyaNK4nzdZTuGniEsIB4efDE1dKRGePDQ1J5EVDPs4XV
+MqWNVuvMdPYNApmjAmije6n8YvuF7AL2tS8RqB+jOL74dVjPEpW8wOiWqIuxxslpe6rOgh33sQp
J4hy6gaKma6+e/PgwlGLJlCNKiMszsMPrcTKXZr4+3eDrEnbKVI6XIHxMa3Bx+95Tv/gfeM8wyKp
6YuVK5+ZUJXhpWCX1MyuBlXE0lgOL2GWW+ug8eVLqHTXilnWb0VX5ZcYZjKwF/kxltHHm6rBujLk
mWU7z16L6SvUkpFCRhbs1EAdCYkUXjwhHL77gaGopa4LU5ruFRe8WD+TWs7bMuQDs8CerLysAoBk
cPD47pM7HGVxKXnte3WijMGukWPLCWSVWIaedPuvR/nwGbOkzB8X+w6ObqgTD98Pa4TLLkp5ukvR
L7q+3hNdGAjtirKneaQS9/lQGNo4F7JnWiqqxNzszdwQ092YSvpPBS68Z8tl3+zjmf14ZB2bp5//
OVgz5c76TGZAVZrrF+aS9TZVtT/mRpHviEO6GlAcbctBlekxjo4kdk5SkqlmZv2xWJGP79+sYeI+
IptiFlkWMogfH7rGx15qSj4cvzT0bJgKx5p8H+8koxCjTLwUEyKv++FDM4MsKqCA5DvCSMzC6WSh
Tc+oDnrYWZom9LdfvyOf3EviH/mE6YZTqliifI2I+jHy/GIHOVUyVx5NM/preovJ1ZzMC9+YzJdR
aPXdUJAlcuRBfpyW2Yyw56a+PYsNloP7laHmdCvKXd4ADHTjITF8Gwx/dB8EifIQJCLh1V9f74fb
y85H5RDAsjaHIVLaOticyPE01KWf1jsfn61Nkic2LisCw+FJ2hFA/Yf3haHYgHD+wH46F9APhyKd
OTL0Im92aMfkN7UPpYtCrKkAfPuK5s6djDJXn1Vvi1UAigZ+4izpdlMrdWcE6CLTaGt/6xN7c/f1
UB+eFzsPTicEJMxqIgSah1eUW3Gl0rhrd5UJqyLhIZ32Qyk4k4lkUZUa88gO7pOHRbWL0xcbVokU
m/kOv9tJ+nmDj9Cq250gc0E1Gd9uVmU9pQVaXF9f2ofvYL408NJUtmhkcXw5HIpXrxrEuG13s27y
sRcTwEl+l54PmtFfZFOVh3ZudfrKwMW++3roT94T7iWzijVHr7GtOxx6mmToVrXU7vo4o2mnKtJD
pgTTkVbdXGY9mDTnC3w3yuLZ6WVY+q0ltzsFUE+rZgPG99A6SRGj3kQRCpXJi/rv7iN/j8k+G2mY
piBYPLwyJVMKUDuM2Zux4ZIXdldGc4ywN/rrr+/hp28K8rM5AJ4gUG1xJCTu3e+Uxmh3VpFCLlBQ
J9ZEpBNSLx3bhnw6FPMz5XTq5lBHDy+K8KGhG6Hb7Ka+y7cSbJ470ROn07BWsyPPbNGIZKXjxlEx
4CyPNpwvYfFW1rLe9T6u+50plF5oF7oZXUyCHp9iXvB3wPvk7GSYQRB2DGwB2JGfyq/gRrPLkrDK
6woF0jHR6ydvK64JjlPENlLZXh6LC3EoRRZCIj16KCOT16unahd6R5alz0YBoItBnvMwNefF85zC
SWimhlGmLvFsoWyHdcw2dPX1W/PJfMa5ftZakrdJK3GxswXh1dCw1/qd3LPUhiyBG7GKANFItAnb
uo6+PZ/RCKCTjeqaahLnkcNXpx+tAAqDOAED1WQn4kE5Ri2UDsCVwv3upfHSqOwiyPhETL/Evo+1
keVTooq7SKyYttK6liW7UKhnuELZG56TRAOW2K8H/TiJznlybCSgwGNN+60DeT9fG6lXypI/KxIH
a4RPqdXhhmgaolImxfSKVd01WXeVELie75I5YeHID/g4yXHKQ7XIioEJl0CywxvcBrJYSm0o7HSz
Mk97o5Aux1SoN2ktQUKOanCYblR7oXpk3I+vKwGTHGHR6jCPG8toKGjKHktz7u0m3rIVnFKoj7kX
HFmjPo4yrw5UNJA/UWNbzgai7I2DnpvezoubaT2qsG2NMD9WjKJcyF06WCoQz0LnFqX5oyCgaLFU
oG5SEx60fFl23LDrwRgEdVWbvWZek0MBn2ouloLvLSdpOvchYKmnaQVSA6on2PZ0HZVF2jmplCIt
nLxJ1GlmV4mZg7L38FlegLeiMKKovShs8aJUiqtVUQA3WPHhUGlt5+0FPRMo14yKmpzEhVfIbtUJ
iKxSCVK47ZVFWbstfb7BVcUePqdl5ZH2UEVTOjqFl063SYat44rUBr4xOSxq/Szz6hDzqT/ERf5T
CluoOiK0SG1NbnwbPYZx1zdrpaO9dhVg+rIu40ir37S6kjo7sBIhOM9ys1C3cma1zXWb+EXpTiRT
NLZa6ol4osAWwuittvWdn06G4ULXNP1z0yRAnDYIUgCbnHF6FUECQOIc/lhxLopDsm8ao1JWEZWq
8EYftZA1hR3zI5q2RL4I4roILwMEYOMqzCbzoaa8dCvIFLI2kxU3wbrW+9zfTHHvtbdJXMbCOeTh
yNgOJjxuclxHgr+vo17SSrokpmFe4sUQ+rXIVPUISUYicCfNTBogGaQ91xtaczopjQI4RJmEOY7o
qJPBVeWW2mw7NQoRA1R9ZK49WRh+Ct2MfyrEMrqrwHcGttUaab6qYWXOPShFTV2QWeFjEaCatUtR
ywKnoaK7FRo/BuFc14guCriIkZ3GXv3k9bL+o+kHCoRsJ7vwXGzUfE5TVWnHNGRxOSasxdAJG04M
mLO8MXUnXSjUnZB1Wr+OJwM4n23V7BNXAQUL4zIFwkQolUAe4hPrIZg8ITZaP4JkqJXmqjAmmJ85
jq8nOEj1kw6BSMaXSX7iWq17P76Oq1AeUAunovwwUJYLXifDIvRbCDUz3ySemNQrsLAFdhZfD9r1
NMAVXRtalIhbD1Wcta41mKqOacWGFtgU7eKJMzjUtlO6x7W+jRtFA76oJWZLF8kCMOxmWJMBs8Xg
d9x66svRqeMmbs70xLAau0uqqn0YR6ms11bfK+E6jBUS9+DRFP1pDf2tru1R0YbszNR6um6loPG6
Rx0kvrOqzpJ4p+lCI730Xj1lxSoyo6DY/T/Szmw5bhwJ10+ECO7Lbe2SVZRteVPfMLrbNndwX5/+
fNREnONiVRRDfeamY9ozRgFMAInMf2mxyUA9sHY6lDWhTWsPDcSQ6GjGfiH+troMXnGBrV63yzUl
T49dHbloRQWp9YluQojsFDKnAGCQZUZ/waIFHxzstMir49T6TfEQJfyfN2PsROl+qpqWvl6DiO4j
N6Vh7SzsDuic8mry932rFB+tQPbWxu5pcjzXFeDaTdMVmvMjSNMEVA/th0p+m9TO8n9OaiODH6Op
aj1CN2kwFDupKFnYPhRTYgG8Ec6g138XaWk2nxN2+/gkCl45x8TOqH83hd40/iYOB7+odlPY5z+j
Ts7KdSh8IQyMqaGUtRU+TqY+nvSk/x34Ahk36m3INyEZ17TFYyU19Rfqga/w1Z4DN0RttDBfxp5m
qEDxdVtXprK3zTr7XbeDPDRSa3cu9fiN7HRE8gN1xDOkao91U3uoxn2XtUEoRUG0LWLtuYmEQQt2
SuKvIynKJqK2/ti2xTGzwnrv+lSbFWypN/ijF56PePbBnQxjE5djfohzo91o6phtVKTnPsX4tu+K
aaJjHZXPUWE027a3xcnBLMjzI8p2YjR/Ixzeo3duneMqaFHXNgXShrnxkGruM0hMue/6IThNqv7P
GHb9LrHFE3L/yNxLWRxMKlrHBtHXHTrvHsJXg9ykApiWpTcnG8XKg9NE+pe2z5/cLp72AyDmBxR4
4xMJLcLr6M8hxxXDYpXqceySD4rp2/O/RsisnqojivP1cyqRC0UdLdwblizOhpr9pWemSsd9/FTa
SrAVnVkfhsgvP1DkCH74fZzs5DD+qFWNcpum9JuJhzmSj6k8VmiM4jH4CxALkom+fzIayx9p8Rfl
oNZ0J4CbnNRWRxOvsrKR1yANvD5/KZqgFLsWQlb+sc9idzo1aWKknwyrMl04opEqHjknsSu0UvAZ
pwoVOHNrQS3Nn/PRh2o0THIaPo6VtGdjngqN4G2sRLL/NVZj3v1OolHrPrtJHjReHBsTVXiqJPqx
qBCN+5VpSgYmTSnMafoyyslHAU3BJrl7LFUM4/5N80GpPip5JqOdwo6O9zVeEe5jNrZgUsCap59F
rSN4nvaTPh7VuM2ykxqrPNmQ7zHNA8KcQf47Q+u5Vbchd23sIDZMlazdGv2gP/mBbfyrIqbg/u1z
SAd7q0a9b29JpK83uXRUEBno0jX6KQYsM+4SdhTivkVoaimwWbtDb88ZrB9ditLSE7cXhAknjGFW
CC1IvLwe3GpPkcpBRKju3G9ZmDlcuMDPfrouZmUbpxHT8MHNapT7hhzI8CYfesfcU5bIjFOodq6y
acwJQXE3zGw+m6YAoOOhbfyWjV9Nmz4zS3C7ZKTpvk/j6C+udB3ZGNfEjrUQbfgYIneKfm2pA/fQ
RifNDriMKh8HFNjcLeLsBjNtIYJ8wW0x/LfM+mTaKh23yhPoWMk1iNJhsnP6plW8xpTY8TgykvWO
dSF5G53BKHgGBMVP0EI+em9ZOxUbPF7ojw0C/baPcsim6oRzRqTK7SDKpDn4GMaPx8qf3PCpGkLk
JjdoxekYQDQI4u3D3M6sXaZVSN04A5XfrVLpOhoDnVXBh2pKNJc3WTq46NPHsYrwXwuXcUbxm+an
Ei22YBuorfxcuJR8uJkR1HsOM9I2nCfN2vgMCS+oPlZlGnNeRphP7WK9BxbDsV7nnossN6d1hebq
zjChh58itVf9Y2+j7ftoV2EnPmWI4qWbrFQKwCym9TFM6bcisdTX7iYOhjbapyT5f5HlK9ljyZbk
Qa/pcfOzDZXyCeG5zi5Rk8XJ4chlYcbbpk2SDohlErXN1p98Ux7BKjXWNu9CPACSjhR023W5om24
gPE44GaWxQY1OvJ0gUlfeIBL1qNwaXcp0nB12VjKB1pk/bhxBS2SA2jS+PfYaXH0wP88egmMuvlW
V8VQoYo3zLlEiIdesnUQf/e3xpAjTpZEJlFjAosVn6Velu7eHkfuhTLwO1wKajjB7parpag/DDIt
fppzovmA4JgtMVAPYxouQ1CY/U5jm/bHMlf18awqQ5Afiknq09Gni9setawDMWrIGEll1DqSbFf1
6Mc/QCoOv0V2VoFLyXP7BfOMyNmUWA3niHL77s8oUrUYhKzW8/Ean5ZzVUzB35RNSnkayenlIY0T
DZ+eoImrlcrl1WuNghtm2Ai98NqY/WsuX2t1OESOGnWhJ3Ea9+K8yDlbVPnMRebvUd8ex43R9mt2
xVf1m7dRQeeR/NF8XLZQSeqTKh/b0LO5xh4qU0b7OEK7sMxRybv/Hr6qL8xDga2kwEBlkbri5QQp
nqtq0UwhJgNAiSuhJOcRxhTwscnHn0vLoxWQ3tULkQEpmuga8Uh9YekeagcqtbhcC70h0+0fgWOq
r4lr5Ctlk5uj0LG1wJtiNrTE4yvl0BYDIuoeCsNlfRJmYfnP7jgp4UpV79ZAc/kXlvWsSbB0Aeks
o0PBtYm80tTLBy2tp70+xtV7q5QsGs9qB0TJrAqgLWpNRVOHAnWWyAO7Epxc4AgbvGHk2U7xont/
QBAOkJjmdjQ9iMuASBGoZRv3kWcq1ecmdTkm5Ix6NNpX2rw/7g92K9DnijZsavYW9dfLweI8tCvH
HCMPtp/xrAQ9dNR6qJC50tYK9Tc/FPUs6G/z51q2OmQq01xvUoqTqg4Jq6k6v/4mXDvsvtyf082B
KL7S/ePYoFR/OafUiCKpk5l7vi8bnhrCtr7piNY3/yHEZ8wASCbKyVAMFuNwKxhSxLGH+V773R6t
odkhXJ3K95Z0ENCiB+bO9tYgp5ZqTlOJPvzUEhCYHbS7IFTxebOd8OW9q0aXdXYRRVdj/kqLsljd
hCO3aZl4TjUMT2nZKU+ZlaQrwJ/reENtgWqRMdeG+DqLwnja0ZZR3M4+t3mKCymAmS1JUIkEaKq9
+/NcDrWoUCl12iGfPNpnu2/Vc6lI55nm1Jrs1Y1gI/UAADaXUmcC0mUQOEGRlYbs3XMRCww+sEZE
h91tVkrd18sGzID+JzFAtGnLtnKHSYGhplXgFdgdbEdspHjyG6UY0B1242/vjQRdhz9KpZJHNeX7
RSTYna0l0JdnacBAqZ4lWMHsTHvXWDm5b1ztF+PMf/5HJXiypswNRRZ6jdY5m06KvVr/EnYODtw3
pwMOWmvCt7eWEXgIXXOXM4/wuxwxGTA8mhNwD23vtMUis88eUY7VolOPKMa/715GA0geUU7XFZj/
/GP+mN6o9bFIAiX0IGepno0RpU2WPBS/7w9zPSfKxUDLMF6z8U5eyqZQ/FTcimzVq4M0fp2irjxA
AOKtnyJ7v/3/G2suCv8xpdhJHTwbpsTrIm36BLYUl/la6fdUW4KVC/d6X81lZZMjSVOAiywFGlqq
fX6AvrfXZLr/jcKAeqC/ar+32YJM4dylo03Fd7pqRmRWoRsV/EivS6La3qtW77afK1BtyG0kk6Ov
bOObk+JTAfGFH0dUXK6fAgXUNludLKLvqQgMQ40JYrumXDTnIheleQfAF1csN9OM/HrzTfvjK2lz
vd9suWh9fJd4DAIhKTmUzO5UKU7+1Dp9/ISIkfDw3hqofuAQ5q8ktTeCEr82wG2wwGlZu4tAMeuY
OtBYxh5iMJjfSW3yo22bx/l3NcB2c3c/LOe/7WrC8D7nrgcJ2pLzbgQGiuaiij2j1esDryCanBZe
FIaRxI9W3DZQ3mvtVLl0fO+PfOODOiin09Ihw53/c/lBcVuJ3DQLYy8eU0ghpRrt214bV6L01ijI
T4JpA8uE2sbiJDGdIVEwA4w9FGe675YSo0LPv4zW2PPzwb5cR5W+47yMtDyXgeNT6vDNgXUUej+9
WI1RvMSY420tn1dXQf33fQIlpGcEKAkUe8/lLQLk5nL5MnuEw96LyCtqgLejI7pDWgv3sYF49nL/
S11fNvNQIBPnWxT+1yKBlxKF4djwIy8J6vbAngjAkJ6LTlO+4T/U7eKpW2v43doEbx+MrMqaUaWX
s+upxqcRblKe2anGASaXfLTFIDaVbq8pAdzaAXQzSeAtTl0YZZdDVVEDbmPgHMOBPH2xQtzcy0Zk
j30jlV2nmrG5qfzCfazRZtnfX9ibs5y1Xpkq5RB7kdENlMXhBOP/MKhW/ZfuNjHMgXpqCpoLEOhW
tsLNEHXeNFs5XzjhLicahlk5OozhOS1OmX6hF7twmtX4OlV+sJTJeL0/u5th88d4i7DJiorCFnUv
L+sRxY/t9FfQimSTDXH8SOMqe1KTVWGSWysK6xIUIWKDPDUXK6rLNOxd/BI8JA3GD34cOv2mC1v5
6odwOFfOzjdG3nLT/znaInQoO9HdirXYU6u6MHaDLNsNzT//Y9zGw1HGMqSnSCF4bJwWk1Vbl9+h
j6xlFgsJvP8dBbSTyZPUGT25rPO4fji5fWRzE/c9FU+JK+DPMgmpJzW2TsW2y4MOj3KLpiEtrLz/
VJma/7GNiuCUFXr8MFTKtA8taa5JOdyKALSbgPqShcDzX5xRjlP3lh8r+CaqbbhP8rivD1JNKBCD
Y2iTYy/tf7js13RUbgYBqqOA2niYI/Z4GehAE3y/bWmEtya9nlzq36bYV/Zlaonj/RC/dbvwHiPL
mmH2ICwvRyodUflOw9mhD7MysS/jnTV2yuH+KLdOKIpbtG3fUpMlXgB10kTW7Rh7OcAZTwmt+gVn
4vpJw3bp82Q37gfdN5qTii/1CsTy5koiisG3Q4ULHtfl/IwqUYpaqrGXuIm5d2usAAKt0x/BnJQr
6cD8Vy33EoAShF9mVTEEsS6H4gJrI9LwxJuG6lfmEqpNXU6/6lLXXqn9jccwdMbX3MmzX/Q86xWM
4M09pJP+QCED0I125eXwqRKU/ImfeBVvgqMQWQOlBc/KcKsNRfWSFFHz3c7MlK59r/4cMvN1lJ1x
KJxWf6kUQfc3NPvp9f0fHjaKCUYEnJa1xGcm41hROiZFUnKd4mmlqtPBL6bmb60fO0p1qfyLrkL9
WWCMs7Igt2IOSo/C3Ys4CCI5l+vR60nn5gpwODv3extxVgzAN5gfAVioMqWXO2QYaPyqSmLnO+Rk
3HZla80DXMUDehgguXRAo8ukQyDBwGOgjj1tStTnEmjFV3hG8VkdRLCrldA8umGnj9v7K37rjgTL
D4eFEuK8py+n7ZbxQPWtiL1UGkWwMXMjn5tXoXjuqJQ/6FJd8xe4tcWQCOAUZ7XJPha3cjCGQ0JH
K/YqXUXZrM+gpO/SAY+vjR2l2Pfcn+CtZUVqjkfbDIAn87icYDf5SuakLldWWDmM05f/1EkAbscN
o/DQ4+P3G2kp+9v9UW8u6+wbP2sxImWz6ETAmmlxROQiaDFkbpD7SHFz0ui5HmeiZHvQW7X+en/I
W+vKyxStYR5FKlDSy4kOTZyPMUxQrx10+WyHwTDuiiroYGn7RvLpPwxmwlCbWx50KxdhEwXO1CAh
w+PerNJvZgs68JAPUfoP3h800O8Pdo1aJfVnMNRJLRiYiKItpubKukRlGaBXzjtGxElPLx5HeDqy
09ZCGKxLDfVTpNR4BcVauBsnm/ZPUNv5RgzhWhPm1sENKI8bAtQUxYZFRM1lqtaOsoTea5u8+lnT
eEkeUpwk33E8PRnK57ZNfGuD4WTxZDo0AVaujmsG1bwgnFUQcrmpOMMvF6SERlSaOJB4VVIbW1et
leFp6swRT+poesZUXERbYCcfG7UxnkRkq8hWqLM3aI9H4/2Pc+vcBCFNH4gnGYXaeSf8UUDogjgs
cUtOvNgInQOFK5QxjCkoP7SFMx7aNnT/NYYsPRd5bq3Fxfzdl0fmzA4GKzGrEC7zwLpqxyDFZNyT
yI7hRxsK40eDv+UP0ZhxtbXGGjOwrg2dzdQXDf7rskTyRpQwqg/3V+HWKcNriioGTBACdRETcZ+l
STK1iae2I/C+qKK/tDWimhY0ejlJe8D51/8tRKpMKx26WyPbNOhQBcHV/qqx0DAvKTjPZoyPirJF
IZUQX77G+IzBoBIiOt7niGE041rJ/NZ5A7N4bnmiCOMYc6r4x4c3BjcfjV5wc5h5+qQOZb81FInC
kLYqwXxrjnA5CTESM6a6eHYIa8IEFzUPD6qzfvAHHG8palkP4H7FhzoLv8WyU1bW9fb0/t+Yi/Ss
Nh1ggYVMPIXK2Id+DD6DJZAf/LzIHu7Hzq27gqolPWubHh4k3MuFzIH4lQpoA8/PS3RKey0ZpyMS
Ui1m65pE0LZvRbWS7dwcE1IivgOQ3oDEX47puzr0pLFIvF7Sjt8YzdSKDTsc5lSiu/u8s9eu/Vvn
BAnlnFw5RMyyRovTdlsmupZ4QwRuzc8K0HCa9MuTpiXWh96OsGxEt7PdCbdaa77djB8yKsoqc7a9
dD8IO9BbnUb8iKB6zBXfs+IBUofVfhKRX+/GbK3OcfOhjG7E/x1xsb7StVPVGeLEkxr4WYPUa1cX
pb8HUF492nWDCbItXzMsuI8aSnTHCAvqlSPp1lMNjSBagFArADwu9ic1W8CwBWGlZdI8Rq5SoBHr
dys1lpuf1UK08g2VQNXxMpDSKdSRKq0TL5R2cjCp7W/qxHIQYurCpw7I+qFrxtmeZAR7e3/f3Nyh
fww9f/U/DiALSzNMOFWaGXSHxca10vBr6YB53Cj2DCK+P9rN5YSUz9OXXhCE1svRgqjuKqNOU28U
k29vnK4jsyrKflirbtyaFkC5GSkPSsFe9mgwXaYfEM0PM6dQ801smUMD+FfNKChUCpj4+/O6ORzZ
+Ez2syhOL06fQiumKA4cItWaRScjmZbfAcHWv4Xlt++Ttf1f4Ya33dyanjs1+iJtTIc4FHISHHVt
Wuxq8PpbtLTDlZi8OSWH042op32yJMvDDKjzwI1Sr6GnoWyNEGzsUZdh89LXtrMmRnrrKCUVhBEP
hwmBj0VyKmq65G5bpV6b68lLYzTja6W74Q/kWQxnW1NC+A9VJh5sbxiTt7fqItnwpSpRuJhSz7SF
TY6fFcfObcAipkDT0c0bjY+lX4+ndweKC8eVxwwFeKRzFzu9Mf3U0SXJljHpPgJNtp7SPASfhqNv
ra28L25luBBc3x7jDpe+sYgUTmzfqnAZpzwh4W10Vv0YGWn6UI5yPFpBpR0azc9w2C5ZXrNSyp0w
avtHqtZyJZpufF+caegYob/AMbdEVFi1L1JO0NSLO2MoHtrKB1HoZwpY0Sqa9C+NrOq/7i/1jfsK
3aG5PA+ri7Ba7MlKQljopp6cjjrrP2oewFmpImWfKZ3+DOXLPwCARzj9/qg3TjjKljNflb2J4eli
yeuwcPMWZXbPkNModlVoN2Ake81ZVSCdc6dF3s4JB5eZIs8st7PIrSAh2iKXVeYN1Wgke7VyacBZ
Wp5+nRqUPWdIf3yKu3Ibd2a8J23Idoigw65GfeXsp3V5suQgPt6f/q3vPHfNTHYxOeaScjVVLpbf
Y5x5gJ/UfVN2iP0JNS+PEGmUB8ioxev9AW8lCQgizsU/g4f0FRlT8/umw0E99ciA/G2DSQ6WDdoI
00HpZ1aFsk1oALdQYEDFKqzYF0UkcmXat2KNo5LUk34Ml8DiXqO/BDzIZVtTVp2+IBr/tyPS8SSM
zn4pwOsfCLc1vYU5kpbfH8M56uQoRUOfX9zcQ5Iaoqfr7DmZPn5uA8WaPhSU7ys8lJtkh1DR94SW
1AjSpw3GDSpX+vTt/uLf+tqkg5Sy4RXS1F+coUUPscQc2NWDOlbWpuilYe5Mnoe/7Ep2zQd3as18
5al8a6mxzkBZDM0RqJSLsK8qPbQSw0q9WqTdVy2exEOmxMbZHrti16SKOIXQAQ/3J3pzUMr1lJpp
PKOjdJm3DIM56lUTZJ6tdfkeApc4KmMEzzhVyhPEhea1TzCNuz/oQt337aKnlMkumtFBUEaXyWfa
+GkjzMzDtD3/TrE3AjBu99+qKe+Pih6UWyca8fI2p40w/GBnoey0paVTPKhTE+6dKjeOeQF5b+V3
3Tp50NqmsE/KTQln8Qn8XESc2UrmSQcKQScadwcsr48QvMXpTKjwvnwdllAXYd1paDVNUNT/YID6
WDWgiqgqYbxyr96KRJ4lvKRJIRCkWfykMR6LXgvLzKPNbPeboYOKyuq0MwkxUipumW6U6spC3NqB
c9thfk3zz2W9Qm3y0EcCOfPEWKgHE7XSBxfIzAMU/vIwmLNzvSOsbZcNPtKTRT+uBcitsETfm0gh
GUR6Z3EEpFEfSknX2bMMxCZ2fUufbtPpOjQC8OxIJo6heSa4tiUMT7RsKHxbkC83HCrVthJJ+RjX
1fg7HABNYUXu5D/9JkBnWNH69Of9oJlj9fK0YtfNL5y524gRwuI2RiCoMmIfiCjun327hS2hftXT
yphWdup12grTd+5ncjJS5Fx2IJJ4QE9l7q01JVW7kf9qcgkWbf6opjZ0xXfPCqYgIME57BhsEXbl
1LrQFSzAvKlhBbsyzEuMoXEN6d+dVrBuoCkQrZ2TxyVuQy9kZiBTSxc+Abup4wKHdw6OT/enM19T
i4+k4bCoE9FQTulMXh5zQtNrZkt5gQZ4HgH/cgpnB4wkatGu1cNvGY5aMOhqwCqbUnGT7u/7419v
KG4zjF3npw3p8RK/gXKwCTQsSjyQVki1wlya9lLrlOBHIaqCWiTU439rYUdcLU1T1/te5Kim3v8R
15tqvlLf8KXqDAGef+QfL+IypCMRiT7x7GhM92mCXDBN+ChP2DHqCOKpdNgsZaq93h/3+gjjQgN8
MIOo2SPL1MkOoiAnVeFZVw247KGLNgX7oXay8WhmDL/DdbF4PyKUQUG6Gry5+OxL5INEFrLQBr54
hYnIT8qB09buzO5opHr5xMM8+lG6WFi/e6aA32nQ0WiZxbAWaYMQgVW0LUVPy+hd6ryk72iCpBLa
pT64EVSoVHFWvuqNc2HOR8kUEdYGI7o4f+IwDbNkosQyKdCxd23W2ckpLfVS3ziZaL+8f4Y0NWY0
JQceVjeLGKIakPtOxuPS6nWowhJ+0+QM4quDDL5Htb0RK1v3xvzoQM6+yubsArr0fMiBUliF66ee
qjWK9TA1StnvG9ovxTf0Hqp3X7c2Dyqw4gh1UG5ddvgnI27NUdOlp6dTvlPQWPC6rIKeRinraNCl
+Pru9aQoj7EHsmQ0apY4OSTTEuk4KUzY2EpPU4NkfuZq4y+Jr8CwxV1kVZXzxikwe8EBA3nTtVtm
fHi0q3E0tdKDWKGJXTH4zz7CHTgPjOnJ7Fr3g5siML4SpTduScoDHMAUeMHqLXsx8GFCwLOT9DiA
tK8Cwtw/ZRmOD/dX8+YoyGAhBAqS/kpVSa0Co42B53v5kOf7UMc31RH9Wpp44zxj7aDukE3McLz5
z/84R1FvlaVRDjnQDN7DByMCb7TpI7xKD5PmhNqh1kZ1zTn+elDwrzACkejhYQIX5XJQPQyqqK1d
6YVNZH62w8l40REd+DWFvvmS5q21Zox9vZYwlHjxARKdYe5LmlIsZz1aRc+91rLEvi2gh+OrI1b6
KLem5ZJAgWrHUYDHwOW0ZGAYcWg5jJLZMBO1FBZ4hnC5XaO4Xk+afnhvhDCrGcYBBGROOBbfLh59
u3FQCfAs0evnsIGMqefjyjVwvcX4+3Hpm10OZnHoxSHZCEGXrUpKD6+3+FH6U7r3g67jns004LZ1
NPzwA8dfcxW+PinnYSmdoPgMM2bZay18sJqD7hYeAirdsxnE6iOtcQQBLMtNxO7dCwnMCJ0oHTQM
wJDFQkYtbzgtCEuvsrp/2yJrj2Pwfp2b2YWGnj47DVfbq+gooYaPbtdXXtyWUt9Q+i5/jDWVv/39
ydyIQlJrF8lRcKfXamyjL40gpaDlaRp0sq6wg0fV0X5raSG9QRRrUO/r4TiBqeFrwGwBky0PkDE3
EN1Ipt4L8+B1KB17K5T6k2WiId+k4xoJ8Dr3fTvv33Iw6sJLvbesKaWCtsXgqbmwwKv5SrH1FYyB
91zf7pPsstBFyavMyn0v3X6tDX+9GTgsoU/R2+NipaJzucMdCbRfJuXIDkcAWjrVd4wLvwXgqbYY
Rj3LQikP7/yaFI2AOs44FwoMPMwuR2xNHbpF6YpzWNnQ3gdjLzRkLULpcL9N6nszhrfRZqM8UA6s
7+IEU5UaDlqhinOUasqJB1oDBS1qphMXPlY+PufDyohX+5yCMwnf20NQo9m0WNFoaJU8LXlxIuU2
WTtsTgSGkb5m/6yUcDBX9sbVPcBo3Nvzo4nJkUtfriZNWB0Uxcye6cZ8g1OI+GS04xrg8NacZq18
xM/ZEFj+XY4y9FWgcwpEXj9MyHs4ozrbkItHkcr+vUkCE5qpb+z3WRh/eeWkoRlLtJJjr8yH4hEk
T7of1V5baaHPH+HixckoCG3O7zkSnyuKKqe935loMXm4T6tfcgCjaLhGMcXEJgt8+U8vo0RJMRwJ
1OBDq/sD/k5Jpblryna3FpY8lmYXy4dM32JhQ6H4QTKAqafk6Of7Fjf3eofMg9mdY9dq/0OwAM8k
n+Ucpaw4/5o/UiO37szWNjte8xKgtaYoebRrctk0K7fPrVlxI8wAOjIxWhKX4/TVmI3gbADUpHaM
+m4bOT8jR5u2qo9yzX8aDOwIBTiedkv8tN/4KowOBgME2lE1cONgj1pA9XnKsnFNo/Z6u3GIuPjF
k+Kh3HeFuFSCIQsDCu7dWBj7CDEPHA0m971dq7e14+oGDjjfCYsMpUfPp7F6QQ80K10YXWbVREhQ
6PG/UNOjZ83K4nfvOr4W1x19Miog6jLxygokU6iPZR7dipkH1NtSHJosRwPsvac/iBVKZJBIOFoh
y1yGRhdLPzQrapdV2nQlWjVqhh1MZ+Xjzu6KCB+fcq5z3B/06pJjPdljfC8eqkxzscusiVdqVGaB
F+SG8CJFKAeBxhbKL1V2mor6VatDfSXLvMoiaALy5J+PMSrVV22ymBZJHIH89Yx4iPZNVRivuVv2
n7k54p3wUX5cmeT1piMiZ08RGq4goJfWA4WTu8PQ06BIBmofOze363+FEoxfKjGiDnN/Ra9nRy+E
DgymdeS0vBkvP2OZK0ZogZvzskGIfKtplVLs+mLEitNp7BBJKjMr1zw4rj8j8gUgYmaYN++spYBG
7BqpZWUNNjyT6T+i3YxEWDoazWeN9HHTxEOAGFobqSt3xfWex/vRZr/T6CNDWoKfUDFrkRij7eD2
E5hUNwaeOdjVu9Mi2Jkwe3lrzZ3VpTquJYHjTTYdzMSefmG1F/1OpWy/OYYsAaPSQn+5/wUX4UKP
mCcdqo4zChjG+XLHT6Aha6Hlw5kz1d+qc//OQVlpFzb2msr2YgHnoYhIjfYVsFdcKxfXgQJ4Sikc
azzjLmu9VFFuUVGdopW869YoNGLw0uEXU25bbHKMD8NENuNwVoyaegn3zz429HQl8I357P0jc5gn
M29oqsRgU2bv8MvIN/1+qPLQxEeMJDfZ6mpcanvpVkg5RiV7Zed2tT1s7dIefweNVuQboC7WU8Dj
UPd6dBlf1SC3P+dKUw77Wma6trGadMi3hlVHYs8cFIHFGWInmzoDDounJhJjj0Yei+Zcd+yQbd5n
ZXqg+2z0R23U8/CgpH5mPbdVX3Y7zQjdX9g0GiPtl56n32Y07CB4ii27Ds9J4dRy7xZj1W8DpcKq
NDN4vJ0UYDfjg3TL7GuShDbudBUele+L8be1A8pP1k+Fiy21+ESTphaINDnKuWxl/eCnhbtXsxSt
NTcuUVUrtfcRgubxKJoD76Elw1t/WZVRs0QYIuvVs96XxlbVC3M/gxs37aTHa3FxHRaOqpHucGvP
HoqLGKcz0WE2PalnJWmaTRuAepjqYO32nBdoEXwOoHG6jYQg4rKLBTRs1OmSatDPWJjgshlVg3/o
7VrdB7geb7Wx/d3EqpUfxg4K3f3z4sb2YiHnBMsGvHTV9tdF32XRkA7n0pTZTgoZfFK01F6JkMUR
zxejrAnmisIdzRBKkZe7S0c/0xoQPjmjtPXFihDRGhxlU8rwV4CszAYP+fcd7vOAeMXiqIufLj6R
S/cIIdveqqRQzzGygac6ll9Ho1ijxF2vHYO8CXpQJJnTustZuXndNrGFV2LQAOFvAzU8cF5Mu/tf
6PpEpzaOBzWywCiU6Ev96iYtGl3QOz8DgvDzQ1dMtbkBXE19HDXaVTbhjU9FEQ1SPOrDAHOXk7Lt
pvRHvzPOQ+iqry3KhQ86tPhHEAvBuYSafxiSMV75XDfmCB6WYaGuALJaynUJU61HhPqMM49i8dNw
Kv/r1EcQvPBPKd+XhRMagLrZbcbs2kOnatEuMvtRjarYMc6IhKFtLsxkZxQh7DIkAHc+TbmVHbbI
qf433tyAm7UUqIvMUfTH6yzJrD7wKcicYz/BXNI3s6091GhI5l27QVpy+HQ/Xq4/4JwRv/l9YN5A
4/FyvCiPIA6ilYH7urC7rT/qRfNgC0dWD6pb2+WHGp4OYP00S8yVXPX6HMNRW+UaIIkEwr6EXTYK
KV4/qeY5QpJ06w+K/w9AaMBS4KSOQxWMnw3YjNtB7dZExG4s8owqBZpLBQCWqH456ZiOdjA6aAXR
T+1xfPQbBCVHHzVZpPCkHKx3f1SqJpzUJo2I+XZYBBG63WUBEZZqlx1IPDqz5JhMUbjVozTBPbkb
u9/3v+r1WcN4aJ7zEAZAy1PgcoKjO+FxGzXizOobm6bBmXNwyrX2wxLiSbAyDBSqeWL0Pa50iobJ
SOzEEmdT4E1rJNOu7oq/e1P5bTZ6sHGi5iUKnXpnK+Nzr5onJx6GlSBa1HD+9xOgrrBJmS3n3uVM
wY0D+CSz8VrDasOdNfhW/5LkPAaQjnSdBj1YdAWwOHWT0P/VqiqqkbaCmOLKuXu9j3jd0YjhzcWz
li765e+YDK0MkygJPLf03c1YtYVKnx5HW6uAgFvEMBeNcMBf9P6Hvp7+7HjI44tKJY+ipbx+Z7sD
jdIs8nJrtE6QA+pxbxRZoWzqULNG1C0V629dG01zU0x681WqpfHr/k+4jjVaGRRW9bkRxWW9qFPY
dqXYUQ88LURk6lwnaox5btmvRPT1lqWWNJf+sVki4JYYq3iw/SQFL+xJoSmbPu4f6R1hoduJR3AE
a7WCG3PiSKSSSj5g8JZYbFgOq6aMgybzsNKRr4kujb3jxv3p/sq9vUYuMzkmBX4S4UQVla9l3T1E
S9yYNJF7UexMlrYpWb3ZCZnC6LFt1ehXLg1l2rmyL5AfFYii948Bihj9zpGoVVqF0tlbK8Mx6QWZ
N/dnQJdE3agu8ONtXCtlvhsxc9cfOHHseIW7cWuJqDZz+9I2mFsHlwGfxa2dy9bNvFhtrS3Nf7G1
cxR+7y/R9VUPwGl2UoRwBN74qlg54FAzur70bPzK8PV0rF3vp9a2AAZ9uD/U1YQo6oHeAsZLysnT
bpGftf5kFdL2c69R3Wjbd6HYOgjFrjRTr84JRmGvEFO8gej/Lc6r3I9bqab/h7Mz25HbaKL0ExHg
vtyytu6WuqiWLcnWDWHZMvedye3p50sNMOMiC0X0D19YgGFFZTKXyBMnzhlrNmyRnLHqJpVoZ1vx
wxCzHR8y/HAWth7vLLU7g5N6FuRLtGszzNWCNowxt1Eyaa693S+HThF03ZradHr3FPK+4j2MPy6o
5RqyzLFZz2ZMEK5jqA2Hvusjnp11cnwcZbMmEKmTpyyVQO5TfFNuVx7q7lbSJCNjQQL4aZnt9DUn
tTmC/OwVHbehEEj6lWvSp0vb22rapgUrmMFbalziO/vSCdPB3tqmbVGJ332BkADRekJ7BuidZMDd
jgokJsP5PW2uQpv0b3ybDBUUrAdPaTNPid+MIkT2ZtHfm9/KsPh34ef4i0m4GqHap6Ue121zTXWD
hrp+TpFxD5c/wywuzl6RK+/sVqKrk4CQFkileWttwPOkbyQSUTZX1c3rJxeW9iXOsv4kMuedZb9f
oZhMyf2kYgxqeDulk6UJM281QiVa/aSmSHV2iSlOGdjQhxQp17fHC3O7ydBUIRkCueOFh/3LbTzT
qVNPCY3mCj3ZPlWFVZ4LTXknyfT/jgqEkC0A5R8I5TaK1QgzyQevuSJBqh4jVyv8fLSXs6XP9U7e
endAwJCUybCxpZntNpSjZfbYL25zXSwt/Aum1fip6+dl54zfHolM23+irD4TJS+8E5BeutImggm7
7fTTwUj1Fl8MeK3/KNb4t7CH9Mv/8LFQpZdnFZ9s/bBrnNLSaOxur0vkRi+jVFw3MLR4/wyy3CGx
8I5EY2Ft42yZfajErd1eBdK+bOUUO5U4md99IpKRSGqzlB6j7XB1F4eI8Tety0LvwjQ7mMjHXt0m
ml4c7Ak+PZ62OyciTuIU0GTfMVfEao1DXIxoXFuaazR40W95u6jPsxZ/iOZk2Lmy7kYCU4AOK7m3
ayg3Abazyt5pUO9UxdHt3MTX4tQ9zAn1hceDurPOpScW5y5sGUnfvl3npDG9MRRpe+2nSDkUtV6e
9cj4/D8EAYmUaALV13UGW6i2sLu4bK+afNn3xTL6/aztbaZNnvxrJZD6ym4RQMjVed4O6OzXYmDB
sVOfmxqd/2bGwoRkrXmOinLPffreV9IlUUZmsTjYys39H7zCSUC1PDEzqiScUvLAWSjnUkn6QAxW
JXbWxL0PBXMQNpoUEQGwu41m0GoaFvPS0v5t1JckUjEftvD+efyl7o/p/0VZc8NCj9Y0NFbba5ck
7RGYvzw0Kd40VRz9fBzp3nioIJDEkJgZcABux0MPYr8ATLbXVkmG53RczEPUTeHpf4jCC5GPxPLb
UJ4jvawQIvTaa4203bHV5r+1AleJ/yGIFMuhGkLGvs7Uk7YZlWjMumuoxzgLj/14iWfr/Uk6yTM3
Hx8HhuCG+4vyoOsJt+quECbc75oxWN6ziVGnfvkfRkMDrOxx4y5fP2qxourtJSw6lGLbZfG9bFJt
vy3LZk869e4KgFb7q6eMYohci//ZP71n9TR0JUxbMc9HngaOj0HZu9+znNmSsgDJHnEs7rzbKLmw
pmQwkZbD68o4hXWHeZQDFePdk8YbTYrqIEVFH4O+ijLAjbZaGwG7fNAOaZooR6MW7z/hSEYA7KW7
nvz3Kko0pDYWohZdA1hRfNKTRP2bTjjjLVr67HniEPrr8ahkPnXzSAdWYjzU+YC7QNVXl6tbDpUz
uZCxF6dWxVMV943y2xjPYnkNx7lqXsspDO1z4uDW/UQhuo/enaKDHIIEo23GEwTq9O20jgVTPplD
fc3aDog2jiLtZ53jKnmgO0z5A4EhsXcCbm8RXj1ElHrJrJl1QmF6KV5Zs8k2I4MRh7JUzOIMj2G5
GBZmKL6jF8UeHLyNKXWvJGkb5IZMabUTVEGjaApN7hrN6hgfPTVv7G/5YgzRF8VsFeOvOkujHRBD
/p233/Y2pvxN/9l9UTcOE5hvf+2Fqn/MAMeOdlz0f8wZOejjZbTd6PI44ain4i6tmVdf0XWXzlTQ
eLzSsaUcpxYWdd5E9c4FeW8SWapouYOVgfmsBpQMWj+oXSOus5F9LcxO+FhofRSL/izSai+5vTd7
0u2WGjftx8h53s5eVWlLBqQrrhjNdS8Iiv2A2Txf3AVj8seTt4kkTy9WND0IlLW4Ym4jKQbIX91P
/dWtauWYohZKQ5LR+ckytzuhNt+Jc4sbGba0SToDin4bqpibKrHxeb6GJapfWeqJY9rXexvszoDI
AiGAQ7OS7OnVgdw106AlGJuhfJI0uh/1yT9TFhYYnlvYj7978kDHbQgL7GVqkKs1YeKY3YyuPkBC
siu61Gt6VbFA8rT60OBcuTe0zXn5i1EPO47XiDw/VquCvMlqu8Icr7o7cg0IqIblAbcMu33Cjcyi
bDx3+GhRqhu+Njz5xE4isp1aElGpxsk9BNi14Y7OuHfwidWrnefJaQBqOXRaKC7jYu3pLWxeriDE
LEwa9djb1F1XyTbkpiVuxsKA5YvJKF50Fa8TNz1jzWxe9bx1fuRGmLy3+knBjLOZO0lKP/N0vl2g
bjQ1VHJb5ypceiMuVIAi64Imu4aN76DMe8pL2/0A6mpJiJfHHro1q/0wjWLIor5yaW4e1EMfa7av
6run4/ajSdMTivD0yLH31s8WxUDfzDPS5ZrHtJYfW7dndTp955Y4PyIctrPJ5fa6OfcRhqVuRTGO
lgLZrHs7h7WWSoOG2bhiRW4e4wrKkz277Vm3JhVX6UY/dCKhngwI/NQ1+t5dsFk3iA7+0s+mGMgp
s5a3sWM4HIVwlisib210dseWEJ3R9fkHylythbEojpTYTuI3c358GGx2J6EhjcBNAXvmGWXcjtzU
Yvw1w0pDpdyt63M6GLF29uo41k/s1GE6cu1a7sGKp3w51UpnvlNsRzKmYNIx+/CupTPM6sHY2GRR
lTaY13TBfc7KPPeTFpNLxWOn/YYX616RZfOpoZ3ByeGtwD9UQlcnbS8KL1kW26JHSmmfdCXM7Ger
snLKlNyRp6xMMO4bGwdqhNnrOJ+ZvJSN0+NZ32wi+SOkqbjs1nJIjW9nXYElUcx5ZgEwILzDkZS/
LKWl79QWNpuIFgDko3mvgLHq0DJvoxRdvbiDizjaGGvVyzg72bEG9z8Ka9eG/m4oWW6FOs8h6602
EJUSHi2aG14trzfnc4+HTHGIsB5cDqZAD9Z/7/whKQxKzT+kwUDItyNzjMYppqF3rpNXR74dIbXc
JEm98+jbJE9S3I7HHsxSUJSNNHatexSbMte5DuB0geO2+t8ORJbnesSb3CtK9fvjUW0nkUXBaxne
JRPJh7sdVT4oxtIL17vGs5vRhoIcwoGCbv5mI7v23hOP2wnQXVbrZS//2ouk1a0cm88uvNJLX6Ky
rsztUanb+qR2poVdKBa/UCUVt9BPmhLbOeL35rIzv3fGS/GJiqeUfZfFm9vxprXlUk9h0VRovj9V
mhDHpKjc0+CI+e3x1P7qHb854Q2yXzBrbmfKznCib2PZRi67LcYsaEOt6f0Y/+P6kvLhjSBTG9Ge
7IQD94idIp4pLZlCf1bbtjUv9TDPyhMnYs5bwIo6OjFG6Q+aGnE6f0HjpWzPSpqMoa+XvZ19aBej
HY5u4ln/tl1jVX5lDdqMkWxeDINvNzUi1HHmGeJrOycmURBEb4+pyEV/nPO0QqBpZjeZfha1tFXS
5VWGv2emGY5Pala5kd9yoCj+qNndZQagDg/ICpnGJTP7KdCK3h7fQs8Ow+dUQJf7qI1K075qUdO2
x86r0dOYysQ0nkvdqlJcRs2+gECXm8U3+tvm5dyabTgd5nSZit+FQ3PupY3UKDqlet8tR9XiXeS7
uT39hb5LmR5Ugw1xSooCgcA6pXH35BbR5PqjuxjNW9bpAzbPrW0pT6gKh8OBfTZGZ+ZVNU9LhlzP
mygp3XW+Ns+jd1YTp2u/xSJDttvPeY0ZSIg0TW8GrTI2fwq+1/AlHVq3+D7pQhSflKQFB47qKAt/
nxoc0jCVD6c4fHGNpBSfwklX58+eUXUznJREi56XsdVqv0aeqr5AcLLIf8k87TeIs2719HjRbc8P
sF2wPHjbFCbJZW7XHNzTDqfAIgtIN43vY9MsX2MDkwWjdouzotblTia4vct5vVLgwnOR2gwaoLfx
yklbEGIa6qAac+uDxo09HEPkzb8BPscvI5XaV6hXw89u0qadh/M2g6H4xJMM+3BuK9oqbkOHhtnN
gyLPfzvXjzgdVb+3KuK8p1Io2O6YXelZYM7p8MfjKd5epEDnDBfFLZaOse6rQyIiafFBSgOlSUds
kefR9GO3scudR8T2U1J4QM0VBXsKeVSAb8fXVJmpCi61YMx69uBQ6fm/Of3CX9kc0IzaXLPq0+Oh
bU9HQjIihgeyCXn9NqQR6xi8NUYWKNlS6Wcdu/X8VNIxPHxENmJxdxbrdiZ5BaEYKXXSJJ13dfkk
FRiOq6KdUKBufcqHWTuHxXtb4sn2oAFAopEZJ3/wVluinMZooRkyvGaG2V9qqJOfK7EMTyqSeKcM
ioR4d6ZAQD6YFBSRhYJVeqmbqZliGhNe6arTL16KvQVmUe/0aJTDotsSEgeX2S9lrttvVYBQlbad
pIHHLguMJbYPjhI5O59I7t/bO8zl3S6VSukyk+5at1GyPCowEjaboKSDdXiqyxwRWkQ8Fkx+ZsOp
LjNCH/3LqNF8dlmoLu0w57dLhPi8ESQHgmrL2vFycBISpsqogxiTi1OHLaZf61G3s+63UVAOofsY
bJO1yFPzdpSF1RV1LvIxAFgUb3VhDqc01veq5neiyEEwn9D9oFzJ//4fpC+P9AXUwB4DUy/nF7Su
Q78AmNn5YveiIG4vn1cyyJrSGmaA+LaVT8EvemdTKMnPqa6XPamk7VEB5sBZQcrIGkeu/HYwJZQx
OoKGKUjb8kMcKs4h66MU6xyaah4fSr/cH2/XoKR28yLn6QI7eI3mLInZGK2RzgEurksJEz+KPzf2
jKG2ky96eRz0cXE/1V3UqifyD6v5NGV2r/kjrSrjX1GhgJ8141JGfmoJxT1ZoTN+tMZIsf7xYsxg
dhbTnZmRPUbkfLQN83tXp5ri5JFG1jMHJEASiczVp0nrReA6ZDOPp2Z7RaD/R37JxmCHUoi4/QiR
oQ5ioa0uIKMdWr+jb/ipjMfhn4ry6++KPbbd+XHEe4Mj4+F5h4QQl8TqFWSEWTtmVroEQyaGF9oV
i8MMvnh0F0fbmcc7C9njFSl785HZgUFzO7iwzZTI7LMiUGdVe+qjJT7Q8JrtTOE2iyCD4AxF+R4k
lKfXbRQnUY1FoZk2EM0gnvTUrL/SMWmdFHBB30PN8pgLMe+UU+4NDQq2lExHrmjzdJWK8NHk9QSt
acSvk7I46GCkexvnzseCiQGihXAKl/k6U4naQaRKWpZBUgMneBQyLnCRysOoGtknc17q7wIhgMKn
aWy8hO34Mqnm+N1Mo/wlx6fxA9Xz9hRV0Nxss9hTt9jMAWClFFeWnBGa8X5ZC/3nNERaedZnR2jB
UJSABJbb+ari6M+P1+s2ioTQoYbC7gGzXO8QqnI0mEUY8cYznN0lybSTC+9+Z6mulSrZekDopKGy
H0kyUVerKOXNW2V6L665Xsy275lkpj+ReBDdx2ixGvW1FDxpnyhJz7TkLY5bX3LFXdyXJioj/RCK
NO1POLEvkz/Z4wB8sszFnrDbZjlIVSXyblY5oCPsz9ulbmsUCUXbiquu6I2fJgY8O0R9fEXP9J2l
t5122WYAxAb3H6x4DZbAIuABRh/3lUpKexicuLoYaeYd3/tx5ZYlggwixWxuB5QjNoxveTNcJ7OD
Y+Lp8QX0tHhvOic7jCUvB6YxcOHanFg1s06DS69eF8XWXqohK46qmJWdJbQ5yn9FoRsEnBB3yjWX
uaGnDZ58SxQeMb5IrR/CWJ6qBuMZO4z2DFu3SwEQi4VAfUIW6dYwnTWmPD5zQwPr9sLENzLaQayu
iUC6c+Pb4690N5aslRs0TGFrstobVdjRwonc5VUpU9TF29g8VAr3hmcD+D4OtV12DEta6qBaBo11
/aDALy8XiDBo17GP7IOmRuExWZq9KvHmyuBTwf2lgRgFEg7x1a27ZPnY6wuTh6dcdRxFOYPPCOW3
3qB1pzWq+qzZyV4T2N2hgdyq8iW4fe1Otht3QIfadZnn7myUYIJxJvYgurtRSCnoIYHfzD1/u6M0
0UddXJnaNTbs4iC6svlgiGjP2OJ+FCg0iJPLpo0VHm730zw18DnxteqtQ5imzbOidHsdVnej0OfN
KUQDxYZdmVkxEp2zy7prHfT7U87lplf2qCB3FwP9W7L1hSfzmoxYzFlpDzycrrhILQe9SAJbDX/P
K+P3tKpfhzK8Pl7id3fT/4+3hvFjNbXwx+ELpXX/vYywOhFeVB+tUuyxwTdVC7nMeXhR8wZJ2ljz
dMgnC3NWtKsxYsY56O5TEpVPTowQiNEsX5ql+h6K8A2/h3cqSHCbUluktVKaIKFftG6X7vLW6tOE
9YEQQnjRxTDDMfbKpxyM6b35rAwl/eMAryAmrUGkrGdZLAuLJBaefsAo2/UrzwCNHPu9d8y99ciB
CxGca4SMZHUOqgDOHeVaHVtPD1dCr1BebLqoL+9fHzZQnKTBAf+tqUnJZAprbhv92oaOe8KG52cI
PeLoRtlekX1tqMZnghEEsE1dF0oJRYvbw4Jmjq4ORbVcSyOL0S+d4B7NtX7IK6e8jNhZBGKJp1cx
aMO51vrwDN5ZP5V9NAKDOntKStvphSROHkl/M9kYTVq3v6YojdkyF3O5TlY0H8rcQ2x7KY13JzY8
ROFgSc4O9du14jS1nzZCZlS/lkzrMeqH79bU7MkTbIfCsch6RHSHAsJGBZOSbwaKa8zXSKmVsxYN
+KC5vbmzUjYZB9IlcDEod8uGcy7n2wkLw1hosRc716SxP86u9TrQyunHyHdRft5bLJshWVRbkKWm
QxJOEJSM22DehJzokHbWFUkt8zgWJrY3hbEnuXkvCm2VkmJIdYdvdBsF4u+QetNgXa3WanxbH7yz
mYm9/ui7UUBl6VuFjgDD4zaK67aQcegTuNLmntA0rBg43Efhb4838p0oUptCXpLIAlAwu41SQ7sw
F5pEr5FRLUeM4LXT0CvT8XGUzXVCSY5eGGR6JV97k0JPs9d3k5K6KGR1/W9NTtUoMbL+b3RRxM7W
uRcKbScaNPk8kqJ5OyA3QdC55YdcCzGUfrXow8UxKTImXtq+twrNqCA0SQdUciJev7ehwEVzlKQK
Ko1KFh/xX0V7REWfvCuWPVrYnc+E4ZHsCqW+zrJbhUqqqi+UjqJmpGL4KkJNvGpuP7/31pcDonsI
kJyHDpXa2wG1MXhfYiQMyDP/TLCFfjaEh+yAO70XPZTCDTCTsJAj10Tg4DZQ2aPjkkRFFBioDZ3c
Wv+7QpRu50VFIx5/zQ2kx0sAJJ63G3jetgNLLcmldFu417Ft5+pY6270qcGnbjoIamUmNGe9cgIu
0yY/xnM2Rl+TuZrcNwePSP0lopQwfssTNStPc9kgrmaTPtYHioz6tW6zIfymjWO9+LHRUwCtNGWw
fD0dbOO5thS39TEKoFXF7+1uwjAZzeHygvFp1h0Lb55zv3LVSDnqeORMh8wmIz6Hfd7Zvqano3mq
1Gk0zoU39s3Z07qxuES4I04vYnDt5uI5YXFOkBNzZp/6yaR/notqGf+A7EaB1W4m9yXKYrN5QoTV
i59HL6v+zdmDP0lgDe28jKkbffTK2EzOUmBe9P5kLmpyHGv4LJ+nibz9LczMOL7Mo9aC0SjJ3H7U
R9fC7gBUFptYrcwn3+hC73tVCBY8Caqn0vKPA4SfVGXxmx1DAD1MtalnfoVYcPmRq3xqz42ZLp/V
vHP+zLQxr/i1eR0fp0Uxv7sm4MHJnctF/80eDKt/SjDE1Q+0fim6jzpEg7ixE9a2frJhMNT/dIXI
3mCKaBoyIKRe57K3sMotWhy0glRD5+xlbutxvEwddkvnLKUt/CnkdYgABMJow9uYaMOfCigvXBnu
Qis/eLESmj+BHyP1YC9TPv+LUZujH1KsSPpDORV1d8jtNHQ+L6RY3rkZzHo4lMWwDBdLK630qbed
iXb8oppH5ZUrkX5GszWjTxVTlPzwnDHMTiqoWXxu3Mz4I7ZK0zjQ3JfXJ2/MCudNzeacbu8hjD9H
o+Llh9ruagXZJbVpjoOTjioLQwz6cZziGC9RerfND1k2ZNpLMYZzwkNx9tJPPV3K85PZltni8zEU
yvCd07iHggb/+UCxP43/Xeaodw9e1BZ/h1FXfrYjXMd8i1yrO9TRmH4WszGpv+eLMF5ndcpxPmal
aR56ZLaaHubSUqojdqrV8tz3atEf7Q6A5M1azDw99rGpJIFm5kp6SXlbRhdYInZ8WpTK1U9z3AtY
GfIzfGtqrdPPAAS6dVDTdKzPU5XW6gWOiNAPWubEjU/B25su1IfS2Y+TfPmOiJ89SMsP9pNvNqGZ
HxN0Zr4PGm5Fxw5ORO3TtD/pR9doNOtYYwlvndq+U+2fmtYU6iE2Wj2Dn+HpnxpDTexPmlp1VebT
kdX9kbFvtYNtZZEOeyzX+nPVmerfj2/G7cHO8QJTjNIy3XMbfFI0UQK4qlFJH8vPuL3GXxSUNz+/
Mwi3OCC6BsDkUHZaU2KoL4tkyJYyGFRKyW2H0rqjK+PhcZTNzWuDKElVfFqV4YquAQttVMcxV6o2
iICwzr1XJ09Wouhf2x5J38ehNrMmkxUsLCAxkSbzfry9P3AesWK969rAqnv7KR7G4mAMmnF8ZxSK
dRQ/6Wnk6SY5lLdRaPsPKQcMfZB5g2sdi3FUP1iTN73T9psOIjqhQan5SNAqgExv4+idMc01fV6I
RNLKWGfxUPgQFNMv1BHM0wQb5xzZoox2hicfTre3I/UuxHegC0ornzX/O0/iKexHMvPGGcJnx/mR
aiMOYlFHA2xWUpGPe9vXW6G8u0cHfiCt2BSvESpGi2c13khFMmmpbfta1tp0MaVlGrpDvz3+eNvR
kZXxMP2VoluwBG8ntTUWo5CKXVfDDZWzrZjGh5Ra3NGqXfOcZ/qHPEG4xetG4925DfkgT0NUJ0kQ
yHNuAxui4WYxeu86NsxfBOPqQ4ch2k7uuX1WQTnnpcNrh3fVxumPN0jTjLbiXVsRpm9e5qRnzayV
b31M2RqNgOXL4+ncxJM7TtZ70Twgm1pXlcueEjBm8G3QgAm80N3R0n3Li582jDMmAP88jrbd3xD4
wPM5RXib8vq5ncNG8UI1H1MReNU4o81nV74aqc3pcZRtPUUinejN0nkrxU/WDF0aKh0RcWwFs1KU
o68pJQZaTR3RaB6mmi78zDXc+NRlhSj+0bxZ6rhmSgilLhur7mOZZ9V0zhsax18zJ7eEj6N7uFfF
2x6r/EhgdG5GSbVa92hqNX9xHHpjwOmrkrW06TElFfZjMe35xt4JxQOP6hLZP3O/LrtGESs2nlQR
FNY8HNGly76gmml8qCtF7NQm74YCYYa1SMWQVv/bL6zEzeyNsSmCNokm58BBB6RjRZEgV1Tbxj7v
fGp5ptwcdoAosjgnjWJ4fJjy9/ynDjjXea/qszMGPV+xCGjdVLDHWnILRUgXa7dDJ/jfnkurdXS/
Mga1+eKaePbCbqxTB/lvLYmecESnYjJqcbKHxWxeKvw8SNvcAyxDaTd7+/PcUel7ePlD4ChacjDG
lLyVMtrHRPcoOVkN7ZmTsldhuLPLACTpAqLlHGBNlz/qP3MSG6h8zBReAy4IEfs43lifQuZkZ+63
n1ruZVaUbGPcvsjnHN3NrFimQBeUhA+GUi0BNqxechTzYkY7qcGdaP+368WRdOMNXDgXyaKBnS0B
DZLzU5IISKxhknykF+jH4zW1/WayUxKYVb6WEaVa3TBehbFtMYdTwGmlvKHVGFnPYOb6sSxcozgj
B9PMhzwb2/jw7sAU20GRObp+6dnefrfciaCcwFQNgB/qI5C64seaMh6F6lWB1jT50yjz+cdBtxcA
NDOSLsByeXs7qyPZWRDlroZoDsp89j4nwxJ9KBXLQ64vGT52RYai/OOAdz4k4CQPdI4IfF7X6qma
KTpehiUBmfzXyEnRNEET/EsY9snlcajtRuDCBqfkQ4L1e+s6pV2GmrE4xRx0qht/0NMMFcIi2XNK
uDeDZAT0C6NmuoXaKtOINF5nc2CG8fzVsZLuGGlWflFFGh4FCtk7pLY7E4h9JBpiOjuBlbpKRPrF
7pCRKNVAyz0bT9ZacFNjZpe2055xzp0JJBQyN1JPXVIGb1ckVjxDlXSNGhjRGJ6QNDefTCN9NyIK
kMNuA6qkZshZuRqQUeR5XCJ4HVhjbz5noze/guXs6TzcGQsaf+CtHMQwg9bV3bHsOsrTrRZ0DmyJ
LO8nOkun4vh4yf1yQru9kBgB6C4CsBz8FA9vp2x0kkhxnVANBmqGxjGsDchzFcALIoLVpP5QJhdK
ew/r+G1u48Y7Q/3vogjUqFa8p7lV9eygh970dXameflLH8vcOZWqI6wD9qCjG7R6qeYH1YZi+JKF
bfu3EyZ2/1I1yeB+4S1aq2iLJVQqDSuO0/McD8o77eF5nlG9kDbNsOmYzjVzokedLR/KRgvMInGu
5HPo+md1IlmJmvbt8YTe2V2y2ZEtzLsQVG+1OKa24BBJVS3IK5W+bc2CFevTW2d8Aihuu1Obp7q9
k4Rvlwp3IoVl0DDpQbeukro98mXTVOIbo2T6RXcTeEyL2e0sFfnLb1cKaDZt1EyjbNfVVyPLdG0o
M0QaAs+uhh+51Q1nFq7xuVzAteaptb+Z+Ho/a7Nq7nDftycIL1OIpDy00aHgHLldoyI0oAzFrFFE
NOqPeTtrX0UGw3+cATEff747U0ko6sBgFLQ/remMXDi90lWECo18fDVYKi+JLpznx1G2VzYZAcgE
HaUcIOiA3Q7I6dGsxgbeCAB+22Npjda5mEr3ddLb6LcssfN/PLzjz4+DboeGIjeqanBY6fyE+nsb
FKXlvK1K3QiowngHu82Sr64XW+9OqCUTiq+EJDxl9LVD2lyn5lxhHRVg6ph8xJmXre6O9qvdOHvc
3+2yAHaBdMohSVLNn28HVEyOVysUQQNPjX+0i9c/q6Kez2Pc7dXz7pySqNFBmKY+hVwhB+ZtqNgG
YDYbwwqgp2cKnsY0+KWnLEX46Vkz8Xs8JuZY032EqZL2YsfL0h0bu6kC1Wvc9qQnUz1/S5LJQ6l0
MGWFazLV9ClyhuRTM2fRfJxbpfkHz+coeXPgiURPOhIbxcku1SSmRcnF8FkTReL5cFaakPanvJv3
Uh05Ybc7nA1OHx4acawBHti3o0SfvQxHtzKCtkv+rfrGODimeK5DGoD0pPtrHuLnOWvxNFN2Utg7
S1N28QAikJJIQthtYDvvlhHUWw8Mr7I/Lqai/JVbrbazAX7x8Fbjo9LOJYAmC3HWcN2AIku7uK0V
0BLlHsD/rWvu2uIYpX3/pjldF6io+F5mS1SHaR7rT9gOJMfK7vd84rYrV9oWc6eTVFKO1OT58J8X
D484kSBD4AYOthM+aKVyaKemAr1fstN7d73s/JObkQtQqm3dhurtKipCammBqbjJycDcgqoIpZHH
Ue4MCEoxb0agQww71tzbecnqWnFzi5QIDLywkugy6AuO2DFr53Go7TXkyCo+iatERDf1aMTdMk/U
nRVokaMc50j0X2wtGw5R64J8aG5MR+CkzelxMvJ6p/9ru06JDUjOwc1qBYq6ncwxV+tE1YmdJol3
XBIj57GjJ8fHI7w7mfgZ0HgLJI5W9W0UZ8hxrOkGK0iWWlwiTHs/xjzEzpjR770FtjueATmSCC6t
GmCO3YZqWmXCUlW1ghlKJtqh3BGfvaTovsUs22NmGMU/eZuKP0IwzsiPItvbUzC9N1hp0Muqoeyw
uS/MxIwH1o4V1HQ6/DYp8fCK1mL0zS6sPazyzv7nykWsjwUKE3vjVVK1JlIVoW4HCPoMzlO4DIrj
Z43t0R3ppKlzqLx4/Fp1SVuQvE75cFG9Lmle7VbDcaqBkFXuvPjuzT8JM7cYL3jy1NWCMrPZQQG0
tQMz6mawxbyg7Dr/XnfNyaxsy+9C7UfnRWetyt8t9AtXnr5JaCMaMBTM/NtPv2B5MkqHmoDU2T0M
iRrCSI/aS9L2YmeU976x1F3hDmX66QK4DdVROAEejp1gKCfdh9NkB0pvo1GShebnx3tnS9NiWAjX
sKDIQEB7VrH6EU/2Jhod1lM/KEda38afad6g0lgoxfI2at08+84i8mAes2Q60mUbZue+6sXnLi3s
6WJkeryHlMigtxePfNKTeIEiACGueVRDGfVdU8VuMKqtea2GYnidYJP9/njsd6LwxkHAET1UaRG1
+qJ2EtX0kAgvcEYxwTkpu+r7YNnzzgF852vKPgYaoXhl87FWtCO7ih2xKIXLjVJk0I7m+fNoaeNZ
i21zZ0Qy4VjNG8egnDJyZISUV/ekk5qLIwbVDXK3H74MVhx+gF5H+dbJVV81Q/H13TOIkA10YNpH
qHaaq5O3VKpGB9NyA9sJc7/uczp73X7PEP3eBP4qYEiZTe7l1QSKoTMiz828ICtKcQpdIQ5a5RQI
8qp79lZ3lsSvjjVIQVJabK25almREzlN7gXd1MzHsa/rA4p3ezID96JItwV4fMwaWli3+ztu22kS
oD+B1eN90iOud0yBeZ7e/XGoNCF3LTmy1CFWZ+WkxSXVmiz6xK1oXcpqFL5qhHvNLXfGApmKVcB6
4/xYp2Y2esLIbCAJVY9GfhCJkz1nnJB7mNgmi2Gf/hL5pWxMcrY2SHXTUXMKLHU/mYUrluPMobV8
0bKuBBfrJ8V9Fty15TFFs0k/NJ2u0rxr9zC788k1uzdUzPXpM6aZkC8ABtr8QHKO+7aUmVBS3+KY
+zNREV3xGzxsvSN2Tx5/zkSpPOUhYNWr644VhA7VKamrJJZVfGkRMvnUc7YkGO7avep7YkSGC3WF
Of9R4djZvlYOkgq+FkX551JkYv59LNHIz3zdTk3zwBCM7kPdhnCCjEhJUFjAz9PzM91K/x4z/EU/
J6nVV0+tXunWyUTZaPwwoWnl+KoGUvzn2KrJgmaVNtsfFDPRnCDx8qp5TjBSCGlDGVGWKvXZo2i6
dMvs44Yx1L6CRGnWHiP4guYPrceL5+c7F54DtfgXwM6ht9XXGkgBUAuZ3UCQABxto4iOfYGM/OMo
m7NORqGxhw45maCsU7FOUTSdlig3cCuRfrKxK/KLITI/5MY0ncIx7/54HG+z0KXmvkXtG2CFfp/1
Me6ZjVfxX7UgFUl1bv4Pe2e6Gze2ZOtXMer3pZvz0OhzgEsmc1BqSE2e/hCyreI8z3z6+zGtKitT
OsoWcBvoBhqnjlEuDTtJbsaOWLHWChnL2qBStXdf1aw3JMkEdwDa1o9Cg4ZoQ8R4Qr6qfKNa5EZU
LFGkCVutGISNJpenVMcv7yI15Kxuhh0tcejO793zyioShVavauWK+Uvqjvl3VmAHcLU/+Z4i+LbY
MtD57fs4X8HBGQUcBml5ti2YibjH4NRYW00RKx0pXJWmxkIzivJR7cegWOkZ4XdVasKgLRm6MOgn
oJa93d/R0shyYLTCa56h9aPjCjbhPJPOsq7SemjHy2Kwkh+xkcVfKqOP/aURy+03xg3RyUviwR9w
eLRwV2ktr30smrQWNlbC6Chb0RPBWrAnTXiDCt3n+0A3a3lFwVhNizBUDUSU5dAUXxUj9TGSa6NR
c4q4akM3B+2pFm2o5c2t5en6n57cGZ8RlyqdHY44FNoiTMSHrqZ1u3z7xr/InelU6njKINifq7Fj
I2Q/aejeTrgBVEXU31Sx315GVq8RdXRB+K5P4n1mdosRW/0fVd7VX99e/cUhPkN3ZHMgPVC8yekO
N1oVQOXCU8G6EqI4XPVNJVV0jGU/dsYmjk8AoC9OC5McCMRuNoafNdBHD9rrlSarq9q6snxIjD3l
ko1u9Zs+pKqdCeUqy+Rr3yT8v32NL0IENSFKa1g58FaQgM0v27OXqVMqJCgAU1eynDbLpkZllvrI
Rd67CkAIzAeQUMp6/cWdrIxU1OIw2vVh3n7phTyx8TGWP729ysvnxSqoJSSIFlzJMbCrlRMDveIs
2tWdEK+MVBLPs2GKl4BbpyqrFzGIkp2FAAkACwDSjmOQ1dcpBmtALonFHAl9+DrEvuF4iPGbtgtO
xJ+XF4a+dYa1OKFk7BaOVvODbMj9ovB3Vd8VDtgBPeakUC6ltH33MEKAD5jZQONcFHiSfLgf0mHA
H4/pFbtoyGnvlFW67BL8YN5+Ui93HVeBfSKwBDgk9eLhKgIwXS5nJWdg5SUOGUewySPfWr29yiu3
ba6VOJzoYANUz9Hl2d4uAyM34j6IuW2x4i+K3Cq+mRNCXjuqs0BcvL3ai0OCdglnLFdk4A5ML+Nw
Nc0Lez3tOddFzZ9sLcVTzSqFH1XRbYWoy1dwSU85Lr5ygZyB8M1xnJnP3qMlWyKSPsVNvIPgXmw8
raHpNTZCwtvVeN2JaPjKM7PmvgkH/axB3DPgn93NwBh8VfQL7KLy2r+wsKW+i9Q0d9++i6+tQttV
5nyfDZ+O72Inj4BRiZnuMInFVKtuLLezxlPP6rVV5sYrjpW8VqDRh88q8CMpw7Ig3cmt6S1RpugP
fqBF3957LdhIqRCkZgtyQOCjVfSacRhK76U73RtiRokwPS1usKZ8e5WXBweraDwUZGIYWR6/sZMh
TnJeZ9kuT5RplaLncq0xnpZ4STUbVZAHu8Q5fNuUqX6KAPNyyyuzEwEBiVpklnIc3kavlwqY00G6
yyWj62/kKtWjS1Qx8rCrKCKzu1Eu2u964WnRuy3e97MYFPxT6BeCbc0f7dlurIuklqK+zndJoPem
kxcWI+gYr/v+V4y+Oe0gkiKeIN5Eh+sk4egZk+nnO6/DqQWdQOpoKbZnVqIb7w6Ks9kC5xcnF46t
x1mmEqU53PMm32XF1C7BRfRdHjX5iYzyJUI6ezogjsLkhuwFhs3hFYV1pLSCkOS7Lor7tR6r8TIw
BG9FFRa6cl/oizSFCwwybjoDI6fczuzVy4yYdyI8vzxD0evzqtPRnnsXx7uHdzsBoTTyXcGQnVVf
Zrqd9kHmKkLlLaSYDtrbL8rLl571UOsDGAK6v+C/5+WolZofFTsvDyNEWuXINOHsVMr62lVRznJg
z2YgL1qwmZyohK+22KHr8Z1JsSInszzUpLJXuOkk1uu3r+qVdxCBIGRuChTojcfVEEXLVI2VUex4
VRSH40lxQxrbSyuB32hOgAqQg/2Htxd95VaSH8xo56x4Ar873EPEbQ9/xdmXyJMtx8MHU3NkMljz
xCN75WYCagFeo99iONMx00KCqz1oo1ju8iYT/wz1LL9JYz37VDPbz5WL8N2sVERiCLU4S+Ey4Yl3
lJeYctUTsc1iBztXOZvdtJfyoOpOpKhf3r6Dc9w4qOtYibgCEkn4ImM9SverqoTy6XNlADCKW/tJ
2TmYhaGxKuUYC5MwScV7fUSzbXVBs6miIj/xCV7ZOODISNVgoRFBjxG9upXLbpqiekeMyxWXeF3J
riL1bXpm5VJRbnA1EG6yXNTyE9XAXrl8ePGwZuiNcnjMKeCxeXoQhBF0oFbbJSUjNAwOKK3APxXf
g8I/w/qzDDdWASfqPMDbvPqzMIbJWIl9GtW3mTEhnrPjXJ/0PyW9zsutMCjWuGoGuaxnZZKYbd5+
VMebED0GW4FnNFMr5hLtcLO3PUzrbpKSXWdk9aKb4jNf8HaZ6n+mbfzeSmleDO4NKNFcDb6wWJWl
vJWMKcp2QV5LDHtNOsaviu8tX1gF12aC1MxiolY6uqQ6KeQmzZpqx+BC3dE0wVqx1e41q8gdSBLN
iTPneLPPy0HWo4SnsqA9N9/hZ4d1oULaNM2x3oWFYKwalTMmsTrJRRfWOb05JKt67E23qnTfkccy
OBFFjqMVy6PKI0kiPeIcP/a7SZqibki8mp0iMHZGSSR/KegI7N7eJi9X4T3emzwQFQnJR7FDr3H+
VSa/3WFQY16USN7S9ZCW/akMed8Ref72yKjcJcAQ7BCAyvXjPEGvEyGz2rbfAQwxQEdWosFc1dYk
nmE1O2XLxJyir6omlNJ1UOE1MS1QLuEcCymgwSbJFNu6BMGQUfcmhR/eRZ0iTivUedHgmF2Pu8zY
YTSDUNSKIruNdXNa+V6qf48NMb0LPbAJO62CiCHLpm99GbGBRdUgCveKXuvRO5MiLhbYgLoXrtY8
cvCokaLECBaHMht2uSV8kzs1WAV5pJ94w1+oM+ZVTKIg7gEsxWt+uEGV0pfNNCxGMNlOktxq0BrV
LuG7jYtJyDB8soYBPEwYGgujXn/ws12i8PavIs036yUjriO8WCpgRHvA1kZY0GNS+neWRvPYBXYy
ry09XVCUo2qvKM0euG8qdp1lkmynknEppC09+/0+/rcfw7/7jzlVADz7rP7nf/D3H3kxInoImqO/
/vOqeMxum+rxsbl4KP5j/tG/v/XwB/95EYKs1fmfzfF3HfwQv/9p/cVD83DwFzdrwma8bh+r8eax
bpNmvwCfdP7O/+wXPzzuf8vdWDz+448feUvo4rf5aH//ePrS5uc//gBAffZKz7//6YuXDyk/t3tI
HtoX3//4UDf8qKJ+hItOI2ePL5H4/PGhf/z1FekjrYN9JamBNMzSvSxHaPiPP8yPMwsJmANamQJc
RHlU5+38FfkjYDDQBw5uKokb3/DHX5d98IB+P7APGUbMeZg1Nb/3IJegroT2AxRFBj7D1C8A8U7G
CD/PjfEcWkezYAxDbQeqSe9ECnF+LsbGLhQmWIdwzZ7dn6cP8nzhecf9jkTzwhpLkwZCm5uHYRyF
PLHwRwthdXVuBlNsd3qkI7mQs7U0CO9zJXhaivyHTgY2xZxBh29ol5QMh+qz6jz3ECnHTacvB00P
T1yQOoeToyvCKRga6mytS9Y5B/lnJ1Xo137LsIb23ESAb4uVGSxrUUvuGQvanTWh2C+1OJFkt6kG
kD45wlIxQ8Pd2WJpapU9jA2K9ELKlMUkl9VKmGSvcXQpL3Jbngz5qlRapMy9KpZf8zC+YMO1rZ01
43gvdWP9Oe7K/mcXBsJXQ1ASW5tKS7PDIeouu0rIAZSGYLyJUlm+V9u+/Nr4krH1g+G7VkfiNZPU
+oXcDS0kH08sM9tT0uGbNUnC+0Dj/cOYswYycypjPLKPim9ZqlMZDW5zHvdGu7T6PF147XBqEtJh
3vVrFV4f9hf/hyFw9Cz0SIQx05v1uTYFn7pyobSXDIYpVorunaIE7ykjR88dfB+f8ZmciFJ03unP
nnvd+kOoFV59jqR9WY6iI/vpovSUZYSupv3hR8tC1phYh1Id26FRq5Zt15C1iLbZ4EVUASQ9xGK0
Ccv80RdUN+hNoJgrpR7sXr7Uags3odEJemWhpZ9M5vW0ZWr3E9mPci5Vuy48ExunqG88MbID8Zsa
fo66szp3kswRMDwIDNH1Y9llDpBjRu1S6CI7mlZSUOCu+Ln2rqJ8vGbgL6MizyNynCG6HvVHr/k0
TtG2D2+ISstEOvMYxVpg7GWMTq8vFdN35a7nXx8MJbnCGmOdtTdVVC3ejhKvvVScV9g3ARtS6B9P
9GHoC+Peaqk+z4NQWvHXpW5m4jKKs8cwzkc4QlJ4rvvTQ1rmwsqYLNqUTRfcSXF8GWaFuNS8QFik
gadv8yrt7dQTbfxnv9BrXXbqIyd25STgJYu0y6rrqBbDXRzmsWMJ6m1jSBPmAIriSPUQOmYv/UwK
rdnEhtZtrbwzLnS1LucOi7So0ADdKrFebOIh7HlS2biSsyI4kW3sC4YXmw00abYgA9c3j2AzKMVi
EbV6c67VprJAKxEuCUjj2VRMmqNmSven1Q/EcCPpbGwNlS+4JcibDHME2+8t3ek8vbRDKZIWGpwr
RyBPtCWxsxwcIVrHI9isB6/mN7dx6qoqjfO3H+g+6Tq+AATPzO7DaZFj7ChdEtpAC7ixzXmKVbwT
NX7p1L6lr5piVN3a7LNVYo7xlsx+sAup/YxWdTwBHr1y9EAPmV3dQaOBWI/q5z5TOzGW4/ZcMOFB
eZYQbbF411am5p2yOXt1Kc7WWT9DEnp8JmRqUJb11LbnVlnhDKKOkpvKsfg1oNFz6s6+thaiLSoz
tKMzz/YwDolSY9Ya1NfzpBCby9RMzQW4oHLdd02/5WYodhxMpmP0VXweSGLhljKOyBhjjPjYlXA8
21xfyk1UI/BP5RMtyn2hdPjc0b1wNMIA5s8XIhTfwPelxmfm3K882a1BXm1NFwP4LHVh4vLB2DHD
N/H4aJQvXhkqC9Sl3lrL+n6ZSZO+0pN+WoM9MqVv6kTmII6nbFpfpkIAfPuagYpz9nM7vH+q5wew
1ZTiPB8asKKsyt0gHpIzfaqylTEG8SbCyeNcotn6rvKP0woIBRc1uEvkDahYj0rq0hel1giybItg
xXSNMS4WPs2Fd5VD8ypkeWSV86gGKB3Hg5eKziq6cojUbSpWw1JMQ+69kQnLt1/wFycvqACmTJTM
pHeE7KOXS/dFfUrGbtqmo7RSiqpat5MIGiEZJX4vT46F7yo4/mUZcVB6vFmW/DcsOBBaPLvxLwqO
2wfy+Q/rx+Qxe/g/H/5v/eMxqylZPjxkPz/cMd2xecg+/Hz44LRZ8PC8Ltn/2l91iaB+BGWGygb6
i2IR/h/77ldhIkjqR2pF+uAzK+ewMhGMj4xAmE1E4cHRUibx+bs2EVTxI1GdIVQk9bzk2ntKk6Oj
gs2KQTOSQzjus1kL2NbhC8kEnIFxRMGZiNVIsqwN+BPJgpGFZbauMqlL72H6FPl3P1aHwmOikFJ1
3xWplXOG5RhBcMqj+4g7rDPzfEZM5oumZTpTlg4/DzR5hlFZWWMnNDTtzGRqked0UZFWiqMrYx7+
ELrabIJlrqUwXOx60qx6jR2UImD5g01LJriDPsk6VhGWcSrAzi/W7wCLMke1aPKjKpxxCLSaR5/O
t1JG0HZKa+dNJA8TjoJtiaSyMQIkKw0W3BQLMLiCyPEoLNXJabTELHcR/ljWkv6cYFzD3DPFU5/r
MKzOEZ+5mvjPEeCwO+QoPLprSqlkQGZnVaYl+ehOYqsO5wIiDb12S7Qt0PsqnWEQqt3i51J+wk9M
7TaxZIWG6Uhd5OkmTgPCOOElYaHSXKj6WEd3KZOZP0sdRpvdIq6iECPlqtPa2i48aURRun+5/gvi
zF2e8s8xonEQiv5lwPrvGIZmYfG//QUwvAhDd233kLQHAWb+gacAg8f8RwuqPdnI/M7ACP8rwNC3
+4jWFtYQ9Tgpwewk8YR8CBrxhX1Cz4nTCh+3WY/7hH0IkvgRGrHOeCUqAiTJynsCzB7t/P3KQFUF
MIfaIeLxx/wGkNHDrVmjLm40Mvr7NoFKko6tvh0Ub7jV0lZdh21tbrJ6SFe6X+U7uVOKM7XwimWC
Se6uVoZu28Zx4iD2Xvk+mgAzL+Nzy2rKO0kasnMjwwlGlwYfa7N62oYSQ4Nw9q+98zJYY4+veacm
5R4mgECQjJCEcE+rCydzuGBHtYGoVpru0Te6hVbpL/w0M93INH+IfSScKEMO3+mnlebXmQYQUefY
GqlNawvzs1a7ldNEc4NgMDcTc5tXmVak29IK9IsCqWVjW4l0ymL6lYtkxTmFpCEAcnaUpQVmgfVh
Knq3Wmh1bjbV/jbxVPXc1/TRfbaVT0JUXCWbbHY64RopFECRD7dHxL7prC4t74Rexz5o1B9SPRBB
cqVTNNg9n/v3TtwvhQIdyhR0fKZ7HEsrOdp0P9XH8g6cfJn69YZG49KcmvOsFN1ySJf04HA+2WQQ
CDv1cykK11KO2V+09b2H1HgkrXQqoV4HfXM2pjuxChZdp25SpoSnyS22KfeMtnCU1FgnRb2N0nBb
df6uCeTQbmVp9/Z9O0wB54tB5zdPQZu1VFhjHOHu5jBGuNknMUV4LywNESxi8DLZTscmx5ZSyJZv
r/diNyLvRVSMfQQepzP75/A5Ff1gxNFYqXecQPpq8oZpbSHP2vapl22KobeuY4Hh7DKQ/IkdMpdU
h4+NChwckzeP9h72NIcrIwobdMsPVSb16b3rF5m3qJmMfeJte9HzZO67jMgFUSrG3LMB3+EyUiGh
OhEG+Q5H1XwdCUG8VmNhWmHC6IyoERayFte25wP4+RXAZu0Ful2BTThRWoWXRZsprgAe0Zbkin8H
+1fekBd3npICUhdJJcOwIIwfBdBiKJM2jzz/PvT83PESBvsYkqA6XsEAHkkZZLeTghvBILd4e+E9
gHdw52ntcDbQyqBQgxR6tMckeo8MHNCq+4Y5hhW9VdwhAtvos+uyHj9XSncXJSPTO33MPsdE+d6I
/qJXqoWRqh7jCtsdeFptj6P0kMPIiVv50aews2mjf6c9vFDpWw1F6Q5id2KzHmW1vB1zQo3HE+ki
tR7jig4fplCQu/lTN96XmnzhUdn2SbHIGTpaW/02ylRHm3FgQf0stb/20X9BEvM/rlia3/m/N+6L
LOXzA/NC631ttGybNmOX/2r6zJ0dQu6zhEX/iI5MRnc12xTsGzJ/VUSG+ZHO6Vz6zHnEX8mKpHyc
8xr85vYSWV7TZ8mK+hHy1zwcnKgOuRjw8q9E6und+tU7e71TcxQFtDnSzPLUeYo69EbSlsONg2ix
DUNJbO6jlil6doXRzCWzRBH9aOirVlYvVnY0+H7sTqPcfac6wS3LFBkG0yh6fO+VTXmZDEp6Q348
rWqDuaHPbuor0WCOs7/fyf0HZH4AztmUjSZziLlNz4HwfuCjV6be3JdRsyswpjtDVokyNk5L9URI
PAy8T0tRZM6oCcHxWLjWdLjT+trU3I/CmDttX/muLwbRCe7BiwRxPv3BCeeBCLyueOAeXdFUMqO6
SWkhICdbSXqp2mnQ79Dio7Sq63Ip9m3R203jcdglo3k5lcJFXCXbKvA0W5f8bCO18eROU6DdYrdV
uYJkxci2xnhpeDexURbbmApyHfmFAoYfeKugLbWFhUfxCdBzr0w7fDpQEMmsiZbQy9COH17LSGZY
jWkdfGJ6bfDT4EzY9QEmwSRZgOphYdlhK50NKiKVVoVU1yWT44+xuEgbzc6qYloldVo5WXunqR3D
kmI//N/4RHv6V4xh5/zr+HT7kOZHMYnv/7uIkj7SJ6PpSz7Fzp9hib9jkvwRoBKsd6aoYzl1EJdA
E0ldgS0AZMgeDuISIYTzk3405nPQ494Tl/YCjIONRdqFhQT6zr2hy/HkC79shTQ1J+lOzsIxxq0c
ErZjeFPxswi9wA0aTbMFX/KZDtsXSe6Y0uQh7g7l2NhknVj2yzAvMsFJDat2/b5PJ7tOdH2nasGE
oE9U6phZd6NsLGgF5LfRJHyruppmVyb3+Xcm1sWjneVK3bseSMsN4OQU2B6+AaktY/NduK2oBT9T
vUC/1GegEHYU4POxTJuk2IUKKXLZ9F3p9HP/k/lzZSl8FQLkquHgN5WdQoff4Bdu4JKaxbldjsN0
ImF+Ec0QCYG/z634/Ry4o8iOWlNjMlMi3SViyDhpGdfSlLGbi2d76j8TnlllNlfGfoOoSTviMAAk
FelZWYTSXZqpNba5ebUclJqGIIJ2V+nSU0jwKxsDGJhKlO7orDc/Zoq1cppByNPGO10sxq2f5d3X
QTEFZdl7VqnbRUuktGUpslYg4AGbQTL61K6VonS6IVddpWg8epVqpv5g1nvz6Im5hXgVk3jDaYye
wdn+mKu3amiy4eRCHe9bY2Sg9KAAxrnMFUztbOwx1WpTS28dDug4X0yzfNSO235qnKAwIA6rqRpd
0WK0yoWqFKNsi553KVhTKy10tSi2smeUN3rgDd8YuwpJXKhb5UEL9epPNY0jcmy1MFJb7bz21LC1
FwcqAyLgcqOlgdM938XDJ0Yjj1bloA93jZ/96U35lhEopTMxJVWIvXC53x7/mx3+oeG0iSsZ+ROF
PMg1wM+zN+dFtugkYVE8Vg1o+qZOANSfZ4uv/q6/IrVofcR2ZsaJn/Dv35GaLxGDdR4ivjS8hDzq
pxQSSGvWB+D0g5SZ/tNcRD3BXXxpNp4mjpOBkOjQknpPArk/4p9F6uPbcCx8sPwaY6FWjTZtug3U
yDakx5QoqWInLASZLY2XsbGQe+Tmzjjdl/5SzFwa6pHmmoGjeczBtPHxV3n7GPwQr40fMW+PuLH0
m7JEqHI5WSuAeDVZG9Nnsz2PjJ9otZxslOyw+VGq15J67vl3uHgHwFMGfvmOpD2Ewa0ZXwrtpVGc
lfK2RrlgnqvRroORy59bwdtOIQYFK9PMnMTbzh17ObyE02Ib4+RMzaWhrnzcv8X4u5GtPe+mtz5p
4VUuPMZVZrfqZYUWvGbKVMbkpeQijXbgy7q07LytluOgdTdodqw4Mv2paC0zSa5/kLvSrvLAlrza
idqbdLwNlLtJ3AjxZwnj/nhjBBdevU6bjU5g61e0CvV+qZPHJSvNOtclD0PeT0xcx/0QY8Y8vhrG
lR4uVe0qsM6l3o1w2y7WQ3Cm9Bdjt4MLUnuLIDibmPKQL5M6syk8lWhnCDBx1ka3rqYvC1y/hOFs
/idfTurnYLhu47uiF20a2Gl6kWmXlXpb1rdechEFa0FzotgNTDfM7Ky0Y6gM0WrUzyphbRS2HF8U
0lIuVmXwy7vgXXHkdRD8vyG8TSggHtCXh0cHggQl6c1E7T4Lm8efH26bh+ax/nAR8gp/uGqbZAwz
/ylY1AfR4rVf/xQtDO0j7zX8N/pb+wSN6P5EC9T1j8hasFoGboCT96zelM253ARTw+qCE5Uu7t/B
QiCOgIlzMRA9Z2CWDt27wsV8uvyOFjSJiWQg5OgZiEEIX47yBbmt8Y8Idf9r2RWZ3VWBdiPV0WUB
mM084Me+SN18mm69kb0dm3A51NRtzLKyYej3bpUpBNa/c+JX8peZGfbi86CZxTbTmE3ojpDfvmpU
YRw7/2saF+VS8PWEtJI/YoyuF0JsmHbaip/fXvMIrZmbnJDdCdkQibnre+7m85q2VuQMy4xQuRt1
XAmkyk3THreAkUEfTRUkblUOqpOVaeqUWfAJK1vn7Q/A9ju4aGvunXE4gFJoc2V99BBSnGS5pYN5
M2mjbYWdHZTKyByvEC/BDaUBpVmoXDLOd9q8d2FyDxBwcFwYMvzvMPeoanzV9/6dsi5IC8WIOxsB
dmYrXnfLOIJlreq3mlSsy1z9+vbKHH4HF80O5gGjsZo1DCh8YQserh11qpbBEk+vGXFiQ1uxLy6+
bTapYzj4xtneuXZpuQwcW5sLfaNvwpW+qbb6BkqzGyzMheVYruDM/33+vmJdrbN1Y++qdcO/Wq68
kXeN3dg63/ijc37s9EW2Fr9WW8tVFwZfjr73X8ddsgUBvB5utAt/U7hMGr1kEtH9cN0jrLPHnbzp
bMFpbMPpbMOt3B87fumPH8wtdhnbtOA+OeHiWlu0jukKS8/xnJ5/U2xhrbvVQlyJq9wVV92yWqZ/
RpvSbRa9Y62ttbaIVvm6ZlxMZk8/xUtpM94MV5h3b9Ot7hrn8oWwFlfjGXbrbuvk/DZpU+1/P6Pc
N8JSsa31tFMvlc38m1rbc/5cb3O7tSH+LOaPYS2YtrSt14lzm9qRQ291E6w8R9vol8HKuqvXvX2K
3rIX3v5+c5+epyxi0jRz+dhPh88ztNrGw+ciuV4uru4wiNmWTr7yr7vv4eAojR2YtoW+Df77dlr7
7mSHrmRLdrKc1jhIrPhWlyx7+bi6PGOkjl05t6Pdr/0FRaTNf3Bx2lxQAjoJtzyb/38xSk5vXwcc
jHbf2Nm9heTGxihTWPRrYeEvM2f+2fX67Y277xceXec8CpfBs/N0v33N/TxYFGraUywq6fWQWL6j
aL15NnRltLFyRkCGQb3Ix2jEJs8Ejm7K819/pMFZ0KbBZv83tCxfM7+rV/jtQb028pbje+wciflU
CCxQoYMqleLGk3qnkof8bP+HFDU/ArnwHaPlDaUZC/pvEBp4jdRtI/VXXhaJZx4P6owc8OmPLNcL
e/J8Y/H7v+2/rxxa80QU23OLju4MxIkZwoBwB9NkPmuecWS9KRuikZkQ1zRhzwRVOFez4CZqgnMz
fWSmwK3kaQsjjC8ZtHbBVJDbOjSXU7npfMudaGPI01kk/vQD5TxT+zs81h/y3LoujfBMiq1tmzaf
23xwvLpP7Ow7Vqtf6yZd50OwwJ5iGTLkG9/QVSh9AnowXWC+HSLXVVkMk+1NwUpXwpmDfD40MdLZ
0O1Vz82DK7qobtMUrueT7Rq60+gd5kiWCwljoarNNiLJVBKSxDK5wTjztkdviymU/famOjqB9i8P
NCqUbjjx4Zt73GNJI5NhrHIaMG6Lo6aJcI1GmmX34p9iY9TbsFlJ2g4F1nLwre7E4of9nfmJ8cA4
AalBSEUg+xw+NtPrtXFoJM/VNKbRlVYfOtHUF7aKWsnV6qa5KdTAVWq8Ed++6sNjb5+V/bLYIjUD
sziufLW+Muuh16arqJYf45TkPejKdDn58hXzvzRMsBTNnpjdZFtRLa3eXnw/pvj3bqXVC+6L7SWj
joC0yA2P8JhCbT3EvZp4V0qxvB5VH968GW+ltsZWzhOSJbYRnd1o+QV8WeynwvYi1vJlJ1FWMUgE
WnD2oKpTxkhU3NL9ofiB1r2+S43qFEJ9eJ/++qR0kmbKO6bNRzlRZophnpA/3LVS+NUkXXRSUaR9
pBhb+GJf21iz87DMFgkjRE7sjT2h6Nldoozm1tCUJKrPYuxjuF/q08qUmza/TrJ2kfQ46hfdtFnC
dCrSVVDhs4rAiB50PNWXaQjdPDWy+zFLWqCgMrT7srXOYYWu/Spotp0qfWGgXn/d9HK1qirY8vu/
YidYupraM8R2NMJVIwLy+DQ+MKy6MrHovTaawrtXm8sp7cfzyD+zjKC7zaWgAt3xB9AjDCCCQYuc
us+6synLxMWU1c2N4XuXot5pC39U7vf75/9DBXRAA/qf1mSbE+6/8/UXqMnqMa/88ADFnn/gV7Gj
6iigZvkmcxGQ7IIT/1XrQBjESICGKG0Jmkd7ss8TMKIqcAkJQfNIM3Lf/eZ+AkZU6SPQNvwgDEVA
TMFb3lPp8FGIY7+3MpwBwHOIA9AD5rYsrPTDOMcg6j11rnInsynjVTJGlN+9UeifQq1W4X5gU1Y7
pd8p+lJXq+Fe7hLzgU88bDwzj2S7m3Taz3HQMuREhuLXnkF6mov8WLG+aF4L17ZpUot2WGjFuBP6
cV8h0em6q0E20BD4vkyNBfHD/Ia5HiS+2hJHbTlZpXeRmVbd2FXfBMzwNHIhd9LYKEiLxX44bxpJ
8WDXMn7QN6DDXfWdF63DTrTOGz1haLJc5g+qFpV/grH3+C4G4sM0jYpvV6EZf82tLMH8Ykz6zDaS
QLwMw3j42pSdcW9laR+uAi+IEIJFAY4q+uiHoe31KiKxPkknEjY/rR/0uJR+BlkqqbYwhelnueFR
2+LoK73tNVOa2YPUzZ7kAb5HttRU8Rct0Kct5n+6vhFkqeRoTq5ktTJLWnlWdSYHIKurtM4EqOha
n9tWHkU/gygWRhu9/3hW6QV9fbFrDB25zFgzDjNGxutoctMnjloJXbdAcFczmcLLlNDG3Fq2AF0U
xXO9rC1oeGVKQfQO/c4uhFb+ptaZFNm5nlTXgIm+wKEm5l+iBn7RQoxVomcpN0yriBVdcBIf0ZpT
YquGbEtlfpsrCGr1Wck16zt8xFi0SyX2wXTSXnrohBmx8oPU9BbxzM/pApqka3zvQG6UIkoDB7uT
prWTUi1N22BK6U6vAQ7srMdkfG1GalTbvoGadSn0mbwGG+/lhS72Cd4lJDT3DAULU0fwIsN3LDWO
8G5oJMZrZkYWCqt2sDDCZvqOUZ6VdTGykCZSP5ZZXiLpya26RRXSouBpyqRcDioTg2wwBrNzGYjd
0NAJKxP5WFTJt2bfGDfZ0ARg9ZN5w+wicvdQZto4BFj2mO+HY+3glN7dD3GFRMkwopFnbrWpfjYF
GRKTCHrLQ+KPIsOi6XZvS7NlUtmom3nqyKZXo1xjiEXqYoKkhE4wCeaFMeV6/P+oO6/mtpW8zX8i
bAGNfAuSIClZtiQnHd+gHBEaGWikT78/eGbnNSGtuJ67rTM1dWqm7CY6/sMTdtbowksUwDuNIMo1
xwuk2y3LKWvmKA6stLXtU+WtNPC5NEsvSAqZpIfZMqYvZT/5/9Sa0Jqd1XtIJXudhYNt5M8D/56P
c6jPrY9HQM/f1CiF8fdct3fo3YP0giyj47Mz5PIwZhXH1nSmUQS+k7jJAZzR/EtClvwH0VseNXfo
ezPIMroe58TxU3vn69wQwaI37S8j9nJzl1WaJfeGLY14j5IVX5PjNbVqiUb2Z7eoSrkzrQn2dO9b
DZNpWe2nrkzzX/kwapiJorsfjG0d/ezrGsM5TuD41kZNPdvn9SrjobqqMHZAYmGJSaQ/yQFTI/mM
oKyAr2U2jrFzp0SPd32fIC0rUwPJKT/PchyhFzTvdzlq1jq4orJaArlunpUb1Lk3pdU3IrBwS012
phwmFHCtkXNq+9pyD+iL4LCxk6LY615f6IB6a9UGrqcBiiqTztXPDvSe7NiTBkS7OgdBEFZLJcZw
1mKuJidbHPMEKTTFPWbuuQ7N2GqpsADvsYCN1UW9W+pRa8NkIQgOo4YsK9QHaT1VNpIYO/yfsazo
K/8HBh3qCdavRb6np91wpAeKOypMtv6DP83Y/Wb5IJ2TqnuBZsysOiOMtMyFajLjysXNo5vZd37O
pM6pU2Cjpjud9WXyLTUGfLh6RCwoTg5FrQ3jqa1wRjjG+WL0j1absEM0bbade68YSCTsfklxHYYt
IcNx7MYaCFKX/9Ayh9Kyi2EOqtLFHoG2Bz8zoSO5jcKRKEHwF1asrE8lWXVgR0R27ZKyrqAVWD8b
3cp4VUZy7OKY0ix7s1TlXTaSGDRFdLZZey8tb71qvge9efBjtEFSA+/AQr2Vsbl3OMdFPbyzGv17
V6cPKOwNAVZIN6g2Hk1FQS2KxiBxiv40yHFveuWt8zvYLjIwUsu7rm4oLMf1bdfaT7Bafsxd+X6i
im7hiTsY4qsR3w99c1dgEYzQ48nsknPXZ+eahG6m5bDo5c6I83dTOh+KJnlqB0/b93bTnNx2/KBw
ukqDLJ1OaE+qXVk+0p3kbmvsII+8uzIxxS5v7IOO8ImrvkO/L3fDUO0xF8iDXI+PWQvTb4y8G9/M
PtuzmYR9rkOIy4DKoT6rLU6ArJu1X2S+78z5BiV9eWN1pnaD/M4HCAVFYGOQU1djdRrlSUBSHaq5
PePEEQdJ6Z3auEArYXjsAGkNjn/jUwmrvCzeWdO3ZYCPWY7ufObPf47a+HOXWcDzSut9LtObwU1u
8VN+I4cZ6q+HU7Suz8ehgaGn6fy1dWw9IEn63day8lAMCfzP0TZQOrHb7lOpx0GJwGzX9gfNEmEy
oGc5LbdZrd/kpXE7GpqxK0ojqG3rnUpGdg1XDrj6cxx15Pue1zzROdkXmfxZOf6h0fOTysRJn71P
dQerwVmInGeynU8g8rFlqt91gnJMaprB4hV3XEZmgK5kekimDH7UMspdUhqfkKkvg95YI5m8/55W
4rFtCm+nOI07+D97l6SpqZoPg8ieuE934MKTM1qBD8OKWur7iksgtXmoG+hFIbHP+8atbvGI+yry
5DMGsB5SAobxYSqTUNlFHsBn8cHiGCqAxHfXjbraZ36yU3Y1PQwJfyc9WXmoVDOmHEcB6Um13z1L
y3aVOxh3o2HMQT89WXVe8rQ5PxkOd1f5Nknb0t33g40oMghttPiMu8ygF51EzdEj3tiLWvux4NBa
1uNhyZfoRtRt/b6zkN+BxkDnWrvR5L2VjUlQmo+ZXoNm8FUaVMKZ8QcdrH9UOyxvFhnvZUNREMY4
Qsjzg7DGsMiSvVEKWlUeawgY8L4oa7Kht208xGdgkG/LRe6wyD63eekz8+m3JU3ulgKj84h3Y4rf
ao597mfn3u2xveb2w9lcx+rPfC/scmURQ/N24kNiueqQ1EudEf7A+ZYe/bOmF3urivCjksWpV3og
NHk3tzHKOM69MIrH0o2CzpVk/sMx1v17dCR2Nrm5NIxupyJ58vGEwdLmiGFN4lG6zb8kUoRa230k
yniiiRL4yfeypr+XP6QzTb+W7Vy9VwgmORHLbw9fiQI1BLY6/nB6MuNlvFfxJ+B9O9egztn2ofJ/
aFX/ZnayA2XF6C5v7Vu9z0ItpwjvzRFZ58/RMKE/W8ahSWQTdMlUBzwy9bFbxAKWSZ0M7GczwCf7
YR2qS8svkV/dW3WsG8cIJZYAAfh9LB0/HEb5zh54pH2HvlzEzSyW77KZU9jc9rKnc68CHBq8QF/6
H2hYhxVGP/tsgYkC0fTkO8Xb0e5uy6kt9zLnOunSJ6TKEKReCGyrcRXAtpuvxNbDya++TmJt8Tv6
jDSoA/LsC/mtFp/jRXd/mHmP/3bUJOQFfe8dErzDOuzmPb0MK6na+dQ6hfzi69L3dpmTe1nYVjhy
wBbTk31SOeO46yOlhcAWeAu6WqVvrQE1UuwdUqtEirSwvrd2Vnw1rGIeDsDw0R1D695pg6guCips
tp0Ta5Vl2u4HlRsn2xl0ZKYmhyexh1AWwJBA4xsf0irAO8S8IYNRP5lbOZyFE7np3kEEJmNTes5D
FhfFrxx1CMpwels/tlq7EHp6DSJNEzopn/ScZP6NNhFfvXOitL93EbTC6DYfrPe1iA0vQLsPO/UE
oVsRZPNU/+Bo6XDY27wFRz+4SwFDToFKmvD1yfa120P0MHgaHsZRdN3O6Pv5Xa7VQ38ojJaG7dQX
03ji6dG9/TzFqglGK+MHFiUR0o1eOxbPoifWyNLPhXNTyVT7PC6V9pbIZG5u5ezIQ9HN7g8DLzRA
LrUCpzJp2fLt74sM/1ci0f/XdQYgEK8VGh5V113WGX7/gf+DwXA89FF+S338h1j0766q/79WkiNs
R3AW4EbXGvW/Kw2e8b+AkoLBAB6JuRXU+v90Vak0oI65CkBRZQDcQQn0LyAYIOv+LDSs+A9wu+Cw
IDjRYEUC5bLQEJlVos/sJ65dFCpChX2Xs4tV1qqnyerrnEJCVss+rJp8ae91HZj7Y+R5WXYi//Ln
+5ZGgCmDBIKUVwBol8VwAuPfV0E+9161r6NWf5CVX31K4tSzghZlf1ojWJnYlLSdyHmwEjuKQq0q
NCpyRolAEf1LSOBTF3YS/axip2fO2B6aRqhHKhTYE/oIz997Zdt993UMBO5xdsx49SaD144smVyh
Sh3r6McIV+0iS9lPhjL7LhCZjxKGPlJFJEgBemGPGGYFMk2dhGPVE0qUis5E4KRu0oVZastHHEpE
x08Y6jzUxWA4Z93IltwKnW5mqlAib3gZkVKKSWT/2EYv9JdfWhuAsSvXgoV+5qvUaOUgmDM3wzIg
ztoA6FjbsSC1f1tIo71m47QR01z3wqq8SsPj93+sLYkqSilkW0YPDifjerACMcQCZwwntsZvuiiI
ApY+bZLbqqzm/Pvid8aHoR67p3ns2AJzSoH8ygxclsH4Rdy1tFxxsoVBSuOVc/hnl6aLtSWL45LY
G00YB813rRJ7VS0anteZOS5Hl6imO3i53xEHoaxVHcrCja/9DLHW1/+nHAf5nqryqpaP0ibaCRzN
y9/hOCUOMnlE5SCJKIftqzSqxDtZSvztZNKPemhFWtQEVPB1eTvFjvlTN/Jmj3aQANsna7F8Nemi
+Z/Y8rAtjhRlEkRtpKfqhYvZjNxHqzfH5P0YLXP03R6w27F3OtUj+1rzc+1sXX7LqtO4Xiu4EJLN
b3oJeuYlcwrLMAnS1Ku+LCj2Y9uXmHm2f337XoIF10mzGWTVFYcEBZJ0c7XYpRmxOyJKbLCT0X5s
pDG7b7OqWF0xYFKj20LgrK40araHhlE5MquXEmgAAKzicqkKb2zqEnBkHHgC29dE4rBoOlW0bzO/
Pf3lF6KtCdWC44IjmA7t53KsGIZ4LmQOqyFy8qneG3gxRad+LgfvZm56W9z2apwm/8qpuEQjMLFU
paFeYZiERdWqW3o5LB1dfLIRtyfwiVE8nIxO3hdRRtiOOGv3yZhR0eiBF1Mb/0/5/P/hOlqHdRyk
76lJ02DZcssWQUOjQjmCYfVlaYDKjdOd8rwahz6jsr6/Ptp6pC62KTVZiGwU6RmW927zkW4vBYqe
bhYHiybVqW1r9xgp0zxqUe7fd+ibHQrkYm8SJvjKFoI5/2xwmuUU+lGDonEO1/9yhqNINiJtTPZP
F011Ge+kTz32sWvJdnB6xNHGDxCW8FeJlsUFMCDjFTpsDFoOG1/WumEDO+x6x0h2lYTmd++iewUM
YDA7Z6eXKkc9a9IcAu4c5m024V2zVMvDWHVTdYxY4OKhWkqSC2c0Zgr5Khqb+bHudWcJRORozsMS
Denyy0yb2h5PeudIQI3DiH72R4yKteEncqxL/HG0xoG8NJu9TN5ZYyosRIh0o3kofbzDdrGIKwcJ
r9yM3VupuzMaJqMxehGZGtz4t11cgaGavKlp5zBeUrGonTLKVHzOSHmc4exbcWHVgcpcP/+YLDml
7WSKF2Misk0s6D/mMi1PyhOo28aDXQIBkHXskMi7KsE1qM7zMbvtY91M3lJyKbMjOWlhnfg7Yn8J
MbWromEnGTn7lpcIwb+hg9fmewlhiquj0x3Nq94mbuZlxZmd607jvp7syd/3y1DYvOqJpoGRV66I
7EPeiGIy7wtjambrV2k65diemrrINVwzzdKfxaHULKT2d8qMZiL4eB5mKhVpoXk/fa3w1UeB/D4F
VsfGCymYsBarv2l2XYtdmpRNs0vNqUv6g2+MWveTyMbt92BCk+yn7+d5eaOZETEJBZOsEaQRZb1q
H8VLUu1dQ5/Gg7T6TMrAGjscPUXmlflnSyykRi2ya+ONUE7hY1I/FhQs4rofzkk5aNpbsrOY1wcl
zaR7Tw4+l/fELvWvIqs9/zFutTFxdqq2DflEWSBOeNOpPlGzkNOs3xEVpuJxLmmr3g7T3FWhqcRM
KV86qX3j9Tbh0T7FG2b6SBF6OsW+iwNdjZMKv8uQubtL6yIb7ZvELdsPqV4Y/qHqx5K0Oddi5Szf
PGTlJiJMlqwKEMSvLHnE8cks+zddI7BVOtYlHZd6748oAs2BF9vGYdH6juS9K5fb0fEG8zghvJqf
x5p3Zdrlbp8qL77xYs12m4Ob+Vb2AQOFQn2irL/Mate0mZ6cIRRoCVvXM4oplMLMayvodGybXNrl
FJ9pDilLv6mGeHCKYMASZqE4PuV2NQbKKmkgBmrsHXJv3OPGfWvOoJWh2tdgrSh3U9yfNKmLe8+Z
mVnSPxxevuGKbKRnFjepD1Zk9FCWYhS0b4S0CUj1cZyyLxOm215oU4NSb2tBL+zNMnvGfOcUiro1
9S0NBogUY+Oexkgfpjdz5RrJEdlMI75DhzlOP7l5Gkt1N2RF7XWHcUywZtyxOazpjO1nH3nf8pYq
20cSVZmKYIEGMwFPcse+HAJvivzkYzdYaXpCNawe1U1BP9Q5D9LFYCJEiapvsUGac42qk170bvVQ
UdFGDzTvTG4KCjyGlf8zk7eCdtEKjFPTBb2ET4WrdHWLvGo1nbUWJ6w7LUqoRE+jZX2fe9vNrz2I
l9c1GRTYVC5b8heIJMSJm/AsKu1Eal7khs1MR4WGRXfuiqrZT26jB/XkXvNnfz6eMEGirkpd5GaY
Yl8+DxkKwYYaZj+U0ZicIK50p8rVq8AzuaSXxbzGxr98C9fvE2tIrgPJXxGINJcvwmAtcgYkszw/
rGXlAftxpnBKhoXeESJ/nvKMoCoib685ZnUlhtvkBL+HdmiSI6nA5UlbevMSqoq4IhcLCZpKuuRG
clVMu3kC9q7rSfMZwMJ8zpHNwF+pbe1dnBVjEWZN1sm9U5XGFf7js9iVoBL8C2xOBw9t0B6XE2HE
ppbSsol+JTRzbzJliLPtptd0dS6Xl/jK5e/GgBByG3YQz3AkLo4apo2qz6+2KnIDw9UumfdVTlx5
bMxc0auNsujvAEbroAIYAnaELPGah23W2AG1XFdUg341nLJhl1PTksdW6NkUkqOPML5S2Uc7lJ8X
8tNo7s9elOnz0+tR1/NPX5Gu6CgBsyW83Bp/TrbTRJ6ZrIFPQjfUPNYTRnd0PHLPbO8a8sO4CBDQ
MZsrMdd2i6OojeC0764uA5xme135P/B4woxnIRrLOpkgvLMgSlAfPXpCGY8lt2NyrDrgOxRLB2Bv
1OXN0+vffZk1rNscUSDyFNwbdIAdW19bTcSOsuzUDWcIO6fcFM1NLMbkbVQSKF0J318Yi8IOYMy1
jgNSZLPSuegXMyNNDYmx/TcxkVYwwQS7r53s78yK/3161+3EXjYF8KjLWc2VPoyz3Wh4zMcuUOQJ
BEhcafSFdbOvrwgrXaYlvwfjgQV3RdEKFxV9k3nNIgXRUsbxscta75y1kn6AhRK+qNF1pGGHvDeq
EeaVK+GFUeFJkJZAVTQE+cnlJ6JYTfBrWlqY23n/UAkxnh1nVnsx6eI9Yk5QerTBbq+s4QYEycdC
x0c/EBY9rAiBw9TlsB5QBhO7iPRYoeGvH4tsGAnsoYOuBMLCoWOErn68MxZ6sYc8r4tqh8CqOwa+
3mZxf+XnPNtSlEYghPObaG2u6PjLXxOrIYqpBMsjrVpt3NUKbuWnQTVDYM9Nek0B/9mU/76oVklh
FEZY6fUs/3FWszYxesgYtJ+8dgDOCp2eXjcAYGuWxd6jnfxDOal3zc3r8m5iypGhIQHlVuItIjfb
DGsNDQDaJuqOo5z095kpxke97EbY9kppAbUb59qIl+Wn3yOCYqT+xAMI/H9bS9CloZmK8O8Yj8ZB
tEX8rqQpfyxFX39mUz8JKysfiz6e3sSEcw+vX0nbG5FlpOjFcaIkx+W01SUFX412sxP1x7ki6USo
mXJRWnUfckvAfChBCIxa7e6nTE5XjtRGQX79bgG9g7z7XzLcW105sKZanAzTcBxUvBxTrwePMRX+
93YZpvOcWsVuGXskaY06PeSDWo13HOcoQciBmfYAnCngTioSkPlfn5Nn+5xthAM4S4nzAVfNZp9X
tcPj0LfzUWumYecjLnrUuuUr/tTXbs5ns89ISBOY4FhhGkF0udzjdtoUqsKz9ZinrdhNpdCBC3VI
7Wa29g9Gjt0bnFedQHPjvjv8/UdiHb2W5lc7tG3lo7LisrUWXECoqhHj2QOQJzOPv/rM7Y/Xh/p9
Zv6nysJKY32GVg18IgSDUGJYJ/yPo2xp6AjTejOOzAC05Nyg3dW31bGk4X5uciAhlaBBJbwmfjv5
CGj2Hbront7q7+tldsIlbz5bhah3MYkamDejAGEhk58I7F27dS5XhGgbrgYhKOwjql+8m5tyYl8U
DQN52d5Ooajd5NpkLV/QXwV+qOJIvnNrt3ss6P5h9efTaL6yKtvhuVrhvqH0tT6nOtfQ5UxJ9H+H
3LWXcKRff8ZGuHywm+ErXK/hSAUh33XJ6N+UWtqHr6/R5W3LG7MODLHOgm7rIiG+ecNtQH3SAR8V
oi1e/sg1ORb7xG31aYenbw2yz3KGTyntoo+vj3t53a7jrgnVqpiKwBNbYwNBNYSssMCd9VClnjhS
dBf7sprEMU8qVhpmw/m/GI815mCTXFH1u5zgesY3uIoopdsRLAJ8ysY7MEnWsV2yb4kx6Veu15c+
D9VnlDzRgOTt3FwlmlmDRPMaHfgspqil3ZK1gT+z6dZXNWU3hOuuPNIvjki51kBClO27laWoetNP
kYnSQxTzwXD6jTjOlA0PENiyoJis6vb1CV135P+c7X8tIOtmrAhiuhbbMnFuIf451YIJtUCwxck8
PI78L/vBmb3/YqhVap7BCIXASF+uHT4OhM8iWkKENGiHzzOGrxWyeAcZTZH2V4/Av76L2xHBqhWk
jWTj5WDQh+LZ8lIjzMbJftPZiffGado6KKnWPf7tFK5EWI4ecS2VaHezJ4vRcZYxs/VQDL578BNf
BrodNR9l11yTS31+zMFCIhhHoo8T9LNYo/fBl2ZQX0PpdPXBtpS1b+PMAyBDto9eCNim0ZdX7pbn
W8ShWA3RGLqEiUzA5vuUk2Ba5PV66FWp64NNtqoPkwVn6ExcVFx72J5fodgew6NcBQfwv9m+3sJX
ckiGVISpq6nmnVG5uNahKuxlPQCJzmz2eSKiKQDmakfvG/i1+b81JYAXvKxZ9cIsc51S0eR7ER7Z
Vm5sKdBtHRRE80XraM8BISlxnw0bCgG7OgO9bS1Z/leJ0bphnTXT47KBBOKjRXW5Yd0F9XJ7ZNDG
cVPgK4Z7jnntbufUBRBkzva+UHP710dyVdTBMB1rUJoh5nob/fGyM7kKTtlkhrj5PA16PobGvGq5
FV73L379X83pGiixfemXuNu2sdalkwIwbIa6STAu4NOcyZuIEXO5HAdtRU5ptb3/65OJFCZ6+T7O
jyTtm1cxBT+Q2Utn8jrNyb53AGurZpGnboVhvj7U83ubJYNCiTDs2tDc7pnUpJCrObMRpkUhdkmq
mW9HNx3fRJOWPOYCVN/r471wKNmhxH2rRAhatZvQs3CqQRszxhMVwFhj6ad7Kyl+yGbqT6+PtE7S
5QtBBLiSuPk49OW2oQW9o1FKNS9h7af9k65KYHt6XmZXXvbnw1B5oGpHJw0iKgT2y63oL10B2Cw2
wk5PLJx8KkpMO1EJ8/Prn/P8fqGuAqKGIIkiEm/D5Tge2HcNZKsR6rnHnuAiChfKwD8wdcVoOhpg
QgMPCzNgu1eepOdbZIXqoKeH0x1Yny0pfvG0Pq/6BQkPC4HRsjF/efQG3miD+Ic6orN//TtfGo3K
JA1Kbm+kgjf3SUneYCCraYSTWTZkXK6KD9Ba2p2Z5+5Nk87uNUuZ7Yhrdd1y6HKvRHhYs5t3ItKa
qCripac9BqZ18I2fSrg3E2a4AW3o8cpsbg8Ao/GsUxgD9AIsaqvzUBrF4Fe63x+UNujnhpjwqBVV
lAcFCMLyL6Oy34MR6ULsxxuADXq5aWxS1SrpGaxWIjkKaDzIA6rmZhnQB9Pryrly5i5rCmtlmY/j
Xl69n6gyi03c6aWIOQ2D1R8mo7eRz63nB+XnsI1nVWS3jNehwdlGZ9E59hP/1vzl7bKOD78N+xoK
V1hfiMvv7SShE/rL/aGP82lHPTULZ/q7q5nzNY/aZ+sIBAOFrxX7AR4DWMblUJM/ROAfzPowds78
z5DldXJfN6rLblD3k/evH4qXBkOYggePChgncXP4TRBrppFahEl1md1GnkQpqKJD2vtdfeX8vTAU
5ca1FGGzORGF2HyXGSmrcaz6sBgJ6iJQ6weg8hFO4sBnm/LLX38YDzWHj7eH0bzNgknlRADBOHsx
LfWQLMn7JBs/wwcI/P7rQ22jI4oqvAaAZ9gXJNtbMCBeaypvIhfoadT3N07nAJEVuCcT3gRAorNd
XS/XHCCNdRf8+QgxKIVL4l4qbGyX7d0SeyKLaNF3B6Nr5nvNZpvA82j70zLS342Act+6QkUhCDg9
2lGqg6ChGaB+h34q3wOq7s6wJUHP//VcIOdN4Zw8mKfxWfnNlz3yb/TycTEpw3JacGprLPwCYvA5
JwcZ47Ctrfgau/7ZEvDX4UZNeAyFWVDIuNxbfWbFJkgRtJsH9FUGGtmB1UKiArO1nPW+pehg9Ffe
52f7eR1zhRmyEmQC+vZ2jydtSmQ1Hqw5l79SU/lhR7xwrmq9+9vNvA6F2BjKzGsDdRtxmJmqEntO
RyQNbC3Ii5V+hh3eGS61vBKWbqMONhNxG+VbTNURht/2CtNlaVBLRQW7szTrbea29U7Xo/HKkXlp
7sjaCKHWFBF43+V6JSbeo0K548E1m+FmErIJYchoedBpzbVs7aW9AVsfsQoqn+s7fDmWaffKbOCQ
H0QjzL1vL03QANZ5SJC1DJA2hw+gVPm3l916fa9ouvXzSBPXoOuPPCKNIBMamZoOKkMkzeqr/Ibr
Zz4YomjCvzxy61DATi32/srk3+x9gUA/4kKUckdcj34gHoALX2aW6CfWaf+hsvTpGJGWfnt91BdW
8DcMErzZWl571nlM9KQ1WwSiUnv4ZarKeIM1o0dxzZof/puRVnUvd7W2/I0y/WMqraKkrG1jpWql
enxaHI0bxe/g9dA/v3J7bUNhNv/KRP/PUJupdPGYi1DRGw+eJ2t072RZBwNMiJ0jzR44WJTca0Oc
7bS2Gq8EOBvwHBHOOjbQdJCR1OrZNpc7ps08BBfUMh763h9XftF49vGjuM/daQJUXMihQiOqsx8r
x4HI4Hizf68P0fRO79rulociO89+VO9lVXR0gms64KSyunZlil64H2i1887xgKNju133iOTRt6gy
HqBc/DLKfIYL5npXrodngTNzwXMKdAPAJgn5+vj9seSLk8Ow9lnybnDlTc3tG3ptZL7xhsQ8GNNs
XCk1PIsu1/EQ6aTSQHJgbmVtgFTVXKoD4zWQ8bqejraprDSk8m/sPU91sPmmeNeNAP7zeiqPr+/w
F24ohid7XSXCWPl1zv/4XGUtUkUpQLbGmfI7ozEG/dg58OHcCoHbwKty9a63e9u6e33cF6eZxBLo
xNou2yp/4Gc+ToPOlsvBZ+zJaL3bDvbP3ilyeEHSu9YMeGGPY/iBXP76TCOguXW8HzoQjYtjDIca
SiBWT3hF/6TSaX+ADTH1wZC3VjiDwf0xZOOwr/EtRsxRt5qf1WxIvFiTuodagT/BYdAnjG3BR1f7
2Ju8r69PzPPLjc1AkkjpifUANnO5IF01FNSiB6hTA0lpvcjaONitURk7VJHM6EoM/nwZ1jiC3iGF
IJv7dP01fyw/h810auBtB1NCbgW2svwDP4NbJuoTvlYzrlyoL41n0aN014CVTsXmdBk1KjLDgi7A
EEu8P3tnjvKPVZ6qMuhU5gPIYp2qK4O+MKWr+uA6INEhcKzLj+wtWur43qoDNGV5XGivfdZjwNaR
iLNs9/ryPb+jPENQVSBb5DPZa5djgaCbPbyjZhxtVPdTDHhj5tIdP78+irH+NRchOIHLn8Ns5rGz
xnZ00mU+wDK1953bJ09Gq2cNqY0Qvxqzc7U7w6wQEaWnoD4DDzX3JQBcNFc788hE0xR//Sc9m2Ri
N3TZ1mmmHE5J9PLD4eCBZSNOCBE8TRB8Jx2oEpxSZzLNw+tDPdtElPURNCZRpSztP1MCi5sYpqps
7bBKB3UPpsw6xAUkWX1uUCmdpZquPJAvDLiKk9N6Ra4Q1bPNKUlGia02gpKh19nlG511/2R6cHo8
P7HvEuVq05WX7tmjQFhFR43/ogpnMLOXk0nmlvflnIlwQrD6nUhj51E3pfkrtmChBAW4UIpyOu2T
m1j5enHqUu2aSdKzeGQdfbUaoRG1NnA3O4xgzzdzOYgwLpPmn5Im5lud4sCT3vV45sopg0GuYLi2
mWiu7O7nW4m5hBn6m2nHGdpE6G4yKityZhHSUlk5TVjgHWzTVue4mC3/ymZ69gDynTZ1zlVIVdAO
2+zb2nRz21pqrHwnrdyngI8fmdFfBUI1qOWq7JSPhvrbCJ0x+WeVH+LRBax5ubx2rdcjTxFyEvWs
wffUunHf5J1rP1VxpHtXntoXNhMwUFwWf3dOnxXeJ9PXUL/qzZDsNd1bYkYjsfEwjDHM+r1Zj22o
xzK/GyCuoXwgqp+vn9ZnNyIbBSwqFCx6GkRtm8MTZ0u0qDo3wsWRxU2k3Oi8+Fl/ZRk38C6mkRiC
zcoy0icC0LYJZHSwmkVbDgjcTHr0uZnK8dylVvTUFXns7HuF5hrEry5PDvliT/WuwuDkC1Vn17ry
S174XgyNVj0qLkKyhs0PQVTX7mp6Y+EkY/tTA9rsPORdcyVXfn4lrUAjboff3UB6XZdbyGknry/J
zMK8TX9ZAnJRoPusLIjx4k3kgYz/61Xk+UR4a1W2I/TcHBNTOvFAdmKFRAvfE0TI97bmXevbrD/6
4lVj4YgJUMzj8iMY3Vx7ncaLsfSdFVqzHe+qpkImsCi7ky96eeW5ejZ/VBhg5PItQBwJCNdr4Y/A
py9bUjt4imE6gtVGPAtokINkwr3RVQ9RJof96/P37NMYj03pgwbnGaFJtBnPFWnvLr3B9kyij/oq
LAnsH9Mpq21R33p9sGd3GoO56J0hIb/y3batNs0trKrLMiOcRTm/h+nffSzyBViyuSQ3ZGc04pFd
vhL5vDDoWjtG048AT4cAe/mFhdJamAx8IeDO+g1WwfqtU7n2kevVOTh+NyPOAiX29S/dvFKrBQVn
Ho1iGv5U4Laqa94IrEXWrX83y6R5b2UO9AGp6cap8eOlDPNGj9tT5Bai3LUpbPrw9eE3q7oOT4S8
ilyCoqA9sO6yP3aR3s1erKIaBQlHqxB4oOo57obKK+7jCV3Uv/5Y3L7EevpwasF6ZXM8GsMtjBIa
611doVYzK+4ylz5jiPt4erI9WZ2hLLn7NpftNXzh+uT+cTL5UK5XAhFI4evB3BZCHDV3sUoWcef0
cXbbTk16RlUFZHdGwISgNAinuu7FXd/o5gm0Sh+MXYYQ1+vTvTm0/Ar28voPWByad9s6RZnomaWy
AQsAuk3vKH1nD1Fqt4dIEpII5dfGlQE3e5oaJCUmkOYcI3Y0d9/l+tLUchHt6dM7HwnKn/CT/hnJ
MM9yAtdf5D2C5UvmXQk2n+2ptQj6O1UF77AKY16OmfYeUM4uyu7GSktvY8w7vmF0+yX1/eJKYPBs
OhlJrB/G+8zU/tYw/WP3zmZk6e2oy7tFVhmSPUZUN3sTyTgnsNNYfZn11Ufu9SV86evgCvBGk4sR
/qz//x9jqnroYDhF8i7P+vK8xEiJ9PmITFjEZ3/4L8biwKzUENyHtzCHIfG6LskceYfIHJllbBhf
TeTvvpllOvwlBICdwoEkyDCJmKmlbS+iitGL2DKwREBP5ACxxtxHnq7OoLuzKziRl5ZtLdbhFUlQ
8+yzcCUC0REVOZdOvW57pd/RH8z+N2lntts2sq3hJyLAebjVYHmWncSRkhsi6aTJ4jxPT3++ct9Y
lCDC+6DRxgY20KUqVq1atdY/7KwoC/CtDrRmyaPy/BgwOSIOYwJKo1V/+tEMIwocUfPRBBImGGNE
7nfXd2t/JVSAQGGZTz3Ey8IZF66UeVL336rKepxEIdCon8VXHtJJQsWSL4hqy6/Mis0tuRQyM+Cs
mptiHJ2ftuJpYp1GQEuz0hm+Y7Dtb6/vo1kC/d+vsCgBU9WlFzsPfm1iWd04CRa8VYcXlZW3wvJP
HFDAuqvcHPEiSRDZTLCP17q62EQ4+97vRVleKaYUETlrt03O4ClSYXBvAlnoHpoYzum2xIOltFaj
oSK6VyWdBZvs+qzfKQgnMd9Ch5zQQDNBJu7zlK9BOcKsClHtnViUro0DiBJ/NQy0EtFxroouRw0N
i3QcG5xR+6IllBsech+BgLWtpEgEjr4b/VHjKKe6hvmdZ60ke7u/d1IrGR8dX6A0R723/b3wu2WA
PP3d0DtolUM94OBTjjjdrWiuIk/XQdIUGqjNfIRZiloIJew8zAxIsjVAeKfGEyb0NOWrQOqEgohe
NOu+VEvInmYefmv8JljYRTOMPtuXTSybaOiqsI3OKnuT1Xh+jqzocyfGlvd7liThOmkUex/QLaGu
aDbVW2CEYQ2fdvDLmwaCSL0Z6sqNoJcWxfAaW4r8hUL3or02RIq2EDHPdjqwIgIzuDCqKhKtebp0
Im/NHCGs+FmF2waS0dCVG7W1omcgzb6xyaOe5NzzW7fY2a5f1Ts7tPIlEZWzaENvmSvQpooEdlyd
/wgXIm8ZJVXzbKegDVsMhn8jPqsiGuJl2rcRHahNZmIPdH3bnE8dagxYMdDM1Dtoq55OvbHaqurA
wD/nFYZmQ4ljmz1Gg43EW7xyhL7OrTTaKGPhvha20y3E9AujQyCkEEGdieRmrpKe+3Y/tKrXPmM2
m7xZ6JO0N5QYe30nKF0EvyTi5QU+AAL9fZcM3hrJUlrL15fgLNCQy9LOkp7m0i1QlR/mw92cB9LA
RPOaZ12x/RtXwaCEbTz+cWvNX5e6Uv349HguJXmAWDwt6XzMonuF3ilCxdI5zc8RJRzwXxZrL4uL
Fy1N8r9QJoulZ98cu8AhBOzMy1m+Ykkj5/kHqgp5Gwxttg9Ic93VmPtjoKCG0CmGgpSQP2L7YYQV
x65ITQQrkHxob0h9qwJJAku3vlt6oHePRtwaAkFMpAfUJSLLWYqEQgiwLR6mOCLzHp7txDHvQ09H
dHCv12OaPg81UgFScc7/DjZ7XGrhnu88Hm2sMhcL+w9M8elHZ/jIGlBg2XsOHl6eQHmAv9YhiLLq
a9m4PyB6Gisj7GwEUoSqLuSD70zvk2hNIk9JFUwotJ1zPkuF9BTkwz7c54aI9nE3GMbaRqtCvAy2
j3R1OJhj+z0E65ZtnDaOiucQvdaEProa/KirePRvKcS73wloVYBQpO8FALN4jt0kKiqpK6DtNNI6
t4hQUhuiQl9ZTq5jBRbr+Qtzz8hCJ0AJaAzkhvmcsc+fYmeMXnEMULQVfrnZa+NimLcrQQTj/jyI
adjUZZxlWz83kjRYFUbdhkjnatbBrn3la5QjfvEKf7P57ZeJmL4hbKyZ1Bg8ds6kWejsAjXQvyWK
43+HP+0hXTjheL51EsdP/gZtW+Ppqo2FgZmUikIAldjKwJ7aDDAHn2gM3aeNCT44juXDRxntsrgZ
h9Qa7qPeqcyHEkYMPom0O/D1daYamUwIuHddhMU5NmJlDhCxm4x01ece7hOOEtTOl6RXi3DJwPHC
7uK5CtVRlqnkxXe6u7hMsgrNZrG3mqa/H6t8+KaPKUhcN245fWZd/lXi0ho3UaUJeMph4nz6SqPD
RZmMJxy/QJ1DE9VYbTndZDHVYLToAybhtzBMmw3uJglGmUlWrwV9vmdTFP4NrAx1IY06XwHpa05M
peZLw2JezE4qZ7KdRPeffQthUAov3oQcmttbkqMVTxVCMtVkm0c8OsonbDrsZOPV7hQvLMPM+llm
H7L5Rf0O9QP6inNiRGLZ45R7utiLDJGelesDafjqVkb92MMxcVegQ9JH7mXnmE2Ncp9leXKMBzfA
NorL3z4kUVFE3zQ/ze0f8HYd/SFKagVI0GfvBDAI/ENnRwUDpM/CUV2WE++LDq5B57NhQJrhwpBy
NWEv2BGpubbyf64P+Z7InoYguMG002DGcjGcjSnSLgPY2mX7rka5ZauoffZNuHVWbWnGIiKdhFYm
uZxaLaK3KfQMZMYzpUcBNkJxaKUYQWz9uP6b3i/8k98k00TWAMwJRSYKh6cHx5oyW1f6VHup8irx
ngs/bJuXkUe8/hioEf2Crg49ewWYzgtfR2uwlCcH4ax21ag5LSK9isLkm9noeb9Wm06L1nqpNPG2
q8Ys/l54Q1/smnTsPdrf7Rhs8zEdnyttVIcvYzshvFL4RqAuJDnvJcDZpMBtSGipy5mknHQ6KaNs
kU/LTIOenQk2bgymf1zshoyvaP0EO6MBJHnAO5dz6YW9QBI5terkzmza5mDYZY5Kp+aLR9tMTPNQ
JWH56PSUK3bSlVZ51LK4S988tG/GL6nT6coaGd70kPi66BZKNPP2K7BqXirA7wCKWNyQczBBaPdZ
5KCEBgDGqXW0pox82NhqngdfEEN1BC06YNe3qbD6Nf5ySIBiAOh/nQKwgjCsIABv7MFulmCuZ7GG
3wILmJIvRXSJOjtdXxFGHYyAbthnKdIzt0poBM+TKPN7H47LOs6S9EfpI0C1Yn2Gb6A1xcIbR37A
kw/MD2BsbDAoy54HGXwjEGN3vGFvtvqIKDMAkD+pXaFh32tB/lVtwn4hvJ6XCGgrveM6wMGSvc97
BkbokTZasbpXU2H8VvvufpyC6EY1Y1BTPMu91eDGPtpnjp+/IMruPFE6SW6uH9fzt7L8Fdh+yFIh
ba45YWIY9NJoeJTsY1T09VVblmazUbJBv1eAoQbrTsm04U7tcAjNrbHLHgAFR2Ja4UhkDKj3QlY5
DAoqE0+W3XTmRkHjFzFCNPX7VW/VqBBYo2Yt9JDOAx+/mvQLCgYvZgKgzEQ/JPxa7dPR7UZKqXUR
F5tE735zf6QTotf69Izxxj8OPzLeqF3lbJUaFV38t7NXJZdAuOsreL5zwLJCeSTrRsXkDGZqCjNo
i1guYIGofxi5f8y80b+pXhY8x0mNtfz18c4aB2Bngb3QZrLoGFLZOZ36JBx10Bt3xEzVqP7Vw3p6
KWrX3LlCD76G7YQ11OBxPpy2so7Xhz5730IAIQjSIzQp39EkPB2akn1FGbuz91PdNd87P67FegwC
zdnisqC8GHXyr8i99vv1US8sMOR0msAmyRjYCf101MjRBq+oLWfvummK8aAI45vOsacfKQTxp7YU
/14f7+wVQ/lAquiitgRrj6hwOl7tdFXd44G+nyaLSFjqw7e2qTDv6DJ9IQach73ToWZTo69coSkX
WXs7S32xdsOqzNeqlTebsAz7Gx8a/i720mQ7GEO0RyloSeTgPLkCrEWZkLo96CIJojydbJAncRr5
nrofzBIavpkWRX1b+dUUr1qvrG7dTGByZkdu+o/XasWPxq3CaJc0pfnc0Tj6bUxd9Fqi2NCuFUUT
N1kcYkNw/YOcbzuIJAYqL0Rm4M9zYJnSacVADqrvC6VvNq46tBvVximhR8eofdKVKdnhi6bnn20y
YEoP8oAiImogYDlkte5DjAE0NFQRCfp+UEOkfV2ngHdvOq85hdZb6gzB3fVpzjzFSHThQwBUd2Rg
o441zyBx7BnMouic/UhY1XYxWYWx8uPExtFAxX39PsQmsWUB7OFOa3t7vGmC2lO4kOnQrjujzJQ1
Wnx+t0MiQ8OmAnTkozG1Sg3a3lT/Fij8ovTQZM1tq6mjj2lSXsar0h0cKI0++k8biHIJroO8pa1d
22jdcNRF3GmUkUwk7fG0H/VV6jsTEBpdseJXq7XMnV+5bXjMVKX/Sj2wyn6OWq1/N41JITDQxnFX
nSj6u7DpRh/3IkNDA77MXkVbt/5jzys5X1UKTUep1dxYf6+v6vlpxo8ObVaqg/QdzPkryqpx1cor
zdk3tMvCjY+xgbLNkEqi6dmiG7JwG8xULv77iKQyVEEoQtMunx2oBtkwuPCqtdfQM8nXIMtI/mI6
E6sK7sDOKfHt2WFQ1KYrXv9dvjU6ovVdgTPObSgcvfnZ5ykZCH1uzKNk63fTljqyz8IbwummcmKN
qh6Sc8NCLLr0y8ltdQfdG5mOzDWV0qLKhqCPG0wGA4cfmurhRp9qc+9QMLW+BWarrPUEleF/07iN
tzHdK/dFKxuQazauJNpWjBUyYgCPu7Witjn2QmqiO+0vxctRJNJRmPzKiqO2uRAfzqMonWVq1HR6
PYCS8/59EIvWLjtyWo7EtPYF3uVq5hj3dQ4Mo/IUb5MN5U+vU+MbrpBPd1p5lLK5wERBIiS1ltfX
hzBRT8hNxX3b7EcuzlfN88Of+eg42x5bgR2cmup7VXfdkkz0eRZAn4DSAE9NLmQO0emocECVqXOc
HG/4HsFh1Uj9jVO4xm0xYKaO4D/6MYTH9DYNchxRr5+p8xtZEnjgtOIJLVP22eC5mVvCtZJqjzEA
9inlkIu16vqkrVQhj1mgxr+uD3jhBkA5njsKaCpYnvnWxCA6t9Mx6vY5ANFuM/j5oN2lLV4wogj7
ddgVsLfodL9dH/bCIlP2QHEL9TQCyFy3o4nLaXLDtt/jH2UkR34A5iuO04p20wd1Uf+pKLtYT9lk
4ePhoJO3ELsuji+1gaQDNg8kGds+bK22UtCN1fJ27yp6HYMDkZK4xiis3ehVfsKOs0fYgGPtog2m
WOpS4+fSskuECl+YTia37+n4Rm+kwN/ibh/psVauEIzFmdZ0O//VyBCGQpUI+5RhUMRCXePC/pI5
JkUEghHSMLO0iD6X1xWjx7ynsr/Te3zYVyFa+791H23fsPe9pRTjQvCDNwGiQLZMuYbnDK4MrkrJ
7u33g+uI4T6D7vwvMT4xNrFjx/UDNrsxtHg6iDst8fx/+srplE2FNJS/1pXONh+MXo+VnZLhMLQd
AzsuKI85oNlMm7r9rjHd6K1KERzcXt+j71nB6cuVXw7ilG3KA+QMc9rrkZ7nY4ZbrCb6V30s+c1F
nQS08hFFfxyCOHoJA6rT68l003Cr2OS3G9wXm+qhDkMIAVGo5ejlDaoSb8pmUEEie7SE18ItC++2
QE8OOxenKoyHTMv1+Fi0dtyv82Rw/lUBhh0kKjG4F5ShvZ2Ba1S86ie0nhdu1vNNgYgGaj3cTnCn
gPyfbsYhcbTCcJRmz1aNbisupbeAx+dTGuliw6noFtKx864nVSwOH208EBjc5rMo12hJrHhq1e01
t4yTadVi40wn2C5r+AZum7Z3hEEzXsP5mMyfYSv6B85SiDs7wONoo2cWqteIexkHPdda8arZk/37
+sc/XxNLqqfJQhvFPyhzp2uipHoUDbU57XUv1FAPDsxwZfqeuJds6Js4UpEAvj7ieUhgRMm84KEL
lGNeCKuGwpt6pZ/2jVnhL24m+j2Uzm++WxCgcrVV/8mIRLvrg16aJo8/Mm5Z7iQjP51m7napWzWN
us/1fNwgViotNarw6CbqbT841bfrw8mwenqiKMt8GG4Wfnr6k76NEsC+GzEUAOvd/DRC65hGo/52
faTzzAUgERBjCgdUMQAhnk4sds1BS6pC3RfpWN84XY+uMKUnK/ld1w75cKzXA00tw6zROJpiBCbF
gCvhEmj/woR5VkvRX+oKklRz+jNakXrOGPrW3kHPf1rRqteBAQbqtg6GJQLwhW8pM3FCO8g8Qq78
LR/uNDN0yzzrc54nXYKnRmqN5sq0pJR9BQecN0+q3Vxf5EsjcoHCuJR9HB4BpyOGfmVmwF+0vYbL
yRf4ieHOG8whWQdpG2ymvl7KVi4sp6xMkSFRQiApnQWOKqi1WpqV7qHSD9PWTK3OfVET0xtXQNr8
JUKaDHyz7QrLgdSIJzKN13ljOK5C3esqT9vn0MR+p4rhRTs4xJW+UAQ/z0YkmJDmBomIfOHMTiGW
OROYoVjf4/XerrXapA+EQe1NqopizatKvQMbHcGDaygjf/oTckJ4UEE0Bc81VwHtAsMYSiqz+zgp
43t0nfw7A9mAbYtyIv5u+iJqVM5lvqaoKEEVIYlhs84+oSipLbp0VPdBiZDREEbDTnrFPmZJED5q
fuStPSXWX5uw0FEcL721qNpxm6DbGS1M/ULABeUNLFpiWzQ0AU93L4/sMjOiXttzJSdfJ0Tw/2Rk
/7cmYRd1fy018WFTdFdZuP4ubWLQgJJbRzZ0VmZs+2IUallqe5q+xs7r3Q4vQRmBbAxkfl//vBfH
QkyDodhXdFxP50j9yYyxD1b3Vl52P8tIqb5qKKGtqDyApv8fxpIwCt66BjIsszQiV6Ig1AfmVRjp
8Act2y5DVl/vzF95i7LWwpm59PVgEcOkl6KSAL1PZ6ZFpjehnqPuo8b2bk3MOLfouNY3Xq1OP+j1
T6sSZ9O3z08RgAhwoPctPC9c5YWJSm01aXth2KQdQazep3qZpGv6LjRQ/4fBgA7zSKE1+5+7+Id4
3tRuMWLQqu/zGPeuB1UznK3hKpg2CyWxFpbzQiinMiOVeXl1EoFmy5n3btv3+PftNduKvE3s+6nK
Q9vTf5Zlr2zaTnThwn659AUlV58cGyEJ6gunX3AK09DMlcTYO4pbboSDd8cqd5AG1SKaulplODds
6SXx+QsnAhQZlSsuSDoL837Y6FRt304m8UcU+g+u7UT7RS2lvuWSM83X65/wwqqiv8tljNoSOmdz
RrPL68BDYJX6qqgwvci6v0XdW5smoUDO/oyNT+qdUOjkmEupW3kkSGBnn9Fxs2LAOFvbw7dQ23+6
uvP6W2qQVrtjT/tUv/W81jeNFQTT8/W5XvicHDdyAUCW8NfmT3qRWFFrm5GxVxyleAG8hYezY+D5
ugOzFv/khdRn6ynt/5e8x4aWKMmYnMoz2rgdoPESEsP3k2LHm6rG6hxn2cl/mgK33Kttkleb61O9
tIdI6ni6qLwMAHKc7txAakwataHvKRsrL8JwfGdT5l0UI/s4pfHCwl5oydmwZ6jmSqYypfNZYB20
QqVYqKYvU8Vr0A0x/cHtuaFskCnTPQmauOm0OFv1TdpgTuME4jnE3fOeeor25frMz7FyUmkY9BH/
8gcuwunUXSSM41qLkhf4p3zrvGsME/XHQXxBG2B44FZp7upoLJ7a0e79tWMN3cYuhuoPsElq1pEU
+nVdO1poW55nUNSYKWzwbCJVI4Sd/iytAgvnWE314kMFiVfCL0grwGo9AgCiHqz3ytcYaBWe0eWY
LsSx99h4mtKw+XjNSsYPp26u9gOIDUv42mzY9MVfTRkB4IeW9VhmobMLtRiDW0iI20YX5spug+q+
t6JuIdCcHz4XWTfQ/2TH/J0/HimNV4OeucMLCU3UrrFl828HyiOvjWZH3srVU2NVl6q+lEOdBzj2
I8VZ0Ex0uCAfnK57hgBCF3lF/zL6Rvd3cr3mDkpQrbyB3ucKxmjCCT59UwEwpXpFUq5KA5HZkOaY
4pLdhO4+DbRdiCGPvsICPIcNnLpf0qn0f13f8ueHXT4j4ariY8gd8H46P1zD4SR63G1VZ887Of/b
dZ1FfdT2D73qD1+vD3V+uhC/AN9D/qQy0JlMj5kGXLZZXD1bbTrdteaQ3bWwReOt16f+vZn4/b4L
W3UbNrFRrTG01d8sownzVWpp4hgaY/6PiLW8WdjhZ+8gbBOBnho0bYG4gFs7/cp65ZcNiJfqOW31
8u/gqQNUJ3oZ+e31+Z/tJvixUpFNyrGRH8/Bxo0nMFf22/EZUofb78ws5MSYDU90qw6yv8Fk2zf/
vxFnOYgf2Y05FsP43ELUqNeKaya3PmLwjwI4zE4IfXd9vPlm4nzKDhD4AjDl7GL5/3/YTKVdK3Ca
RPpUZGZ8x7VsPOWGv9fC+NPMwPehUNmXshrU9ubdk6RMR3QJ0/RJOD49LjPFC8v1k/wIhjZcWW5j
/9LyHPPuGEOehTMzD0dybFonyARQ4JZK4KfTbGtr0PvWTZ6GgZ6UwAEBFmDqIjNJp3srBtf4mzWp
++P64s5GBWFEzYdWEYgb7ifsD05H7VT6NbFeFQc70ZQjDnTds4KzyNrwhbMN/Tq+LSw/XdhB8+j/
36jvEq8o9VKdkL/qwydFLEybCigPB3gnyd1QGsptZ4j2gZel/aga2fQ9pgVyWyJwdj8EvBXEmEef
nzlvWCYuL0GI7sbpb2iGlBq+2laHqh7aFbdVsRl6N/lhtMXwjNYevX3D9D9358qJUxSRdRGqllQu
ZlEB2zCiGV2jQ5fb1bangL+x/Xy8C0P9LQQxeGclOfh5LL8XwtEsTDAwA3LhmDAxQQfNcxAvt9QW
SnZ/YHH7u6Y2gjufEvt2KNRf0kRt4b0+yy3eh5OSYuAGeG1SDjpdXARhalQah+7g9SPJtA2Wq0Rs
c5M7obEJcFx9rRs9fe291l2Y6Dzzk0NLQylZPES4HG3F06HVCE0kIAjjofC97h4QZrpxFFMyPRLt
TfVpuxagTPSVWVo2dr/uuMG/QL/l1V2vrp+tWeD675eQ+qH9Q0mMHv7pLwmHqSSANMMBuoH+t6Ft
e2sZVXQAnLskw/v+dP+QT72PJd+9UiECke+5MmfcCcVOrHo8eN3g0ehHBLBd4e1HHTyeHDdE8yox
rZULgsZbCauYfredphWrphv4+GGOI14FmQctaWzP9gg/A+AWxWAo9zG+Zj8xm8cPLNK1zFzxSRvo
M62/5Ltwab2ocQFg45BIf47T9XLdsTT1xhoOrOkYrcZCU3JsSMdiZ/pGtaDHeH4gCPJSrgkQGffm
vE0fdrAtG4r7B8cR/pdQq/x4O6UTiJYOg0VjW+rYre2ubwiZ6J9+JFkxBL5OeZv69lzG0Aq6hEJQ
qx3SIJzWOkaHG62RlXWV+t5DiLvQLit9scIBdgrWTRIPL9d/wIVJ64R7cIGsMLZYs1dRokO9r91I
P+CkqW8j3c4f05SmbV+o9r9C5EsuAue3C7k9rx8KW3xQijKnX1T3q3IKwXselMb1t7YTpyAv7Hxr
a5V3owRFsHGBaiy8NC9O0iP5hOjJS9OdTdIOa1cRQLYPFBCqnZ9piWzON8/W1BTbjO20EHHOty3N
A1hntE6keMLZRdJ4SjKlo3EIEBE91lON37oRtNrrOHTWEr7j0haS6hC0Z6CCQIk4XVF7mowKl0fj
gOOoFt4WrdcUq77zqmpF3PcL/EdBdwRmH5VbLUmdl1QozierUBTcZdUdHq9MkSCHzj+rYRbhRE3z
UOklDuVmNSm7EZAm1qy5CtWwTotnjlyxAIE7u1QkiZHKJdkRhQuu0tO5p4oF3cMqzUM2+e0K4R+B
kzf9+k0UKdbBqbruART5uHPTqL795MGBUAjEhNI3Tzf+zO5tTrQCCnyyDti1Rj8ToUT33ug7r2ah
Z5T8iuzmfxgPxxRJS+dpP+f7uOPgAuDxrIMZmVgHu85QRCvaq+LZhcK4q8pkWpjh2VFlhiQlktpD
gKClerq4Ec0DzeesAp9W+resyKO90Wn2jaJV0p0i68ALZPaSo8mFUaVgpuQRQsmhrX06apxOfVLh
h3zAEeLNCwN/nWvIRKW+rY/rsjH+pmqDoeb1xT07sIRgQI0WSRiZGGXp00EDzqvZhbpycJMu/VXg
VV2sjLJ464AwvV0f6nzLyqHAYZFnkl2bs1jkxipsOtErB98W6kPRh8XOGELzWNEW+9qbZrnumm5a
kaP6S2XNi0NDUAMORsWY1tHpLPOuaLVBhMHRwGtn/JJQbfmC1Uow/UrUDCA/9Q/rRvNS8I5Zr2Gi
fH3mZ1EYYXmeNCgqEazkbXM6/Aj1GHAcbXEzKvJ/3Wxs74fBKV9HyDF4YZeuWPiqFwekG4emHVV5
iomnA5qw+3uv0MPjEAY0yjs9fOuHovlRF362UtTEWjgwF3YRzoPA7FSdajz1nNPxkqYy0ikwvMNY
CJ7BLfBoba20sVWsUgq3S1WjS8NRLIPTLCnvZ35lne3XwUjV9FBnRry1SjDC9G999Vav+qT8/Fq+
99n+4zNQNprNrXDHOvan4DhoRqndtgN6YCAeXG9tqYpubey6KO+u75cL82NIHkakYjR2rdlDtIjt
ggRWBMeCOo6/hSirfK2SHKqEL8o/18e6sFWkcgpdKfjBrOfsVIZ40BlOMYZHnDqLTURPap+h9rNr
xia6SXXj7/8wHIgK0NtUgO05B42O7ARXJQ+PZTuh3FRHjXmvR1jcB3BYlVU4DUt4zIsTlE0FKSCJ
jNTs+8WR0VYUnMNjoudxs6b4J7r7OsoQhq2mLIo3kwUcZ+HEX/qCtIfkc4fV5bY83TRdaCpTXDrK
QaFirT6VosIurS/E2NyAr7OWruQLVwfBjcNHOkLNZF5DwLilDlMvDY9AbJtwDexcyW4qr1V2UzSU
xVNRd0+Qi/MFneHzWeqcCq5lzj6NjPnNrCF/z+s5FUe30gsapmBx1nk1cFNr49IxvDgWsRs4Dk23
s9oeQK14ivtSHIFw4fecoT2oZ5AMFFB8Cyf+8lBw+qETSv7QLJpVjUs7GLXeo9RLzjdDrupbv43t
V0/10aK+fiCWBpNX14fyj9oXLvobbngsor4vaWB2Y7MKdOjqt9icLPmOnG8UvhhtNkiGCAnCjT8d
jY5G6ykGUyu8zhyxTMSfFWW3JFuFsZs/AyMZHzLCxbdPT5IKCBUIablFaW92BrUyCAFL2+IIDVfc
aknrHanh5Vs1VMAk/g9jyZcWHQXJ/ZIL/mFBC7vR7R6Bj2PLtN68whjWie8YBbj9xFz/D2PJbqmM
LCpMqNOxSnQv06qfwuOIUPwjBhfKU9L0+rof66WX3IV9AuqWWdlQF4gps3eGV46IAThKeJzCIeWs
1bVZr6y2rxE1JJkIF1bxPGqSi5IrSW1GKWg42yjgE3HCsePoWIF/frH7/K0PbeXW1lrtm+jb9sv1
hZT/uZNqgCQLfhhuNrvRxhAiCCK4Kv2E8i0NjpTLp++9n25tl3svKNT8W90XliuJjdr2+ugLk52/
aBRYCrpXB9HRBqZAPQAEtU/29KL0FawFDafbz49H2OSGBzJF8Vb+ng9bNPN9tze5/44eKhUPsRcp
XwPX6bZePFq/KkQXlqpvlyZIZ1uq/GnI179zjz8MCOsxz7g+xLFDU/+rSqvvKbeDYo0IRXI32V27
0HK+9DlpJAIUp/YApGf2OT2zNcqusUh4KSjTOWxFp9LRRdNvm7V6Nt16bak6D70YpmiNiv2SS+yl
+UKkknK/Epg8r551itMEfikjeGH2T+5UkD+NTnlIMzX/w2oot9c/6KXDCciXKgSsC6n1c/pBk0QR
Bvp64pgUVYfqRUutwzBFdGejGLkEubs4mEcGJRWpeJ7OMrbB9TpEFNTwmCt+3dJW7Mo73ErH4nlI
jKXG+HkJmf4/wEIAqFwalMRmezUtDa1vAy86pnkBiT4xK8S4hkFYK2iLE5aNQZn8hP5Z0rTu6bQ5
aS9Wra7FjwMPsYXE+ML1BUKDijZrDcpoLsOVZVnSdUnBwQEXb+2NwBuAM4W+dwPj0MP+pGtDcUtp
DYWF6194Ts+XiRWJHJcUSEdoCMbsE/sNVPCkbeJjlOl+tCn9ZnwzbZQk7Dr2AMoS9/mrjZSXa5EX
hwwiHblDY3nP49R2T41e5AthRH7oWdCEASJb2JDDZYPhdNcZRerkhe9Hxyy10nHdoa6jrUwO9u76
3C+cJhjoIEdM3t6UCmbjBIPoPSucEpzOi4EHuqpEu2mCyLByx3T625a183p9xAvx471D70ghVqlM
ejozPZbtXStMj0mQ+g/jaIsBxY5JT1e+Pv0Rpad8qX2tXonYdT4HD5DfmferSXDmLMum/enQsR1m
8TCZ6dHosmNZS6kczYY3HyRK9jqG9mJsvvAV0ZWjDO3JIhZoxNMBO7Wr07bzWN0obfttXnps3hJa
VbOwhS98RokAoieC5iqReZbWDokWmFhOpMcixnp4FddVi1IwVBK6/2W+wXNOW9igl4IHxHRKTKiv
0K2eo4NbeNFVUk7psRK+DkOys1cjYkN/qS4G942ZiVuKbw0eoaOJXTd9OWQvpugGgcvx7fqOuhA5
cHih7CRf1ZhdzI5vV+oBQLowO4aV7imUSnFpEFjPqCu7do5CdapNiF/F9vqo8yWHE2GARZBC4rDk
gPicfts8F61DtXQ8IEVQQw1TrbtItMTOou/+OjGGOJ/8xnJAeHESWEaI4io6HXCqOu4iZkpfzXAf
ENRv7vJeCgLRb2kfoeuLT2b2ckBe8rJ/It+Bc4Aw3KsgVSJdPxiYrGS3Ifiiv3prYatbx9NSZ09+
pI8BTw5GX0/CWxj1DKWUUBmsXLA0B3+Kk2hDITWtvyieE4QbKNbJtBCFLn09OCQ0Ubls2IizxWx1
tzESo5wOxVg12lMU5WnyaA6V8X2KgnFbjmO1kDfJ/+J8gly11HxQg+Fmn41YdqHmDVkzHVyBfG1o
09WAm5w99B0vxHU+8YJXtT79QdVm2rXCC5ZixPyYyBUG+Un1WeZNpBen+6e0CmjuOFAfgBlZ4N7w
+PiSWvTiFECLvzuljV4600u+Xj8m8xD436g8SwGbyF7K7HAGU2thbYhciYS1Z6si46m1AlBkbq6P
c+GDIoT4/gglnTkr5Y2pCR+zEOphcnqz3llNXXWbdjAnsRORrmL91NtLWngXx5RFWHk6VMBJpyuq
AFMJVC/XD6mOAMdNLCK68CsExkV0j8y31a6oyuXKj+szPUOVsKSsJ4ADdCdZ07l6BOIPPYWv3jhE
9ZS/hCiwbFS/aLN1SRLO/wTt3pvRF60bEZGohn56gCJhLyA8LpxXeuPv1X64cPB8TuceGbXWxqjK
UhZ2kmpdu7Z/h2KD5aysxF4SzJjnDHLGEKRALEktMsRQTwebzGEowcIbh9gfJ+9e1ZRyUwz6Q+PF
lYbnr0fppjac/LH0kL65vtwXNjDx4R3JCA+am/x0bFGkXkGf2jx0o9GmG8MaInPrNUF+d32cC5uJ
qxuFbUmrl1j703HgdJc8XgwTrJBVefcijcId1ji+eezHKfpBe6z0Fp42F5f1XXJFPtDPUPZVrNAK
Fz5T6/tg3NUBaDfejQ3ig75hKI8NWkRoIQ7YYiT9tIRguRAQUa6UTBcKcXQXZjsIxfuMpsPA9WL4
9q8C1Fa1G6AVxTciFP09RJtsvJMg9S9WE/AWQHsRE9/ri34hJtr0mCG5g05H+1d+/A+P59Afiq61
Yu2QqEEUP4yKjia8k4za8FyFdgzdXc/VB60K1SWf+ouzp16HLD+45DNelwiK0ilAJxwKmGTxs+IP
6aZW3UjdGri7OetAiEkmwVlu4SuDCdmqUELteH36l/ac+eFH6KfTV3TRh9P/kXYey21ja7u+IlQh
hylAgBIpyXJb3ZR7gnJqAAs5h6s/D/RPTIgllPcZ7OguL2LFL7xBqdRLLStQfA09/5pTIvHNAs0b
Ej9tZ4/fmm7UO1WO0Uqv2na2aytGcGR01IsqgcbgZc5AgKuz+iI6GoU+iOGl9lB1jf60k79eIDwq
hMgU7jGc2Bzibs46WxlS7RIj1/stNjoVpdBcliQs3400D8JZ2P+qvdjDxN+aYJ56EnoQySAINvsL
WS7IMhUGYtSZW18SmhOEvZJkrmouiQ+Fezl+vKK3ZhhCEJgfAk4g35vndqANARyk1S92qbQPqTMO
j6VVCvsQ1qmdB1JRxJEXUbvac9a4OTDUNVCGoHPfafWl0mQXVlNqFwmaaVDY8o8xaoYntcgr2cW+
tGy8cFbjbOfZvzksRF7AA5TAOMjXOzjH4ErRo2Zle8vVs9U10ZchH+j5hLU2/BemhiZcExrYnuj0
recPJMyaRHKDgSm9HrcGUIn/pqJdTCTjqkM1D8YUZFE1Sq5WVRgs/w/LCtJk5QqT5GyX1eiyaATw
o1/MPs4uaSUtz8s82+j8qkvFUW0wmyzRCy13ttOt/UvKvDo90twmMb/+zEVN4xKopn6pun45SqIT
kadDyTTdJHGK8TBllHO8P/9WhE6Ip3jSwXGuN+dvdzISlfNkNLl+kRP9qasi9dLVvYaWAwAR+tv9
udSk+evHY9565FeZtVV1hIL4NreSgKNpMQHxZW4KEQVA1LIg7EahBx+Pc2vbkKsCBFktJalBXH+b
JYtQR2sKWFMtWb+kuFQzbxmxCj3os9xNO6PdemNIcUCHUX0AArg5HPhmJL1itualUIzwrFZ9mR/K
qXysm+ZVqkR2VLgT7ZOiIjGbh2G1M/yNs8k9BH2PB45KuLE5I0CIOkuySvPSztNkHqUhRFFkkfTx
gubR0tyZUiOnBz1P5j19xRsf/iZKTnmJBJ2U+XqaQzFa5pDZjGzoo7dIHe4aCFZ0bleF/xFomAJ1
ZZUi1zgBc3dR0tH3dHxvfjzSmjJPD8H6tjwgqlaUei5bl9KUxXHIlQV0xkR7I8bWGQ3lSW8DOql/
qIsIxpA8i8Vezb5W3v3m8Cg2vb6usq1LPWpy4teGliIZUzv/wcDtVbcyR21nlW/N9QrgWq99VLX1
dSJ+O66ztsgsc2JdemmM+t7LJhF/r3qRx+hAYqMWaMXcSkeceEvL7RtLfWn4f6qdKN1klE12bVHM
XrGCKzZx+w5MqjrLcyOsi2jyxl26EQHgeoob1xDhX3lGvfH/c8BN6GSUZSeh0WpelspyGl+u1dg8
hXC6D/YAgsxdiaq1/8e3B/k7bUIwhmBr30kcqO00ZbiWXKCPVZWL4plyptdUCE+Pun4HhXjjSgQ6
S0N53VGARzZnSFOnDM5miLJ72uihi2o4HLUC8+6diVz/nu3KkV8BG1u1Tbh7r/dPQYohCFjI7Sy1
Xkq30orhczxV6QAZRJuby5/P4YrcQGYGchrVn+vhdDlrw3zRjEs5x31/SmLbar2wMml7irqwd4yw
bmRYa6UFKgSPGfCpzSRaeiRkbnnjYhalI3tJAqaplqrsryaP84vh9DL6mpFAXKHZgxzeHBqsPaIR
1HveuTOYWO+0y2jql4mXFhy7Jrf3eqoXAieucmpOaj0UhTvEc/JT4n/vaTvdWlZA7qDi+Df7nYpX
4jRDm3addUGjPXXjYRD/ykOte3NtNTto7/dXLVAqzKHYPrw0BIPXS4o6XjvqiaJeQtzbRk8q2+pn
bEwoNeIGZPS+LSeZcOW6oBf78WZ6f+tA6eT7eF8pj1IGuR5ZUpcpdszUuMhCEcdaCaP8kJi5rn5p
S626G6NMkX99POT7eWVIKNScSuBbVPSuh1S0vI5GYwChW+f9QyTpSe7VpLCejETrXm/5/R0A/ho5
MMjTK8d4GxbJzgKtM0vMizqUyQ8F3542iDKn7ndCvlvzCLEPMb8VrUaMe/1RkwoVNbIZx7CXpsCn
wEqWg5gtNI1wCbYOqRlO9s67dWPXAHahFgqAc/VKWs/Pb++W3Vtma6SNc6HfqtVBW5e0pESN7QM4
nTY8V/Zg/2otpd6rVL5/MMl/qbaQCK8Cq1vnGCZxpqMLYjQskd/wJnmIgoTeJh7uLWy7HDX/wzwq
S4KeY9zrh3zq071m640J//03bBtTtdpmehFFyWthyOmnCBt54adIjpUHu+9LT5+XLvzjq3BN+0G2
r2X3VfV2M9+j3fWDAU6XJ2eJz1qsD5pXJ06quaaNwnWbiwoBzjnv/glF1+9c++9vw3V0hEh1lMwo
PawT8ttqJ2hDyiW1jVc1NJSXmQoABHQe25em00HcTIV4JjotvyRRru2kqDdOLKf1zXWSR5vGzfXQ
Wt2aWaab0mWiGHTWpXo+5aklfelAAx0/vhxuLatK0EuEgF4jyhnXQ2Vpmy0FPrKvpTI2uHWMEZYl
4XzAOOeLOjnGy8fD3ThC6OVCRSaVcWzaUtfDgYKR82FOpUuG9BoCDko/zX7O5Ce+jhDAFLnNDBIt
siZzp5N742JayewMi+MXafEm+mr7aJYsuKqvlNlnM0iHEfFUFJD+UAONcBoDIAYy1wSYusr6O37b
NoOGQmwdG8mrUg35kUdmcheMVo6ZvQztMTEkKuwfz+mtJeRJoRNGbxWXm80xWcUKHTFpyWsHZXEM
EuABxRHNekSx4RBYzT2GGvXnj8e8tY60hojd6eaSsWwOR56G+ITq4ITVTrMexkWevFwKZQ9JbOez
2eOY2eq5ubNXbx0LSr+UxZhduvKbQSXkjoVa29FrDAd2QsS0LO/VRMs/tw2ExY8/8OZYuBGT4gOv
o8x+vYyCwpwEpgjMfDbWz3i8VF445q1zKPtRLnY+7NbeJOxi9WB8gJnfnIrCUlCNduLkFZu//Jus
pCVClFlSF4c//ygwIsToq6gLAKXrj2rjpWm1NHcuWWINQVqWVuhpHVLI98a8tHu+OLemkK0Bx23t
TlAwvx5NMyoDtXnZuQz2KFt+3Yq4cPVOLhK/FVr88+NvuzWH5LG01/k04CDrn/927qawsuKMSONi
0Nx/QokZABCQqGbPhvPWs8BD/Aa34trcqgqs5C2chbLwQtPDyO+cyMK7FYrf46IAYs3dxC4GcFCY
Zn+L0DZo/I8/81YoQGGEjJVyLVYnm0mV5cGGFlNLl3Rx7BxnmHbwK7Uuz2U7QEufnDpgipOjPHC1
+1hbF39//ANunXy4AQBjVp9udu31PCtRnFbYi0iXuMeVGFu1+TElZ3kojCWj7WDSFGqQB/l40BsN
TADlgCTRjIDogbLo9ah6oURyGSbORYkQr34syyZ0W0uNtWNGwUZ1wyLMI9sVw6KqZ9plOWZIYasj
dr60v3Z+y3oar9NPqmOrpy0oKCIPc/OSRFRch8opwwsuH1xDDdN9B2W+Cr0hU7qTPDjRMVLS7pAZ
s3GUQATnHmmp4oc0zWYvs2rkW41ij3Vz6xlAeI7ThgoNyKzNJYKwvrHQAgwhVJW5jqljhiZvlcoJ
BO856u8kdKnuP56Km0NyxFcp3jU93qxKrkh9pJa6dZm6RdfYjHX3yM8bbV/TJ43QLM6Nfz4e8u3W
2Mw+oJ034B3gVXKp651Q1UlW5GNvUkavbOUSy/h+B+wMCccx4IitC8NC1dxSSDm+TkmbGr6xqGPr
m1FLpy5dpvBz6MhJd0xx67x36nAqXjWpR0jr419646Lg5630NnL5NSq4/qEokDmhZkQhjZxK4HM4
573jzeTTlw7rIFxXKtXIfUPLbOPZqFptVyd+hYr9NlOIlYKMgWNvrjRj/rXZp51UORaVHiVQ0iZ6
hqfZeHqiNQeUYhKWRpL9Ml8ml25IGfRyaZyawl52Du56HW1/w3r1v/XgV+nj60mQizGSJLPClD6P
Db+Wh+Gh5aLA8ApS+cfzvXkA3j6XCV+tremNUru+HqrqJUjVTaQEauikj+M0R2cUEffgtpvr7/9G
4ZIH/ElZjem9HkWanMI220wJ6jLWgzgJhZeKJg4kWg/niET+HOKEF3z8abdmkTsXLMNaGEHt5XpQ
s7dwk7FZyYmV9vqsyE5quCSugdHdzq7dHOm370OdlLxizbgA1VwPZSPUR7NGY9OEQj7UeFZ6iiVa
FA/q5EGKYLh9/Gm35tNGcI2+I/c6eI3r8bQQ2jYvnRI0q2Kp2uF1nBVK6I8pFqQa+vEuItbif5lP
qFgm8R1h5FYrMFdnE3dTRwlGWxZu3aWNC+nV8eVoiXeGujGfVPF4rdEXAae0lUjH0HJSB/r1gZFJ
8EkR2JglF3UO5+tidfohMqxmB2ZzY0ZXicC1tMVDgMnn9YzmpljGGsJCMEbRdIgasRxtGkxHgFvN
gzrH/860f+4+XsUbG5RtyVhUY0kvtsc8turF7FnlQJqwojIHXQTjKq1hirw9fjzU5lpdN+hatNOA
99CpITG//rxKnnQ1dUI5QGm2CVKtKnGNiMqDVoEpAnqzBFRDKj8Mxz3vs1sfyT1KAP2Gx9tWQHTY
UAV2IDKorTA/NHTf3FYvdT9y7OV/2DWEWGtHChuFdz0ZtF86U0sNORBVJAd2PS2e6If8Ey5StatK
3fg/rB9YFtp+BgkkY15PKsWyLupnLpho3TgmFRU31MP8Ltbnnx8v361JJG5cqzk8TMSQ1yMJbEkt
OS34qHgu1J8jr6L5WZFiWXFnQLmvH4/2/vStFGtCDi4ztt9WymRZGlVLHS7qikg+QOsm9RM1iY7t
nGQnOVv2mu7vv27tSECnIyzE/FfezGM3mdUiqYUe9ODa7nQcgYJYXep/sbKO//r407Zoag7COhay
D9Q01t7O5pzPihZJRtLrgRHqVvFU6WHc/DBHK8tWTVerqY/D1NKZNvBFLZ6QmU7RGJl6NR9eKjs3
pzt1tIy9TPb95YN+Ctke9FqqIKS018tbAdysSyk1A5tWslG7vIpp9H0y9SU/wPSNct9OrCRyrQFl
uT+LRtcJoTBATdgwFHCG25oEKIhKmcLBCKI07yKeEVs9wQ61g7kta88ypz2I0Lqa18HN2y2Loc2K
UiU1uf5YfHdHwpDCCfq2TIN+HpLXkLrkfdjFsi9qqX3MtTB0x3Aod+74rbQf30oogCwydpxcg2CS
r4eOrU7Li36SAzWu5BA8t9F5OP3hnpf31bdl0KYzni+rnlGBbNg0yZ/roSqPJYTqF92qJz/HJHZn
R74/bLCqKVFDy+XqsrdNlWGJMVg2gfLU+NufDbXt/RRwxDkuy+UJrt5OCerWcIjEI4ZEgZgwez2L
vyX8ZCQ8db2uBpJt919qNUtVT9hDWrmKNSx+jY57tvP2vD/eKxwbdo2JUBng0U00y2LalTJHWqCl
cdG6eVvSfWxjs0Qx1YmWndBoSzJikR1gNLg9YpbEtbwVN1/Wtoce8aq2bdIcdLuaoCf06l9kWwVC
A0N3MJbU8pI8y79zg746YWt5+RRNPnyRPVzPGvhdb3bqDYATVpcu1nmL3s1TW5l6pVGDCr1MjOWc
OfUgFMR7NKb3y8o47GrgpdSl35F95FaF0xXPapAUc/wCHCI5I8CXn/NykAAK298/vkZvfBZoDxJK
eq44Kiibg9SmZhHFJKtBOjHHsWQbT3Zcyjv9xhsbZ5XiBNnB7ai+q9pUdhdVSyGrQZkJ/aWb4ix3
nXQcz31R96r78Se9v4NRyuNl5SQir8JkXh+MuYY3KiswbHRsY77FkmN8AyYdLffJ0GMxVxndJB2T
Rk//UO5p3a/o/3AdrqafqxLT9cCdYnVrxLamRUt/xky8QYq+7WuvnSX5748/8sY2YSwKYauTPdHu
Ogm/n36lnPBtR3zDmOP8FPPDDkKrdJeOZOzHeEfstA9ujsdru8LMOPzblx2w+rT2//TATJfwLhN2
drIIWO6xnNEP6jzq/v/wfeTuRIG8puC+rr+PsLYxm27WAy0Xpu+osxKUaWh56ZqMASLp9l6UdXGu
zjfvNYeb4AWbEjw8Ny+3ls6xZte2HiB0bzVBVXTWFymZQBHXYdP6sk1j0xVWo2NHXa1u9FbWOsdl
1kZfLpTGQxhv78p5d2rWRgrxBLRoiEJgJq/nYClqrTGkyghwfRJnfvXsF1NeB5k17wkfvVtehlp1
YlGr4YiSi14PFQvU/cHf6QESidVTVPXTMaZT73eirfwBVN7Odnp37TDe6pgF6AqaArKM1+MZSRhK
JSoBQac2tuS2uVZU7jIr3R/2Md5uAfIkPG8pmcFb33xYqueTVQ2peuRoiqCbdAHxrFF9bvLLxzv2
3SfBhOXeYaEADq7w2utPmvASMKOcTaApY/SFTWOcjFSNd3rC70fhr6bPtV4wK7xgs02TxQIfjIbv
USklLfeTFLZZ5IYTiA575x59t/1gilNP5fit+rO4pV9/EDYeejeVnX0MkYn6oaWaeRcCQzsoKfbt
O2O923+MhV4LsnF0gcD3bz4Lz6zGKLXaPiYp7c9UbrpDaEraQ6h150yWwh1m2ftZfBN2xKaJehIK
nJtdMeALmZpNZR91c558TVuWc1jrezz4N+WC3+8UIH7ECuC7Ccqp1L5V9X+7pAfTmvu87MoDTlSK
6WpKkxXNfTuWvXlwRKVGgwuXwhofOSFMqarMRbjCN2LtlEiambmwdVSHN6S1MndsiqzzshQNOhdy
x9wEShEp/4JkyX/FVdR8GavF/gSyVHs2whTTm6HO5r+rQvTnMDXVL+PUd7Ib9YWteCvDI3FHERk/
xNRVvYcRq/wIrGP6huKpnR/oH83nTlDPO1jqnMZuDlF0OVHH4v5L9apT3cJCpdw1rUb+DCkDY1ZH
RY7+SUbEfnigG6VNPqa95k9HoxUKHV6PX8ImG7/l6hJn7mBRIHmIWh15MS6fursL4aw80cUZu6DP
LWkITKMG0wJVOC8DYGF57eIQIizfHNVIebYbfA1H8LnFsacO5IdLqCgumPJl/KkBSbAO0cRp9Edd
Q6HDox2c5rqHp32aHTJdTHl16osRnxhhTgZixgqGC5rmdnbUhMVBddI+/1TA6o79qImM8BcV/V74
hByN7iUyXdf7Dvq3jRdyXiutl+hSUzN5OnqSLoFoUge5Njq5g4JbGYPpdFrMee7LopumX3lVGzXF
N80ZuIj6eb4MaLKki4ulSOMcW2kAxPLx7bQeoKutSHWDM4ZYsQFqkArn9WHuCnxWqniI/CQS5VFU
mKfnSqlkbhzpS9CDi3WjcknuC6kofTR/wp3xtwecUJ7QjwPBZUJ9ZYtXGpa2nJ1ZEX5oTuWps9pv
4dAXgYncT2CpZfey87nb8Wi7cmfxnKEQDmBpS5Uy1DDOltgSpwhvyDCAQZM3wTI1quGXq6TPAcOU
ZLzXVboQ91Zb253f9qV6nha5d47WBHHiaOl4swdDWMuhX9cN/sCmKmBkqm3RTq9lG6MzAzprkh/L
Xk7DL6atjwjsFgS1TzO2ZKex0zT45DDkag6xnn/OCcCHSxdZSumr9ah2B5RPqVeAOZ4sF2OxDghB
jubep3woy/YwRGqBS6EVEQPRxCiar7iRNVaQpFKsu1k6xC+VOnbppzTs9QdFqurSXZ/b7zLSLbrf
1EIUTw7qsdpx7ORYucOEMf1P0UVqFMD7SK6wfdSE8zxaavVXK4boKyuVm54yLMujUNpkeLQMafHH
se6SL2Obp/KZ3zol31MjM/R/IgG/Gtbb3GrHUKut8hiNuVXYXpEqanqHI6V5PyltOz4nU1HYxxmP
3cxz0kl7dErchX9qi1McyWTD/pDSg3F03wB1LrmiR00I7S4jNVvXBO/azIc0aXL1te6iegIpmMRx
dWcjd5kcLSEi5QVzR8fq3GQ0F+MEtriUDkPj1NEzksHy9MXUFuVnR0CnnCmZKdGxwiMw4niqWe6H
To2RpN6Aq3r9eCeStG2OHn0SulBrQQCQCnX+9Z397RVooeZRarLLUyRypW69etVpCcpuPfAoPpXQ
lg2OfRPYVm6+ZFM4/edEXAvPVRHyqKdl1yMa06g4YGJJQidzsYrkO7Zf8VNU8oT7+aCHgwdnsNL9
hAMRaW6jyqHkdQJ5aTdPYrX4xB4fhVfkstq41bwoHesll+XzIEVj9XmpFykPDDsPkaGSRyPxCuy8
GtmLRllOHobGws25m+UFRzU5LsQUlJM+po9SLpLEL1Cjx3arncrYvugzRo9fsYyyjVcVnb7vdhtr
ltfrSt/e20kEh6AXsjbbHveBmj2hlgpsEIsNp+IiMrE7eerMrFROc5/2dPAXVQROnK06toiFaoln
ZVrW/ktnz/JQgQpzELmV050EesJVzn1mzKE7h3WdHJJlgDiuxCIKA0EB8EmHddw+JSinhF9NMx9M
t9Dlub5HmKCcAxHp8/wYrpwkn7mhpBQmmjiFbSP1vJwIEc2fUeZ0ICnL02IFBjo+CDBRg/ncjGNx
NzvxlHqQn3r5fi4kOzxLBPefJSOPMSW34RW3PJJqM0te3Fid+Dulwfu6NDkmDd7YcPqwn5bquDnk
WZfLmCUn0nwIsyo1DlZpG5JHXyPGsLRVeeXcAs9uu3RtXIGW6oCqJ/K+Zlwm8ie5iEPrh7Vo0nIn
Zq3M/S5uwO24oMNE9pmQxfhnqos2faHuvBykQhH2yRB29KNBzPuvqo8G5Z7pl+dDbU3iteP8RHea
obPIAjpBLR1CmspHDE6F5Y5mqRleNUXaa9hqyDnEYZ8ceDq1+pi0xTJ/K5IB279WEtb8rXJapFpc
BbD805TGWeJmtKBfot62hKfK3Xgokpa2bDdkxV2EkWYMtLOK2MdhEhtYddvwUtxsNIrs70Kaw391
qeq0T0kH/POQiFGOA7Ot8jtjlGBJWouYk4d2tB0qRhWQ3JdQAzapHgGGJda907D7+9W9XEPLlspP
mvuLDov2BTSL8UvnD6XMxYyMtpyWKDy4riPSrj3iHW3qd1GtxKHpz7TddU+IahHfrIXuzWUMQx3L
4dDM2+kc25LQT/ECbj4olFR7aCSrHe/mCgz4Y+zUlnZeQilXDlknqoGmdJxiI7zYk+OrZa9mP2mf
Dc6Zv8sgTA21vvJlq7aOvTlHWXWIknjS/CGSkgWJXPRHXC1t2+rfQam1zG9bU/2BUISq/RiqKmkP
CMd00Wep15p/dKU28LI3AWcc51HVS8+p4uTc91M6PzYAUSZKT7wuftYp0j3VDImwD8uWtHf72nF6
hNjlog/kuooQ4zRHFBexB8zKRzHm/d914ajSf0RfGJFpdVhWJ01KRsWdhKz8jORY7MH33z35kDe5
aOl+AwSkULnJIYTeq4OERs1JSqcMptYC891NLTpzYOWMVlG8DgriHqD9rYfye2QF9oM3QiGk0agc
AHS4vt6jGYgB5AvjlBIuFp/tZmkcPIvmsfmhqXFsPhnNsIQuUgex5Et9k0/HKs65zfRJMpZnZ+o4
MnY6Lv8Z84xISFsCoOrd0HDi9rggavV9HNshHd1uBEaGO5RiP4CVrtVDPvT9kO6Uld+a6dffQ82B
PIxq1pozy5vcSCcXSyfa6ydbaSOsK7Wyz+7VXnGaQ9G0KQFz2SbfsqK0/14Z9rlf51ZlPduoRJID
TPQ9HqQiSuQ1qVH02i3pP4d/kV6JeFk5ZGBT8iLXfEnikr/AeBAnvawU4wseLvrFNjqlc5XEyfp7
s+pze4ej8waDuP48FU4oFXqMXNDO2mIAnQ7FgjDShtPozFMVZIWMFptJDl11TfFJzHLq+J3ei8R1
oimMD5Lcfm3motQOcxFjCGbPX3W6Or9ktcwwoMaP42+9H37a4ajuyVO+Cxyox6BjpcI24dWmpHm9
s3T6rY3VzuNpNOe5Gt1pZci5kahoRbsTGwoaayLkJ0uGlBcA2Dey+4+Dl/dHCp0BAkbC0rdawPrn
v4Uueh/TBQ1N+dRR7fyb9lXn48wGvK0XPDlTlBO7fjziG0Hien3gsJLnUCWm0f2u6sCnQsaTCvME
zEPIgC+qFWI/kFycrUoT9hMOIrnsDVFinySVIsjsNrNqLZ7SW2mouujbOtbndGiXHFGnLBtehDBt
EUSFUTTuNPaJ6hHBZk8m/616ajK6UzvfsC1Av/Gqyfj/r9hN/n89a30WWbCoJ/sUtTYQNAKiT1Tg
nYemnqxffTNK4LvRn/3jUSm/Ug3WsDdZmcCbc+tofR2qPYXfKrOEcWxEg1lhOVp4+kbZnMUvqaN1
9oOtJOpem3nrMUJ9iBVjUD6D1BK1gusvLlJNoipU5ec2lZ0He7TbMsBUi4cmoSH6LNX1iOJorSHS
qbQVJpxxWrdGoEczCtxpE8oDMnVh8jQLMTSFO9eNkR2nXM1eJ0in/UETlSQ88pviv5Zv1IIqDStn
x/djmyJTeqIURMdSZufhhLFJkaO2hc8sF9LJMvtgdpLo22h08y/eEuOZtzDyZyXuP5WtYfyajWWP
7PGmQXO18SE4g7VeswXek3dSa+qAVwA2zOl5WFDWPsROND5kXW1SpyH0yA9TkqalO8ECqb9YFEoR
YUuM9lkd0ESAjpfm1lctMsrIVy0CXMCYSx7m3+28Tx5nK7TLIF1IOZFHLa12cmOgaRJGwNRvZlfv
bbV7Hp3YeJjx1ZvcSddDyR/kCkMqF+ak/lMHuE8mOs3mFERwjzofw/g4OtOrctRzP6ujjZgZNPuv
VUeqLO51bTRtj2KVI+OPpXRZ5cq4RsnHnftiPUzbaeNqAxqLasT6H5utNy7wYQxZnEcTfRRXc+bu
pEDje6J2Xh6pA4izQ1fclZXoZzXZymnVLfz28Y/Y7hweSfiCwB4oYoJx2hbqnRKd99DshzOSg1Z3
n4XEIi5nXBEnunlUNTVNmPJBVxq4xJJRyslZT0r5DzncmFWtaA90jCG7rkqIm4LttCyjYmdxd06t
udH80bQmr69kZfIMNc4VN7aTzjeiVHocpjxz5yErd6rTb2WV31eDn4BWCPw3Hq5VdmizGo0TU4xL
4vo8ohFvH+PO6Ra3HezGvl86ZDzwkpyG+oEUq/mu152t+rmpl09pN2EEDD23tk51FkWjVw2d1AZ9
kwzNoVFqM4WJLqtzd2cPco8m3pC1D+UiF9O3kDV2TsNY2udCD8PJlaysOrUOxEaSo6auzMDosSEJ
pbQvdrpU2xI5n0v/ff1QHlcwnpvUfsQWZIkg7J8l2/wBaxTbHhGnl7juqj1x5Xfd8HUs6gdAC1hf
On6bsYTobHiFcXkeRunHpKQtkkNZnhj+UM/JseqpirpJg6RT0OAG9/cYxvEBQHT/lYrccA8kbvfs
baMDLnqgxPSokDRE4X9L05opaI7NLJqzBPA18bpuiNyiSOvOkw1KmJ7aJouz88q9YQyud9ibrjsI
aHREKOyp1+ed68SUp7rrz8kKGjibRlZpd0OptsPdmHZoFetlDSPo3MpSJH2ZzTyrPtW6vBxSFG0y
9KIpUL1CHQg/JbEjRT5s6uZMZqdalEYbpf+pF+o4BZa5ZOFRULfv3MWE5HAo0lSYXwcjz3iztCIZ
jaeGatr42bAMHl3y2u5V0ks4OkGdI4LkDeje126WpTIiDh9fOO9qSkw9CCusdky6QQTQm81QjaEE
G3Eowfpr3RPkPDkCbNJWGXLirWO7XYgP4aEx2npxi76rfiy1DR9UEQIEvt2yP0+rU9ohAeWReJUw
43+yKirnu2lRJIE4i6rdD0bY72nevENt8cNRJSPDQM5o7cdtlq8r6PrHY9mcLYvN+6ktedQfk5jC
sALJMzvXqWI8yUtjhEdJRYTgk4QDLR4amplOwVSkqCbsTOU64mZD0V61qBZzgqHGbdJGtZFnOwUC
wa2pVefJHABP9pP2rCjlp7624+dxdMJnwnv1vsFjCFp0NaGfzjMwXaIGtOTO2t44VdAQYdACJF1h
e5ulneI8HMc+085ogESUehZzdC2lWI56TZN/kek974y4ZZfwcFCWxJQU0NoKQ96SIMse4kYoyd1Z
G4eo8cbKKiaIUXkiH1jMVT640Ue1/UsR/EO+XVJhPUiUiwDapPDFd1bk/QTw+fwIk0Uhpd7+mtHS
w0iuzOZstJaZ3GcLna+DHOmD+d2KcFQ6tPA7pJ1M5+3euN4GkC9pfa8tEiT5t7BhVaQRAiBVdy6o
cmuPUYi9nLsMApAt/YIkfEYnFrd4AGB57oXZYv6oWKbxAQhQ/ORIC7VszNnqfwqMJ1LX6Yc46A2R
ySd5cjLpyEluS7eM83k8V+iV/SvURmR+MiOoFc6pVux0OG8cNPI2khD06llbmFLX92QqsnJRJbvj
uYAJ9dI5tfJJZGbdulOS2MJNQ7EkGO/ow6emaPvis9aNag92TBXxP4SRxU5o8C5GIi/gxsZPk6gA
cMwmutYjyYnrckofUma5WU2ll3Tx5FRpNZogHdmgW0VW+Y+amKgkjTMXAx6MS67tAD3e5SqsELcP
ggCwl1ak1ea8t0gFLpNhigeEhSZ4+UU5tuNraZSq4xWDldK3xNa+0++wRTJpc7a0cQ9LoXQPsx71
3Xm0m86ID4Cy4lDxwPrZcuZKvaM0ildquWz/Qo1tokgfheWDVTVzRvUpwvDEDIe5+fnx7bXO2tWu
Be8p08IGJb0Sn7ZsPNyL0xFxd/XBae2+vcilktyrFa/WQXCR4V0dV3NoBEuzdHtEuDcc1Xbsldui
oHWLGMBWCfD/UXYey20r2xp+IlQhhylAilGWZQWHCcr29mmgkXN4+vtBd2KCKrG8B3uiKjcBdK9e
4Q8Lz6vLu8Y8MY3CWznIsSYLmQ7EZMNMMjGHfJaQEiN+C1MCyzeaJO1j7CeGumn8Cq7nGKiaDAF+
tLb4RpbHJdb0wrXg8EbS2PRWm5yyTh3dL8hG1IGatbaCJSHudcqpDfPqu+52xRdERamXoHW29VkJ
YzUt0MWestA368R4wvAza/yoQw8z0LzceGhHF/xX2kEKO9OGrLGAZ/qzZSYs2gBjM/RGoLnH9res
6ab8Lkvd8Z75dl7s2qSvBNY8Wjm+6PRbX9ueyfqmZYL3W3Fm1TkXjRlpgWwK97cbY4p2zLK6/y8L
MVDxAYQ3NjLxjpHtCvip4852lPKUFhZj+zbTzV2TkDztGauk+sYJZZ4xUsEhxD2XttOQyzTUr3dY
IU3eSRGFUu2GytEOCVy8mAc0+2n78ea6CsRQRMCrUVdxJ9AJXP7+V/cnG5ayq5ujM92vEplU3vYe
zWzT3gElnPdtMmo3Qv/14WRJFoTBSgl8vZ/zDLUjiwh0rhCY6v7z+kH/AfTS7Xepp2PRkODhGgVt
Fea643vkZQFdVAa6XMrSGsjUcoYDsM/D2R/Q5xDHJIm1aTeLwho3pix0m968F79OSjnEnyzhFs6+
q8zauBHt3qzaV4eDWxxxFdj2CN2uAVWZOlmggZTojINyKw9DK3PYd6oGrs33mlIeIn0I4yPCIIUn
fVcWkZ4Fde2MdwPgZtLXPgnPALJafVu4bSExjgTm9NVC7f0Bw/sF82fqKYnlgChX8gkc2vRclfSd
trVnpneeQZQ/gupInpI51vIdRwa+xmzZ9ZzAjUzGyR8Rp5vRc0eMPPKjxkwtP9Qmx219QCcSxMnH
u2ndzXSAfEEcfaOuMIZYX7CdNk6VaD3v5AzZ8AfBLZRK5pj5l2aGn1WFr+X3Biq8/hjl3q3PsZS+
l58DND5tbS5DRhAIdF9uZc+ZxAw4yz3h/B5yEbdyQK+zsWX+y4kKKV4oalOHsYSn/RROa8UvDbWE
/QtfycUVl1ZsH9iKrv2kB9S2tZ+j7PJgIKHQa0dNJpN8oTh0K9VPcQ7skOe3SuWVQzrTsMUlW3wK
KwRRN0yj3WbYzHWPToFZJd6r0CLvwQ1no2FXE+Rq3w5pcipMfIpPIE+KZN+MdfVr1NBds4OPP8nb
O1+9Fmghi2IglmCAd1avZbYkp7FUrdPYIWVCjcN41PukWVW3xVanau4Mp+p3VibzZBdZSvbNVIiV
hQ/ApJpLetCN9P5UdWTHRzVCj8XPW0Uq3726YlIkkanL7xzKJn2jlZU6yiCrpdp9GWu3apVtAQqB
DCTXzUX8K0u5bC1XmtXOrD1UgcJh9OwfVpbH2pNWjW5x7ybY6W2cRjZ8QQsbTBGMMjYPtYEa4RM4
0tz4nMBd7M8t0gW9b+GzXAaDFk/WFlxOEQ9+VuraRu/cOd/VuRoOT0zOea2m0zuPdUYB+clzEvkl
z50KI1EEkeqScqmsYLFKVQourKkapi3zXBN/nNCg4m04OcpLW5nzyWjzUYLpqoS3D82OHzvl3sTo
MlfKGhfdxGW6WcaKeP34O14XxaAOKV/Q1IcY5qBierm941QF1Nx12iktG9SN7KR2f5KuivT33Oh5
+lvDPCvyWy2ct0DDpng7wQsZtj322/mmc7RI1H4dTo1+P9V9oj3UjqpGj7JujRcBFHcZR2WMzn4U
sdU7T1DguWotdagMbvU56r+VTepEvys0ubb5Urt5W69qcNb2Wsnt74p5fPKqTIsZbsnsroxIPW/g
i96JLvwmk64ARsoutczlGwDc5KZu5k0nWwnd5oiGUPfZUEyju+fM6erJrHtQNV7fxc29bNU5Hm78
gOtMDLAffS9agQu2cK2vgtgz8gd2r506W23EfdKq4r42u7YPtDRUo+0kM/rjAKvm+u7jr79k8peH
mARsaUPp6AQx/lxl+lFasDu6Qp6ZWQ9YVbdYc4x6CnNVtUrnRiS9mp+9DRkc6lNgZOw3dxUyWkut
jbYL3ZMmMmT7gtAVhtiHaQIYividF9+6Ciw06mlDmQR0kxWLQKhAT8/UVnebTdpNzXCqJjnuXIh+
pq/OQvaPeYme94HtOmQpSJ+8FTde0/UHYlcsKNOFHEBZueygv7IZVEVcGcW9csID3tV2jDXVzHcg
0WdfCgsAd2Nb/avWLSzOf/4+WG3wqpjh8f81Yx9WRDEqrYzPbiS78Xk2AIy8qJ0AqOeTA1v9LbWI
67MABoOuJFmUSqmlraKBGPuuimQsz630CvOOlG0wNz0pdPiZbNqNH3COwNi2aZvoVweJqLkxQl7O
2mpDLqOMRV2OziCkkss3TYXlSDCV3qnqcnkcw9kmV3MS9bFDTOdeT8O5v5FbvPlyXi4JaJ2gju4J
lfSVpR4yHWmZqcKh2tUcusyjTPvHuM/q5qSoRV1hndPGTZCMdQxEiPlUG6BAEbmf0dPIvttCEyGY
tR503RP6TMA8dHXK7FvNy3fSWwskJSRaOqeQRKxVe1xVBqf07Fqguh+SO/qT0ifzbyCv3SfUIh3P
r7N4BjWXG46fpFGJ1KHrLVisNtQeorxsc3EHeEdpz3ZLe8239SxSPnl5asdBPRVus1dGw/qlhJpS
x5uOb5DfCSfrxY3uwvVZskwIyNgZgEN3GXRefuG8q8q5UZLoXIyadpRCIobYq3Gk7OMIDZBm0WUx
062bethF3/jWbxIDq2+NBJJB1ctLZOqz2t5REdWuhnzqaZBy/Ga5eUP+UNm5jtF5iYDgJplb1YX9
04ahvaklaiGBoQLO8ukohg3OUFM+PU2g22pu7y7Pfs5mmtUvElTE/Aqcupu2jRJ7xfeqmoy9ZSe9
CEFfREsp3wp67FvPpWUTjHOWJ5sCPFSzbQZPGc+VlnX577pSUBR/iIaoaeptpGBFJfypTArFC4be
zp3zaDil9YyOTXtgZFSad03GGM0naPMQM6zBxgeekP/kmHZUMpY324FIRuUHmpRiTO9KtzGIXh/H
qasODeeGfj4pOmpoxKlVgHSkUzZ6XNHnsGd1CBJXB4Vf60r2VQgm8kHVonyv3GllKqZjXDj5T1lo
ptLd6MS9s7eQzXY1B74Y/K01QCMBdbb0A8TZJVpmG8VrqAzcaIYhzcxj2M2N7W4SWrG3rDLfWXih
ozA1WOYK7KzLTc24nFJEgHuHddUlpPBguOs+KvgJSq1g5ZbJM8PbW3XRm/D5aj8vcpGLaDgA6Ssu
qxNlZLF9OJ9c6EaOEwAEtOu7CeBD6hep2/9RsXgP/R70qIderjvf122et9sQDU/FtzsTZNUQS/ck
5eRue7I8Z2npaeHd7IHODGbVy8D+LRpeX8MkYSLQNNnU3JO4au4ec2pzOkXeJO1TP1l9+zPFkbj4
pDg0wb/MlZn87MeKjolSDcIOrBBY3bDtXFCt9qYxkzDvN7Sob2Ff3i6py7eywHNIaLnDmDKvLTdb
PVMcA+ubE6azUjsYgCrqjdEm+fQFK7n8lRNLipBJ4T1TFxTfQTz27ripUomSF41bK8p3Ofql/41l
Cmzl46Pyzq8j/BhYmIP+WsZx6yYi4rNWFLrpGcnfOcQnXZZDdDC1mBrDm/FhQwGpaO6HqLPDF70c
MxJsWANxBQRF66JnL6Mnv6HTHZs/+6msEQr++Bdeb2Z6v6Q66iLSsvAgLzdz69DZHY2sPPfWII+4
ZITVpq7pr4iD2bJRdmi1oE1hDh0+eTdyxOv7fykn4ZBYOngQtvTl2sPUzkkPmBVAeuP+DyrKAIS9
jvd1Qo/S1+wyviUSf93tBoFCO5cE3F3Q0+upoO7IUpehnp0RsZXk4GkY23svHNxdHeePWtHN/0sY
oiCVLKdnux7Q5qgGr3hUmR6WNwLYFYRpeeWLhjHzWlj4Vx3mRIxuqadNe5Zzr0xxoPel2m9otbkj
iDFr1MzPFgOOhw6AjBIAVrXSx26ueqg1cTYpGH8PoIci8NtqE7tPVTH0pu3PbtgqL02qmOEjUUiJ
Ds2czuV+AYJFn+e8ruxbKbN99SUJwoDXARMx510y2MsvmXJpZkYVN2eRu4n8IQ0jyr/YUe8COJWe
fjSdKS7ALRIvwVUwr9z0ZRoPr7UY8KSxFbD7XF1alQQK7fAcNBfNn4CY6nwPNSfLn9R0yL+oMcbB
mzSdwx9h0jvCrwqzTDdFmbkvsUNl41faRLiXhhk6Oy1P00VyFkEeM2UMZZrD0SqS2AgUzGkMI1Al
6UG7aTH3yvZhF2bu3TzolvhhQ6rqN6aSqNY2KbSCiXEYUdrOegNpx7LyLvskrNTwNm3hmT/CAee9
YzvqNrZq6WgveZnd+npUF24AkkSP961VxzWcNTCph459WfnaYLatX6oi9rbazEjlYINqCPfRqDE6
tFKdtA5wg4MwU+vN8087AaL4pjZSitJHwEm3g9TGeCTxQS2nylcbgCgoxMioAUz9Y4xYxCv5qmTN
mJoCHLn8uhbwQwtSiTgrdq51vyKrdwMVDwfYZ0OnbLwuIuswAD7cip5XBQoLE9oZGji0lgkSlwu3
UcksxLXFeZojjHsKS4n2jT3o1f8AZMfNMa600tnXAPSKYCKU/LKG3P4+p1VSt746Jt70XVhUUB4t
3Z4RvD/ERd4dEhtY81GYGsoUfgvm7VfEFXKLCX0NxMBl1mKsBkQRo/erJF4fk9nI9Fye8Q6fo52G
6vLGmCzzk2PU4ZlpDehMBEbQyAnTId1lNFCiwJSa4dMLcwDGA6i80Xy4jn/8poWfqzI1Bam5pksL
6rq2TrPszJ7Ho7PlVMig1IraOTeIFisBBA3uaUgExl0jqvpX7oTedyD+EPEVoxi614+31hLiL25v
hwwOy3hSpaUCXeMTROuQxaAKdzbtsqANIDMIC1HjuAfVJnP+eLG1Jh53HPBDxMQpekF/gMC63E8p
yUKadAXA48QtI5BCFZwlUP9qsqUBZxoBTcs4IZsy0zrqg6kbeAUbNwXMZvoZrgP9Zy227PxEoo0r
6AaAsAdoy6RVMfhuIebslmbt1QmA+4x8LDrAjLixMDMvfzGIA6Z0aO6dndHMj11SOE9u2k61r9tF
94Swxpj4WacoD3kfOTcmoObyj198HGivBnuXMfviDLeWsETdCATf7BlnNoybJwel0crX1lQLGDWD
K6AptI4RWUz0yinO9K0VN9IK/XHCbvLkSK13fTAmePVxy6qqH8EF+BW17lTcl+mQ1I+mKptpV+hT
qvlMCHM9qIFGPQ5VP9JiBjdoRIGreN2cbLUmiacnVVVM93ei1ckfM8ljmF563CeBlhlTFOhM0Z/j
ckJqcppiy9ki99PJDVSj1jvl6ljo0Pv6xsP7Cx3O2AoKU68suSHCKNpmUtVcfNe7oj4PMkII3k9h
QBpdIIB7P46Glt4yabvqkBEZiAr4daGUTn3srS5NY5h6NVXn/Ih4VfrU8sI+l3o7w76ZHXVnTXn3
xcWq7F5aC7+Kous0WV2GZ7NT7NUS1hrhut1BKtGOg2qNZ9lpA7HDhcr08blZ54j0pPhvqTpI0shi
V2E4AiEmeyOrj9WMWpObpvF/Bd3t/VQpyrbU1eIhTZQbgeGdNYEmYnNAk3ZZf7UmPYNiCBtlOKZV
r+5jzOSCUNXzwDGsYY8tDAQHw+lv7Ph1NCI0vKGisUlldEtleXnaSlmC+HWrbp+bc/ZsOaGDvwLT
AgTMVFr4N8LR8n3/Pl5vqxGKkIGiDXwl6ee0nsIIT+32JaxsGl95rMKXaZxyg0lexP70euMWaOjq
tfKES0sEQAObDsrA5RMKvR+qCuLIvks966tXtPW8KV2R5J/MUbYw3pQ6fc4wiwtv7KH3Xi0XIfXZ
MoCgGLpcePR6D6ErrdsX2IdunMEq5js3aeLGB0Lh3MK4X71auq/MUheQ9jIcXuPMa5yZ4pxi95CZ
Y7QZE1tuvazV7xD++VWX5PcfH5C3XsPFp2Q9D5sVrtZFdWFtPNBl3tB5+Wzva5BzKZSrCiXZLsCq
OZOfK6lhleR0sz0/2JjIHXGHLO1zCm+h/FxlNYV2NWviB4QJPd7UmaJAHW4N0CLSI7RvdFta310t
VX9WBLRxq09mITf2UMjnXEot2XLfed4eQWX9cZiiBuJ9ro/FOa89e9h7cZpFL94EzTK6y9twqvQt
G84MfyPIb2k/I+bAA9t8KNp5CCq1a9PfNX2nKfMrYfXFJpNWFW1SBtIpqM04bDHFyLrfeljp8UlV
MLK8g/3hCBxEXcg4SHyVmwq6pDjAQu2rwDAni3BOkNXPAwnwFvVUkOh1ZfR2oA9OX1SgHQyNygcV
MvOYTyLvFuWzvn52pJcUfz7+WO/sjQWFSs8I3JyrriUkFM2kBpJpdJgKoc3PeiQ1v0gy9c8w1nP3
KZ3Qx/p4xau9j9MPTVzUoOg9g9hfhRUv7knzrDQ+YKmafnI6V6vv8AVSfyhxGxfbjxdbZwxwK/5/
boFKDdy2txHgX+MLjCZaGgcT8B4Y+gbNBPqFoGPHjRuiaKCIutzmjatScCnZLauodx4UdBH6naSu
AMDW+qtWPKCLKjuLQz6GwC509Si00rg3Z73//fFjrnMTHpMFcIZBph1O3RpRncIrpUir7T3lw+BX
eiFhI0BqlDe+3TvrILJFyHzLHBG1vIxbGv63EoyJuxeiVMyv+M4P1jGrTbW7FSGvQjOgUoeGiAZ2
GwzCGvEaxzrYdhg7+y5WwweGr8MXVbgakhp5OaNYkTIsw3QyvTGEWXLev0MXrVzm+mw3ZEcIXurq
AVWouWD+zPDYqHp1F4aTtsFUoNjGhlEHU1M5mx5S7K4zlDCQfRvf2K7r07gsT1q7AJRBplFjXr5f
GabInBied0SAMt8VuVbtEy0bWdSNviII691Yb/2WGXyaOtB4wjR34FVJWc6hU+fKnB4nr5rso0DG
xP5SkVaqh3KKnOY3Xf2MtJPWQXkju3hv6QU9C8oHSTw4jZePWs5TEhatSI8ow6mfCnjlcWCAdnnB
b4N9m5v9/8CZ3QJnXZV8yxOjhI/rBYpjqLAbl8tmoWtnSLJmx0xVJ8M3hqTYwRiUX8iwckriyi53
du3E8cZi7vopYa4lffa6/duuo/BWz2v5nhfbjV/DsA/u2aJBjQja5a+x9G6I3NlOj22jRLDZxyzc
9qCYn01FB9gRki7Fd5rw5lcQi2C0zAEyY8BlM8sHKE3t+eMwso6Wy8tZmDi411LmIJJ2+XPscuh6
NVOzYwvWKEYrcLtcDn5WhIbtdwJZFkRHlI0a6e0t9+t1sGRpxr28BKaRSOSvB+QIMQm1dsziqERW
tbcjrZjoNTq/zKYQLx8/5VWncVkLJD2ZF9fKIoZ5+ZiQ6POup3o8NkwRDoaRKtYmT5v4cYpwt3gG
OVR8nwZLcZ+63m5fjKXU99UCkwIaezkBtmw18U2hE4XNTsqgb5MosrD8GATPn8HunZfOiBLtTtUG
dXr6+Me/957I4GBs6bgvEgouf3tazS0iqE15HCZtem4q8SqnurvH2Tq8EevfXYnYy7QQVhRh4nIl
a7Ir5leiPAoFCcKFzXFo6OKV2ww76eTu48d6Z+cRgngqAsGCB1n+/tc97TUNCh6GVh69BtQkinHZ
MB4kA61Pg1LDQdeouJ4mQFklugKZO9zY+O88KxgHMIfk5Nyl5mp5FBlmZg5JeWyrTD50UWZ/buZm
+K6pg7H/1ydlIRrDSyuDJsJaulwp6t5sprw/CqhLm6R1qpOSKxZwLD29R/U+ulfb+aWDr7v7eOH1
3b0MKAk0qKlwu3DHrb5nlfeqE4oYMnbtxuescxSUtk3HvPEqr+I66Fca+WhFEl6BDK5eZYu7Wqyr
dXecnVTbjq0CjkvU805VEPBo67rZj6L6+vGjLT/9IoyCqYG8D5GQsclyri93j904iVPaFrWErsZh
4LZptS1i23xWx0kZ/RzLms9FWWNgEIZCgOKv0/a/j3/CO4/tciQX8sDSyFgbfzeFMkc6pIWDcGzn
UKAOk6DWgUKaBAuZBAXsHj/tKDU/Xvb6o0JlIhtDFIDs74r1oeYJAN5IiGOhIQvia72SPBptIzYf
L3N9bbJ3MM6gL0MqBmlzOUB/nU8lLjt00nqBZqaU6stQRI63+N0WxWs9e7hVTTGYQtj/ePccmIHn
7d2QiEL4rovmQbsvuzHWvnz8o66/ugttGu4J+kbMjNaeWXU5eb0+KP0R/9CRGtGqTL80k/FAlMkN
P/TG5E8ow2Gri648GK2lbz/+Adcvnx/gAZwhYmEQtm7XKl2c652VDkcg08Z/xqQYna+k5vzPJwqK
OKK9NiB3iE1rkF5qDzUcNac/9mE7fkfG5xXRIhclrLE8u+007OH+FIePH+3/4U6XZwpNS6BQVBYq
F+WaOBlDSOYo6+MRdSfn5HLPtQEfQ4XsUhXdJ/qw0/AMCJZOoN2IqT2VWlhB+tFsxHcsQ6C1wHYF
LR4r0TFHawnodJmOFuTmQZLqobbiIKY2Yv+V4yWMjtfUAh6NZ2CKpGFNi3cx7fAnNZFKEYxZq51a
Tc3DE+4jbg8caQ7TB3gCUfmUuJPngWVhCBg4qIA8C0Ct/FOQFEuM9iTac8UQx+azibpV98CBcvf0
SxPthwZ23Psz9zRUg1EBR73t4n5A+5owqvn1aNe2jyIMxqJwSNVsmxZdyyZTivZrG4ryNSw7rzxW
iDD+pAxtsGrI8grkKvFBQzqHZB+Jn2pO7gzd6NId2llt/pUcVPmTw03z9njhRBH2DqMF+8Jt1a9N
n43/i4rRO5s5Ons+e691N+7kzN4OCq/pBsLS+rM3xkBeqIzqF1NOyTPzPyo+YAUeE7m+sfpN6NXJ
uCuYnTwrgKoW+FbG+ZibsYsWeZs8+jrrY6jvZIes359EQj/eovjdp4GQbmYeQEzIn9gkobvg1o6h
3NtgtJ/kkBvV93jw+s8IC+XhpjatEnkbZxbzQ8kAt0JJrXaGz3oZJSgvu0b8FIZZmwTCBu24Nauy
cg9a1Y58MJnZw6aJGff7uJ9k9f94SRlpX5lHedBJF4QAsmjujzBN8Yq8scGvAzZRg69IncXHZJR3
GdGowUebXBMiizGor5EbiQh2Vel6ILAb45tOh2kKFJmZ7b2BYZMeBrQ+lw1W4qWbWp6ogjpsEcmp
UyBXd1nL0x8QazFi6cNhUKvN4BnlP6t7UxIvvxZU21KGY+xy+bMTpMD6SWXaR/OL2jRrIOlnuiz2
BS7DL2HsjF+SyS32KEJknxpXr/YK4O0jZiUuqHAId7eafay3ChOgFrjquYCQh1nLnfbYe9JKtOtj
58ZlADmsisHnYYuEGNt047K7Ylwuj04ERKuf5WjmrNqmNOXhZzl5c+R486G4f8aB8VTj/UbYuv+c
4S4YgHKr9k5aZF+isYruwpSpzo29c5Ut0tPEbh5PXLYOVfNyL/x1GXoUjl0fNs1xaiZ7Z451fw9k
Mt6mRqHdWOqqIQBAk5WARkCHYUy52qV62/ekHINJk0WvHtMkzxy/FxORIS2iSgv6Miq/fXwyrg7G
Qk3zmEQtqtwUhMtP+uvp0jJ32qHSq6OpRdYjyPPikKlSuUesdP6jKEIgRFjeUlK+TjAWFRYaZTqg
G97ruoMl+xzvvXYy0f0iR8NoarB/zFbYV7vZlu1vPa8aTCmQ7qgDktvp1yBr1KTBvCnxNzmF6o07
9+q9L9bnQFE0gNsUBW/T7L9ewpyC8hXCsU6NmI3DTMFy16amstH0Tgn0sb+lvr4c24tjhKcQiIJF
ARkXKpKKy5c+w5aszToyTzWaPVvug+G3TPVau5sBOiMu6DbyUcARlPd5lhjejV129cmX1ZnM4xvA
5Qfc+nJ1pHYAWrghLlQWh7iDKuEjfTqcgAs2gkvPzT6bXqGoN4q+d14yXh8UJZjAscvXIdiqRsPt
EVE5FRPZZKa5cf2akij+TiORq6+SWdG/poyw8pisGyDjAFBc0XsRK897xQu1kxNP+qtbWvmdNmv6
rpkc4zcMWi8MptwOd0li6juTVl95AwL8znf24NASwFyQwFcENzE0CZ1FQzvVsSi+4bhsPDFjUjYt
E8x9ko3qAXZadV+qRVvd+MhXUcu2lu8LIImxEz231bnWO9iSiw/aKZnaqfFnodPur70CjUarm26A
2a5DNauZCwZqWQ8zu9WGRnEOvWZi8YnDKg+NphTbpILK4EfkuJucuLZXvDL/U82p+jQ0Uh8Ooz7K
f37dl79i9cwoLzbhDKXxVNWh+Iq/BSGzROERYHE4zt8X7c+gzAQDR+HlorhxX733xiFkah67bvEM
W70DbNYSPR9542OHBn+VwMYKMl1R9wwtnPjG573eWcz2APID/VyK4PVIEZpeptqVrZ8idUiME4yF
gjsiE4cBRm28YRrQ/kbMZY7v07DobvHUr48yPTuUipFXp1Rh0nIZQQwZTZiHOPZJmcMapS7gPtNm
6uLpwSlRAYnQC77RP353Raa2bFn6RpSmlyu6FjPGgt7pycizcpv2uWh8UAvaY+nV9rZX9H91KyPx
oL6nxcSNTI/+yky000J1SAfnVGmpdzLmASH5TElCdWvlbXVj67zzNd8sU2xSPJo2a1l8CNtWa4WO
foKM6j2MRmI/SXeej+hWVX6CClXpt1YSg/YLb9lzXu1aUitAsKjXEZVpNC4/7a+rD9Rkq9fZXJxk
IczmTk1GpKjiZMYyzdGRP72xb6++I51vdiwBAdk+FZWBy+VUM+lIbdSKJ11GpVoYH0BHJadFKOuQ
GmP+r28WISDCILprMKXRll6tZ9fSEXOToJNhSeUOjqITlF7cAlw3nK1WJNpXVKLjFy3tjcePE6vr
F6uTUvC0fE727Ro46PWK1Vv6VKMQ3+qPqj0bD4mSoQxZOdat2ePVjc5TYnfNAJlKE3Dv8ve/PmKU
Edm92KxPHZpXB0u0ybHmNg+sqs9xFqcW9HVZ3erivvMtoYixf2gYL5T81aoiBh2di1E/gQy1UGEZ
YuW5rizvCea1tcVJvbuxea6vGYedQymwPCfIhnWInaPYtWHJtSclNNMvFYojuJkhd8+gEEUM2ny+
HZvyNbSs7HuThbI+oOUSRh59qbhgsvOvX9igBAL9sPhz0I1cBXyo5RytyJ1OtV44d2rWaQ+KmH6T
tt2Kt9f58mJmS+m66AJRDa3lXoo261BD1uaToIeQHdC7oTjv1bDa6UNOZxfLE2izoyGcLS6LSv2s
zqQzmH8WqDX7YpalfPn44a9CFr/Iw3AKljop7NW4uzTT3oxEPJ/KsRVuENtakyIFTYl0mi2Qn0GE
fEEciCjHRTen8nafP/4B13ueQEnUYozpkHqsc+gpcyfB8GyEtZqI19E1ujxgipHa+7mK8ReK08gd
flita9xsJiyF51/pO5fegsrFJwWU1DLNMy6PGwELcRMhxEPnWdV8Sh0+gXNKumZ0YXXlQOvyIBsK
kfwcuxx9biHmQn7Bvz3xnnRp6p3HJKBCGnh5NNQpPn4x683CJ0FQn6wdxROGDrTlL3/eiBC8a/bh
8CDayTOb85grFI5+HLWNs3cLZXhgDJ9FJq35Udjadg5p8Kb+XDlVcVDaCCZzS8yYbx3f1ZbhbbFl
SJCIGCQNAPQuf1c45xgwF552TmjkTegkJlGzj9JuUa+zneEEs2a6t7TMwlmon/TsH7vay/o0N9+q
eNJxQDCX6yPyHGu8F/1cuUa5y9zOs7kMlBFyYe6InV72sMa8KcUD0U+1IS8PtSeR9/bacAw0owzT
G/Fs1VF++0FUJwbXAzkNx/ryB+UgB8NIkWBMkTHZtw7NRHQ5xv7W9bB88L/3K9uIzcBxcQjU7IrV
Jbj4sGFHXDpnJ1VG82h2DsjZ3krgUWETXMfbPssh+Ofx3Gb+NNthHFRj49zizq1uRB6Xn7HMLug4
LPC01c8Aij5XRqG458TClNjPFH60X8Oc6H0vt0CdfnwOrrcbyzG7QCaLESNQ+su366VWW4ej7Z6h
Eo/g7SatOCDNUB68IkqCKo3HjaNo9kZt4Grc+LLvrQ2xh/kmzRxcqZar868LOe6qrBz71IU1QFf7
kNO6WtSkYDpEWFQoe0SmhOdHaD88AfKxbwF3VrFxedPgDAB4MUYgqVuPjU24cP1EQXpWmsw6mqLP
N0QsJI4UXFjqaVL2GC7cSgfeeWYPUiTtE8Yz5ASr46UR8K1Ebb0z5bisNqkhW7yMu3La2GYsT6IZ
mkcxmdajUQ+afuNwv/fEVLtQcQDUL9aSly9c4DIArJUn5piWW6f30v0kQ+MeKYKvTR71Wzro7t3H
G2yNLAD2iJI5k0+SiIX+sw4oCs726Ilih6AmwpCbSZqN+8uAN/5cWCbioUAIvcyPtb63n3M1mcS3
sS6ZUDKHiT9nbmo9YemRpl/muTfHILXEZDn+NDq5+NraXVgj+qTOWhd4ajntQl3HE/3jJ1ifyGUy
TUR4k/R9gzdfvrUa9DfCOZpxNqey2E6e1GRgeLV330E3Um4stv5ENGIYtXBdIoTJy1oPFVU9m/Wc
ltgJMdAYULucD5AvhqMt+3k30N/+0vXWrTbIVeijtfmGNQaWR/dpnTiN0ZyWphLZ9x0Qc+HrpdY4
z8xutU4NHAn377nNDLVlKBWODLvSIWpHNWg6w+hviKqvjwcPjXcXdRYHhJfurG7lwsM1R9Dnv59a
x+s2Ajk84MeFBtn5TlGmYVdWztDsQb6r2Q89Lr3xZvxd7pO/74HF7xGmKlkblQI9itUhMXU7D4em
Us9ezhBvw0cuxX6WjWn4sqscDCsE0srIu4NfpW+rvdRDTpj0J6MR1utQDKpqBInHRO9THRICsO3J
i/+j7Lx241ayNfxEBJjDLdlBrdySHOQbwvK2mWMV49Ofj5qLY7GFbhgYeIC9Z1xdxQor/AFVcaFC
1QfzGCcj8HGwseVD0dClDRjQFi91FMf2NteMHuMfhBaMI+qNs7Ufxx5qeq1148EJO1VFE6zt+n1k
YeO5jcwYBoTU1ehBEOLHO9PUJf8Aj5MCO485FwgMhb2uNjToCnfTt10pwdKaymKHCCmanyNGWpZm
JhHhoSeVbRQLgHmJAoc1iq05DLl2zKGKH9oIGfsHzRB6u9WNGOMjFNA75zUd5vlFjUGu4Y9SZObV
+dN3ciDA0y/criWFohrrrB6Jqk6dGPJUfBtpKeb2aPI0D1FjKPeoKuobqyiaCjD+xaroKm1bZGhV
uhmce7iGiGAsG/Wvtwkx3gGXjBoJcqPBDUPJxEGU1cLPnUb7iE50/o8dFEYk4KNysVzABDpr1HHp
pYaS6al325WWuwkdyjadtJB4apz6ojb+EkV83ORgvRa1YSYHOW99zWDLgPdCW8d34N5m7Qr5JNBs
Mc1kA3Zo60zU5NTK3TTpJNGRsp089R1Me7JNYsXxzXKK8wsn/3TB+UUgnWgjL2uwdsUVoUv7Oxqi
u9Jtrbcp0vIvpOgj/STEHgNNOpfaCyfX+kIp49qD5kDT0F7DWon2xsTTjeiusrAG1Bl2R0szubaH
0brw7p4MBddAJcAABrPUfddXShf3IXkWHLYWTON9pyfjvdK06Bw3orvwfqyvcnDOlOLoG5AG04xb
R8voQkYdgCb7JveSRtlK0XjbXoaW7SNgLDMcR6V3GBT0OVszHl+9cnIezx/Ydby+YK5561HTAAWC
ksqyGH+dHIScu7pp8+5OjR272uTC8PLbqMHf4uf5gdYaKEtWyVMJXmyp5tAAXn7JXyM1UWY32aC1
pENVXwZiNtDDGGIj3NRFaDxO1YSPUTNpdUwSp2sRFlRoAex4d6mB+yLJbeVF6+y6vSv0XiO3yLtB
DVqz0rFRgaeGIVQpbe+rJF9HqBlAy1fofEbvXIiDT7Y+81gc5iD4kKKD2/o4D61tO0qzkbijOiKv
O+Egm4XY4HWoG94fjGYuYXQ+GY/Hjc3ocdPQRF29cFovtFazY3HX9XMV5Bhz/OSl0ic/M4rHoq4u
KTCcbH8q0XjaLJAkB1WxNUsQtyarJxyVd+7cTNcisRHqHHH//Ukq2r2c3xQnz8UyFs8FiD7ONp3T
j2sJDsZLXeHKO7Vp9TstHfFLRLIAjalG34nOGv/o8Thd+IAng9KOdhcALVB1KExrRgWuei4SAI16
FznzHHidBeNGH7K91tXg64D4OEGfVdmP81M9OWjLqAtbayGq8gSuDlo4VXpheVK9q7UZRKFiJdMr
KMP4cH6Yk68HcoqYiN0CnhCprlWGWNMjMw3F0u6c1h0rXy/NAts7xz7CzNG258c62ZmMtWxITvMi
IL3OjkyV+DJREu1uTCCzcgb0XVrn87WVeAqaknZZfz0/4GeTW2qG+MSAIiMx+7hdajWhDgbz+y6e
hKf67N4ZFTGAVkgiRAicnx/tHR/84dklpecl4IlngUBErk765JYNjgoWKpthZLqbtKU8vBk9jFWr
CU4O1aXG8DAGs9qvVW1n3wEAZYLKZIPCU+Wp6V6h2qgGejTKJwOkUh0UdjI+qE2CMgZ1Nkf50VPp
hb+KS1b+S4wFW3FqHVSiCdzCotzlXe00QZ93xdchG9wniFzEiGoxgf/38ympvwGKVWZ9d2HmpwuN
hgfbYuGRsNrrwD5sY/QMcZm9Q6ZAFR45ROvCJrNJ16ZtZGAocWMNnvlArS3ytm0UmY+4kOvNJjWJ
/emQiqK7bke91g9Zgu5uoCGyNPpFgTPP1hGUrwO30fXsazUURVxuW7row22R94tV3hTB98c7BBWA
7qkSLN8rkbCWbEIhx0tevasUBtVzAgu+AjVXOvhUFz5uKQ1pi67tR+NYpx5AgQwPTNtosPxsDaO+
KlD9p9tgFM4fpaS6eH6Z1/z198Eph1LWXK5cdvbHwU0r9wARhvpR86JEbNH+zEJc4925bw+TmebG
s+jTYY+TtYFZlWKVd16GtABGvJZ6E2EVx8ew5GChNYXZ4F0q+uEhy0r3UiViddDff+dyxrmpaQyg
7fLxd2oRtjcYo2vHdnLUr3oZpmmQgcML4Dbm5aZ12+T5/NKcfhbYS6D6Fk4rRBdvNSJyNSrKoK1+
xNRrpihdTuJLrCv5tBmdXpPXNC21V62YYrI6R5gX7plVWMZ8NdKJ9z8XIaq1qswke6Mm/NePHRHN
Voya9csJrT5QStW8UjC93Mxj5+1EjqilUOz5wr44XW7KSWgwLQE2Ef268MMszaj1ZuMY1Ri39BVA
bJf+wxcv544NateU84WbfHXe3yfMH9x3lJRgF602Yp5Sv8eY3TyGGNqMQeaY/RelStHoMJNGvxBy
rt7f/w0GgJ+WN4uMCsLH3YTZnaqLurSOckJK6X50pPJHl3W4IfNRxzvylhjKsuz/7WV8H3bBrICI
WtKo9RxZ0lTBed4+IuuVvSkKqqEBmifOtUmceakK9dkcEZwnugBrTpFmda3opWIPeKfZx5r7q/UJ
bJSj3Yfqg07JrA5iVZqbSnTjBbTIupv4PknqUQyI/gDootXzr8eJTecuNI91NHtzMJl4ErRd59QB
OeO4KctC/CfUBd+bKvi3zla0dTpPfz1/ej//GbweNBFpBNCl/viJlUpIrmrHPPYYhN2qdP93tjKY
BTJ6pXKjydimRDbVvya6n/eo+oZXVZcYmwu/YpU2L4uBVikNtQUStoA6Pv4K22pk1bg2gAohuuaA
xnWFB2Nv8GRx32KMBB/Rfpyz0S63KAnFSHgNw7xcKHF+hTVIMx3P/6JPDvbSQAefBmiXpsXqB5mt
SX+kzcxjU2QoJ7dJvJPVoG9Tx8tuZVi3F1bg9FjrcJIoG0CwWLKuVXgdp+qiDN6Fj3OjqQgLtUX9
Tc0xgShR9Ggv3CGnlybJAucLEhQUEiKHj6vthVkMULfOjtpYl92DbNPZ2I9i6DcGMGXsIt2kdzZl
3DRY8M75d0/tLXxlz6/w6blbehNcKxSDEARb6+FIY7KUypqqY9WJ4o3f0wXpMMB8zarCnfcAMwGk
hBdDxZMPyz3NbidPo14P+G210BqPUh8NwnhCaHQsd0gX+iIfDtif1WJXow15YZqn41nsa8hebG/0
39e4w0otlAkN9fBYZSOcTkmj+MWsUWPG8DwScpuZ43wBD/fpkAu4EskQbtB11lTOVVgPqesdhSXr
7lB5VrJvcgd/XTCI47BXZ9vMLkTga8klcLwWhp02OBdyGbpsq3cppvXtLRCwp1zTI/xwMP5qv2dy
dueXUYxmumkFjO5rvfHyO/Q2tImCP8asAdTYYjw0smmbLWyIWLlwsE72On598J0WaAqpHDWN1V6P
J6tO6so7Fo7svmQt1lKOGbudj3CbMB/6JkPcAVZAfizpQ6JV4SQ35zf6J5+DJtjCPqYKCWll9Qt6
jUqqMU3RU58iqqJHif4aVkkFc6yNsiDT8uiSsuDyN/6VDS3fglIfG9yDvwLrYHW+x9BTcvr03rGH
vKvcVEZeHPLadTnNI9bYmTvX5iZOcMGhuUOscWEvnNxldMAWMCYls8W2aX135lqP70TSJE8xorgp
3Cwn34s6i+K9hc7ahfN1Ole8Ypd5Ljq3pEGrufaGTGgrNNlTqijyUNP6eZmtxvgRmdZ3sM/pLvcq
DB2SwsML9vyHPX07l28KrIA4DBIxLYCPe8uohBOBvmBsEVtfw3I29zhkqQcJj/TVjq3quURuMpCh
goztUCZ/RjPSLxz2Tw4elc+lXEG9mWBinZmUdq/AJkcc3xAU43CON6R8TsZIsR6Qz+oxVwccO94n
Rjcs5qqjEl6ZSpmNUKuGtAwmPaZ8OizswfOrs3YpZhdSB6eJDlzlXctq9YSWstLL3s08ojie9i0G
1VazqVrIZX7eqhNW4Dj1hjgtR2p349oiaQKp9GIbo74cXbm1Mrf7MR3CNCAtTO1dVY3FN3UC73YN
tl0x0ZKazGOWUozfdY43/kGyqX+UIIPmJ7z06iFAxa2ptzHuHm/n57YGubzPzVleEe7XBcm+uu3S
NJs1R/acMNtVWmzpDCewk3kRXnFo+AxJZO8RkawD/LCR/J90DE6cNrt11L64cNpO3lGWmR8Cl51G
P/9Z/v1fxdqOZ8exwzE8ondsoaaYG9FXcDWtsxXqEEHYcV20jSOwiM/nF+GTgXnU6OcAgyIXWVdX
bbrHcPU99+hZrabuUW6OviOalfV7ABiYk2Vz/wLRSbmkiXV6vRCRgW2wwBjA3ljrGHAR4DWbj9GT
lMB1fHXSmgBHgUbDw3RMLyB/P/vS7zIFoMxI8tR1hufWKPn2WhY90SqPfiNhK7K97FNDPgzK4AE0
tIWGDFtqo/hdQOSonmWdKvXG0LLG2Ai1US6cq89uHdKV5Tl7V/xcJw6QYqTZ9Hb8lAyl86XmNb/v
KhXfIs2IN30mExqjOczUojBD/GSUfvQHK5b781//3ar04yND1kIxcSnLgERYa+ajXz/2QkbecVA6
wEpmosyuX4WZnvkdvl7ztkiqPoekm7UisHrH+h5Zoqw3YPfS7mqslDL8EhrwMH3FzPHwxY0gxm6g
cR50OPGPmAjFFM5QfWmCcBrL52lA3ibAw9yS93h5TonfmUV0N0dx/tvpCDyAhZTGbet1Y7+LMiNN
nl016eIAiVPopJGlTAzuZtXi02OG9rWmtfnWoqnT7uJaSaYgbFJcB6xKKvsud0WOLQzI7KupVUNv
k7R5lfzCR75BaarDgDdLJyMNBODv3NcTIbButDQR+4vwOPK23pCqPvFt+YiPQj/dSiCsw6arlLi5
VrVZNX7S6jSp2ktTn7ajN9rapo9dGBJu0swPWGQaP2qv1LC2gS/55fzHe8/q1h8PQAwvx8LTOMF+
9V2VW3pjh0dpltN/Uzk08z52Fdve4ByRQGGtigFzlQk/Lb8QOBS/AZ7AM6xLvSLfZUK2vd/2jbw3
Sy2K/N6tul8tbutJQLta1BeuuHc+wernLoqZ8EmWhIGf/PGOS8oRyxMwC8d4Lot+g6kZZjxVFE4q
Yy+N017vc9rXUqjuXkGBuN2a4UAmAwy3h0MLVpOkqh2MvvGVsVNN2gh2hxKbSCMfcL32Nocq+8DI
1fqnNqTZswMNzdzWyayOGw04zLzFq694sOrBnrYKirAMLAo8n6p+hIeK0FRm8l/aSKTVsF5+HfdT
s5VofV46/0tUsV4MYCzkiCiSL2//x8VQKciodeKFR4QfDfUnD90wpD5KFnHkt3Kqze8lWnIY6w5T
ifN8K71rL1GV6hq/IHWwgrDHWrSi6nMphz0NdBE4xVqZcj9XM5nAxx9mS6jh9mSUTxl6k+2D0cbz
a2q2fXKPLL91he2NuPAOn45INZay24KyWbTfVgFYPBpwmTKveMJ1SFf9BfsRTIXTQ7ERE4ps1SUB
+s8G5M7juqM9RC16+fd/PbZIktAeDkX9BJvYveIFNDJ/6lBlrNEF1vaqCGtxdf6snj6zaE2AI+Qd
/6zynEdK4QHDqp/6ZBCWb2IiLnJj1oKuKMFLdUXW+C1acBeGPc2biG/IWfkD0upJWFFgiOJaiVM+
DR60hfuk1cHPpN7Y/GeZVLuh+Lizt02GHqHEGS9hG+lkvWsvtd0/WXBOPNkbimUeueVqT/VOv0Dn
3PKp0OcsEAJdaO7D+NU26XVWTVVfCKc/GQ9POJTNUA5Gqm6du8gxGhSzK9unqvDiPWJEP0ArRbeY
94g9HPT46fzH/eQxZ2qIf7FtTCqs67S57OdymCajeQqzVGq7dIrR7gAUV4YEyca0a4k34i0xjqbf
9NSTeZT6Kk+e8BGSl3ixn80d/xuux3dlYH0VSQKNymq36dunKAyHPZS9+tbINGPG76x6wGkW4fzz
s38Xg/x4lQEUR4EJliClR0qAH48TAm8mTp8dguUJ2kubMFatNwpko3c11w61dHi37WJaHzG0WlS4
LZIzVw9qgWCBT7w7SHSLG9cKbLVUDN+uNAfjxlH3fEWaGSl2Y5iY0ULwLAO1m1ET7bhGYhyROuMV
QFjW7+JWxXdrQNVhQqm8EtajNzqXnME/OcPsXyp8yF2BiV2jgjwzVYzRlpBG2i4H05XbO9z+cM5I
jeG6rufswLt3OL+4nySGtEPIv5ZQkZ7ouqRY4D1YtuHsPJmFWj7xORH/1EfjRzO0+t5WRPoNAUa5
i72OlY4iG20JTVP0IET3t/CjWLvE0zzdX3SJdNRLeLNQ3V8zdiZPJo5AzucpSrQMw+LJtrZFg908
MuyufltnwCYuRA6fDUl9AGYZKDf6JavAARLzkKV95jzlOLwofldFXcAiTF+SFF9bzM/a8UJodZqd
LLAvk0ycy5MKzHKv/vVCDGNSIRPNiFk4z69xIs0gn+fE9lv6v9vznxgyGX/bhwMEMgLVlOX949pi
nh9HC62sIciLPW5pZ+5+otImaOq6Kfr7b5RhxCh2Ee5v/aapZKLjzj1kIICjuIvML5zs3PsuDUMR
qs+JaqabAS+w9liGIs2vILDm6m/Om7Afkz7t3U1FXzv6KfUwzQiNZ3Sc07my2yvcIKPrUU3bFGl1
SbxljON4UEfcSV8iaUTmvWKrfebXFhZPLISWdsZPClSgi65pPE/E+T3lu3wDfl+ZrpWu0u/0CJRg
FyBlAnKuNq1OJ6OcPP2LQo7GQ1DH4ws5bj/vcnyQisAqjHBXGfhG+NifdeCx0tD55vRGf78E9NlV
i5TrzhrGWAK+o/K7GTiPeTBiBOj6qI6NiySeZ5bql64xpOpnhJxhUA/tfHSVxnO2yHD0b7GJSsfG
tSr1oZCD+qyNljbZvoWCYHhIUxiSt3YcuajLJ5p1LNxQlMjY5do3q8wEaiOVFj6m1YjZVzGDD9hU
htR/E49axteSY1jdVJGFshGWU83bHNftz7ajfLbvVE3ccJ4VDJfxWJ39LKum5KWtaLgaOJF/b4Fr
HhMTNFhAHyl8KjIKUjD9siwoesp0m6rJxQ26c1UaJM3oPNndO+hq6F8yJwt/9Zmn5T7V97I49HoU
fa+9wvtNaVILt46UTfSM7+RsBAUkY7SlMDs1gjSfZX5fGnB97lN1qN4cCdM9mLSU8i9wi7hFoEjk
Lsa3+hTtJ+qF9SbxhCr3TVaKtxlTFfcm1uK08dG/0xN/AQ7GO5LEyATSFErvCN4hwRRKLewbV5+G
L5Q7q3SHb2F5Q5jmegGCQU3DqxBjWzwlU3O051LKLdykSPopSpLYwBObO0+Op2A6o+IC/QO4ZPWz
qwES3TOpeDNPvdttZ5wmrrEDKBblQ7UbnicXW6nNPGPyvm3DrPldh6EpCPfUAeBq6HT5l47uof6l
iSpjDEzQX85L6Lbh22CS3j6DpB77G1fNlGYRcgnjfVxESU5BZoJzFDbVNAd1XaimxIHDkmxzum0/
W0k7JBC0vYttCpxwOV5RPflJIrVx09Fur3bpGIMmRw2oV9Hloa8UpGqDto8N2u57XyKo+KrVjak/
ROOUds8Gy/+dCk7Vv5lIaQ0YFXlCrw5xlA+3aq+11Y9oQNT+SCt2Hnt/aOthq0S9cH51IkqHP9A1
TPteeBSOdwVWoJNf2668rtTEG/3F4cTgEzXjTysT3kNthq11k0WtOmLy0uNKNbVxPgbDNJA1bUI9
Ce9nEC3FNf/DfIuqSjPagTsDXPFzYiXFRw5R067ckIzzKzibOJjpjklc5hukSGYpp9nPATervhUV
s4Muh9k4T51AAozvmwl3oxSq6APZNsNDO8+zdiD9UfZ2n1reHos2JJxlZBu5n3RT0u+QAslAXjX5
NOwMzF+jgz0j2vzSm7C775lvWH1J8TEjm8xbUz5ojW4/mlJG2tYsZPFbKp4WXwhDTwIGXm1gHBRX
kKOFIbEKjIBCcnbVYUKHVreOIUo8GXYqYbjBhUoO1+aMj9E+zMPsEqDh5PmiUYU6B0Q1wu1F3u7j
g4Jmc+T2JHhPdl4q/2VV9CIpWSQbXQvx6D7/fJ08zrDNgUuSydpL/rYWQlTNbly8XFy8XPtqV9Vz
8RaT2jR+OFnWky7b6UIv6DTapiFBm2qZGdhkQBQfZzdTWcrtRo+fS2twt0gzqvfJWJX/YaOi3Wut
GK9VWxh7DSGUCXBPFzb+2Jvfz097nVnR5AayQu2SW31pmi3L8leEkNDlLLDXKZ71yah036jpgmld
lbwpVZ7uWmSHUg6V1Y53sh064E1F988tKQt5auIhsAcQScHFf/wJRYVWOljj/Fmruybcqak+/lby
ji4F/LBCXMc0BS7kk6eFVGBqEJZgwi/iieQ7H8fUlLoTJrfEkzAS1CKssNykThPdNaIhNvBqrb6H
9Ji5m0nk4q2uwhJ8vDkhwmxS7P3XuJDzha4CBAjAgjQFV98A6SgqhuhlPLlDagVTqkkk2SRya6ol
naMnlUt2jJ+cK3qA5HdghUAVvGdCf310DAacOe+M6ckCdonkXGxdFUY2fJ1kFV7ysFxfHssGW4j4
qOvCssHE8uNK26mrhJEbVc+d1erRxjOkFzgaqO4Hz0nlbdy17SMNyOL3+X29bJq/Y1GGRUaariNM
OGrTa/RzPNSA5Fu9fnbloIcPYVmynziI4ttsxNG+jvoq2hQl+dad4XbFt/Ojrxd4GZ2DDReODAva
4Wp7Ed2FfV3n8pkiEFTZhRp0zHK9P6AsPPYXLpL1zbXI+QDehU0FmICsYhXkO3OWGjZOQc/6INUx
oDYV++AWR4QS51l/M6M6ji8MedJOo5VPWq4BvaZlhI3QKtRHlByedOs1L4Vi6ByOxb/e8Au8KjHt
zpoiugIdOWhfK3UkVieen70NgBnjrYp0Wp+ti0ZagK28g8F0rKq9H42pm+6QptdvLSR9eWCNSBFB
XLgjgHmz93YosTV1UBnD0P+nKtH4bcKI4RXVpNF+Pv/1Trcsk0MZnMRpkelfc4S7NEwGchn5IqOx
eFqwirct+cFLJsGUK6Owb8Yki/+cH/QE1MmAdJCQwgL9xU24xgYUXeQiNFpWL4Xq4SJetNjAB52T
RDeoFDnWIbbycePi6oiL4dRazrWr1f1VLZTW2BuIgda+ZndTvSedHa+8iSjnSp8g2z6d/53LY//x
YEFhcRdUM6uDDMPqyycWgJisEfrz1Ja1usuolci9gaXShUvx9AgxjseykoNTalyrlWiyQk+Wtv5z
34h02pWz858F4ixBEFmlyfHvk+IyZD6ksBze9XktstoUpq0/I0icbGiwlfEBsaTmko7fZ5P6e5zV
4uH4kOaDGurP5AKNi7MLOAQfG+EpRChIAUh2flqfDecBMELVfDGyWTfn6rF16tGdjeeE7jchWw38
2kryX/D4UAk9P9bpvqDwDcVluXcZcg0/SNJSOnGik2mE2fA6KHWIgChVzS/nhzmdElV9yFxomdFK
Jjb8+Jw0jaq3KT3kl2hsNBhjnZx5Num1BUna6m/nBzt5RKgF8mgB6UB/kBBldbPaZtRpbpMlL0aF
Vs8GCXTvjcSv+G65nTndghJLXqwkrf/MCG4OFw7AyS20DA4AEcM9FPl4rz/OFLCAMWfUI17ImpLS
9zAdNHDDQv0xDaM83Ms6Kw9aaM+Hf580agFEwIDhiA9WYSn2Mfh3wdR/idEMoJWDKcS2dLroZU7n
+qXKlrR+6FQ78U2rsf/5MQPAQBkFCJ4JjISf8HHWzgyExagbzIdSiqWYFGD1hGjHT1M09aGLxaWa
3Ml+WsYjtGbTAu49YZeB7QzRPJ/zF1PDmuY6HrSi3qFaloOewTvWu/BwnpwSVKUW6BXMY0jYhru6
aJALdeBCdP3L3EYITCCvYf7nzfV44TC+V8c/3NIGBQzwygSWKFcb65DSNOOcd7aYXhD7ScWPAiit
A8fUjVLoKH13Z+dU0q70zvbCrUHjihrrYDdNsy8tb7rOncTKfeSXxXwVJpa0kUyo8QrO0P4c4K9g
PDdfN3aTty/Yc9RXlaq2GtRRpSuCrJ/zxMcGmqweLUUyernHxBK7zbQu7S9I46U/40RgZHp+2558
SIMeGIoLRPQcl5NeSUsk50jsOV/Q/HFAY4zOd21y431jd5f8ak+HgitMOdVaIjzgm6s7aJj1CN+q
uH2xvVi+xHHm6cGQiKduBDS7Oz+t00jrXdddXaA5oLsoVX88EOBtcWDR9PalW5yb9uEo8itnQOwj
wAxYtn88VaZiwbfAIo+Nrn4G8T9TN59Hih1aKArsUMt5jkvEPRzlOKlFowdOI0ZAA31k1tvUjOZf
aeTSiRB2p/+xiNau6B1M9U6ROGj7qRKL5qHBjqa4gGc5uV8hSCGDaS60CcLkk8yPfmyGclb3ojmi
7wOtraM9P6l7HPW2+jbpTr01jWLcp1SdL2yXk6B5+XpoUnESqZCfROiaVzRR2EzdSx1Tywu0HBaS
b46F2QVtojZiX8TRfEmp8ORKX04jzUOIQ6BlAEp9/JZd4/JI1rp80RqY/ns86UswKXUqjQ3h2nBf
pom2y0X2z08J49I+ROeUaAAyzmrDtq0VJYnR9i+6gdSEz1dVr2NjPrjwc1578uOE2FG/VFE5OSZL
dAhhkXatitTput3Rx2ObIuWnvJQdNU2/9IBx+GjB5cUuHJy83p4/KSc5PT1L6LXAmsFlmFzrq1mC
NQLVVk7xlwmsOip6tKK1eEhvqfTdJW21R3pFexCpEPcU6qyrjinfNy3EsfO/Y7WzeLrwguf1os8F
3JmK2cePjJtwbFk1LXCnIKzYQQTUjJ2nN/1jLuDrBbaU7b/qbS5jmnSVcEYhTAEK8HFMCRCm8tJQ
ubKgwUqoMCBbwWW18f1UdD/Oz2/1WZkf7X+DpBYg+Xvm+XEsp7GavGJzH8g2xa93455ubmfDj51J
ffzXsWDss5ALFYER16ltEeWKGzlDfO2GVlr5/WjJwFBS2W5k7YLnOj/a6Zdb5Ech1bGIiOutaaJ5
OPe2Eafhoc498yr3JvGoplOzmTvP3eh6IS5ILZ+uJDQXbgTeLOhiHJWPK6kbLYocXmQfLC/3vvZq
haNzIkPjyup4Kf95boxFV5+MCpCKtXpGNB0HxLmbrUPZWF8Tt9EeebLFNQZtQ9BaQ78/P9yyyf+K
P9gkTI2V5MkipiLg+Ti1TEZdqEyqhdWdMm/w9DZhLqvV1ugyzQ9xRLlKCjmDnfLyfegZxe788Ou7
4H18rnUWFr4MlbVVGFnYWugoMncPQ9jEr7Hb5DdROaqvlBKKV7dXJB1FT88Cwyrd28JUF00hDa3x
2bwk9bx64/73S+i+UoeyQSSt1Wktg6bySA37UI6tu7G6efqF96yza62ie6DUl4HOMpXoKsM35ff5
Vfhsf3FsYONTfUPnf3UTzbQlBIGcfVDwT7wG8+duk7hInp2q6X+dH+qTo0OLgEecDiif3V1dQAUs
HhIjhqpLs94hGVNteOxcXxm6YW9P4PzPj7d6Sd9XFX4c6wpmkDRhmfpfFUzVTVsLFTO2szYh2TM0
qbhxK8xhNaEioTfRFQ5Y1fbCsKfTpOu7eDVxLYErW/N1gOIgtBuO5sFJ4vg7zarCt+du3I2GUAO3
FNqFdOF0mghlE9NCoCCqpcL8cZreTKtLiQbjgNvAGMgh0TeeGcunMCxDy2/IAx+VTqe9dH51TzcO
w5LM0xNgpmDmPw4blaG63LcmF2Gf7BFVsA6uIBKMSt0+nh/qsxmC8kHgA5wPtD/941CktqHo0R44
TE2r/kEfpv0WppSE/Dq159GnODcj/N5U47+uLOUQEmx3wStASlrbbiVkOyF6X97BBkd11+g4bAel
4lm3spi0WwUILH4KdnJ1frYn+2cZlaRsgbItfkmr2TqghmC49y40KNN5jByJn7gOPeqnaeK17qOr
5F4Y8eRTonujslkZl/uHi//j+o6R64buqFuH1Jn0wA7LIr5KJjX04xyp9QuDUaDjr/t47y9a2P//
OY2Pw9HL0atBYNIGZHF4KiwIIYe6tfFMhng0eP7YepmHboFsrXtgvbX65hSxgHFlOPKglv0Y3sCh
sfDw7PUBP1xQFnYb6DNV0x0MOlTfRJkW07ZA0PDJKfXqJ1L25muULnhmQ53UF57uUQTowCDa5qKk
SL81sqruEZnPsNjOfVg033RhD9PtUOAH9thXQ4S2QOzV1pU5NWW7mcww1L8D6k/6wHTZm9czorb5
zug7tUJcq577r0D/dOOZB04TflMkOAmrIIhQksny8EsFIEzf66Wjp9tK06KvZaUp0UYvEtyDjLIk
L2PC9z1CsfUj4G/noKTjSAc4sXNnm/Rm85wTev109MJ5lmY4qwHRg3I1tJHxR09F9aZavVACmHxl
BWBdwXilztN08qVRc1cA4QBJVXdZs00rLemuo07Ej8Nc6Pa9i9ukC2i8QJ88UaMnKCzZa0mo+Apt
bVJ9x2y96zS00BczGszSg6h03eKLppWAr9GSML8beYTKQqlpc7ONplAae7cr6a4Xo/Krbcxc3w5K
Y2mb2UBiwOf/193UbuHegYBuPR+cW17fJM7khbkfZ0jLOb0HaCJFONm+c0P64QFlUiV8rO1Yt+/i
dGBZ51Kpn7umjcJ90WfxXTtkE3oWbj38yiLLutWAvHTb0o2UXyggV4kP9it/jfIUk3IQBG2jHpW8
zuJbKy/y/JGk0FTeMjS/rkURud7b4GVFuhtjvSk2fa8ALh2aevSulVqot9QGQSmIaWoAoslxxEPa
gubxUDpZmWFBU+fmTrMrXthW1aq9FQM6e4CCDxKwb3pQ6GCeomw/DIiwBYkbJeqvWuvT+k51vEZs
G7o69h/hJVEcWHOfdg9VIY0ZuYzC+lMP8ZDvuTfaWwdR6ZQeixSa9RBaIzg5156rbOfkQ7bBzDjs
vqp5O05aYErDvJUO7ePOp7LeDOPGnEbld9F489F0Wzn/pKNQTeW2CLviDZWIVL7qU6j8rP+PsvNY
rltJtugXIQLeTAEcTyuJpKQJQoYqeKCAgv36XtDo6lAhRr9+g46+HQ0emKqszL3XnhRfj8RDg2y5
BT5TQqJTK5HPMmvpIYumGxrFFCbVxUeZWl5NAuQylhdvqRtBS8HVl4JVOyv0SKFWgUyfFoX2ka8R
KWdpNuN5wtgywx3sO+9HoUzNo7c/et2+sGYYvSEbePpC8hWN8QKR3jbKUs4PfaKQO5Zq6m4YPFXo
9TCvfVTuuFrH2R/6B8SZhnd2e62VUZMt5SswVWkzL2nhY1k1SlL+tr5UL3MRTOos0H8fvUKl1X5a
nMa/iKaZ5LFeDdzvbIhQ5tuCPtelHKTd/6QflvU/R81u24e0aBnFRKPBiO/oK6dxIrsauhNhbwP9
M2hUS9ggj6tCLZj0PE6U5rQ39AXs8r6YZhK1estafg4uMW1xmbFsh/20ZBoS/pyGB3fW7B8YCUOO
MTLHeOkgDz5kjkYQi/jN5lnMxsmiwSxyPox+HT7Wrj4/aqNsgi5M234Qt9CXZ43sbFXnNwbSd5OB
Oo0OhDC6d8swFrmyOzZZcMrBDDzV6Wq44cY3uhSBNfXh4LkCHVrDq7K3+WLOnS3bEXMDIQuVVloa
E01VIgxi+FTsymSYIX4qqT8H1ap1MaEWdHMSCIg0Eb2sOvlWZ1mxyksivu11hbXb9pVpH+Ta+vaN
lML9Wlezf0+aMtPR3h4GdDelPebQS7kP37spnwXzi0GM0Tw2cxaZ+lxkUe0SnRl2dLPEvnW6QURN
3mVTJBA1maHk8P+qMQL/NZUi+D4jTfzkdpYkiI2zJjxWI5h/jkPO6mMVwXLJlUg/rG4DhWcMJhaO
Mk2DZ00brfJkpnouD0Sgr6ec15RZW9IkL7MoJRpof8i+zoWn33oSA0qsre1wm5qFL6J0XYZx5w/a
fArI9/xcaoiPw2kxWw9dtabwxgXWL9hfvRc1bi/lLqlaWlDD7GU/C5yRdFIbrwmscLRLFqGgLrUU
FIG97lcEWsFh7krYJqobNSPCSsJDWntV3KfpDHCcamt5NBcMxejEnKG8D9JifkYDWT7mWZKtey1w
ZXNv5+QeP0KLZGgYUjQn/WnOa/GLTKJx2XVWIYvHcl6dy6Imbw0BdNZf24RAPj2VTrHHWh2Y+7Et
u5t0G+aFU6nsu34pXCOcBhcn3Lg1oA7SWN0beIdArDxkLp9KesCvidcY8jSv3kTmvOx5KnavFRy7
Db+MBngPVQSksSn3shHaGCaqrRFvJYvXHq2RmxsWWTbdEgts22w4dnU7OpP7NCWtjr1UOsGZwbhw
Yre38+rUJXLqTxanP7XLVT7ou675TZzKB6SJZd7LGysbS0z/bpb2cdaUyo2cniklLH0gjbcOmVD3
EydfgEV63eu0VElJC4H0ZzdlIALQyk3tgpDFi/gz7xJUjMSrIbd1p0rlIaiK/gMJcx4KWD8r892s
jcPr4FftF2XJ2t7RuVVHTrU6456KpmWYpE7xWBHONiAw18sxNLQCVjotcC04YHcYPqCCK52QEtC4
X5rWo87KOOYGhemt93Vp+yhQ89EjkZNzSx3OPSUMOw65oNEyVI1Gch7QRZahwPjh2Vk9RfM6qVul
+d03TZCncmPpU/9qVHSTwrWp++qjXpX4lMau9l8sp5d9BB99fM01YjhPQyCN+mgabSIu/DeIa2q1
PvVC4nOHe5+peX7x03766Y0Cn2TqSkc9G40q2p3oO53Wa1lZxhHv6tx1ITTh5jazDWUeyEZUH5x0
yDN+IOfCuLcS3ye1LumSE5jL9m4ZWjTjaVcYeaiog61XaBIqO/irmRSxbN1xFzQ9Mp8GHeXryH6i
9o0/b0F7kN/tW6eYXD1MhSc+B3aP+o/xhpnHvM9jEDmCkJvQxP6XnuamWiB06SQTht0Ak+syGEtt
00C1kvpYFlO6Q7LuJIfS661nsgXXZqdcwFSRGhbqsiBYl4+Avmd5yGbKyJ1pkrsE/jdDJ5xqs+Md
qyAoPmiZNll7gRLSj9rV8x9yYaCZqJHF37aB1Yhzb0jk09Zi2MVxKIT/mgY1PrlA68DoVnOdk7mT
pls0JYL2Li7agacO8LtWZ3xTONccnB3pi0Qi1OGVHHAM1YgbY3ehwEOdj67jWIKLoGpvXaO6TbTc
Tg6yTTSEnk2S5acCLAYf4oT/I6Tn2PhRvWQIxuAvps0H13aM6Zzy0iNgrmXyyVtTrQtNTRgD8S1B
87PJnALziEMp6HjsNufJnN3jMJV8AEWRZBe9xO0BLJxWK9ZafSh3fSDwVvSohleEzislXSnzugvt
BVEsbM+Blz6Gljbq20udV3T2hdjVtp/q+NAbz3jAv1T0+NEqrKl6oMBiLU5aXIoZqmA8r31x7zZm
012qylRxD06rqkKvUXy/fbvO6pOjhqCPGXvxF3jkOzyRSzZZn3RSQKcIw5niAzCxJu6nTmuAS1p9
apw43Q9GEc5Nq+Z7olvt4mQCfg/CvoF8wAKetnuhxm4SIRp75B+Js5HiOEJAgwYvk/Qvjd/NHZ0O
smhjYyzzZl9OrRfsejlojwXNdeurn/K/HLaYlIgCzqSrxW1nlNqDam2D0oCVq439ruWycjCr5rZv
5p4ypSq1D7JZp09+F5RIBORAaqWvld5B6xTrt09xCtxJU3Vzw2zJLE62PaKEN4KGJwe2eRnuDLpC
QYQIoJ1u7b6inKHRmGsPVNaUXo6QtfcRoKn2BSu1lXxdJ9ndKc+o1UHrwaa9Y0v8W1eB2RJ9KNrH
nICvGhhOQS9mUMI+oRs+ryNCLBOhbJQMEJGh4P3ajLKHd4722//m9dHX5ZxNe9zDQ3Xd8pwgr0gN
De2JCYWX31h4Ma24ooD3sBKRlxiaKYnAjCQ6aZ6TlGUobKfRPBaO1pn7QY1jEbnUJE9oQkS6Eyzh
Xkg/N/vJlIGn4BoivQH8iBABbIf7yQ4Gu76Z/db4QYOt3ptLuqS3cOd5eIrJpxYP4wCgqtc4bH5o
vTwzL+Y8VTOABfB8u4XYEm5GX+RRqTf1vT+NLIqh1gGA/lq02BzChkjaXwxbEvtkVKn/pJO7utw0
cnZeXFDpVlizhfzCicYhMHATLdsre9VKTl8+UpOZSYWMarMXSbjIzMYN0JQ4qBTcJP8gB76Fc+aR
GnIC56SrPe2h9bK4k0k03WKkxi5d3OJpCfwhfWq1ZKlijoRzEtoDfmp2B5W8M21406oFjIMnCNUD
ow1aJVdvDT21fgKZl561oLY/TL21Es+RkSA7reVMm1p4P1BIdod0Hj79++V526XZsi6Z4ugo3803
NHLByV7vRZOfA+Wefa9KXj20JkjeJlIJ/32pNy0oIpHwPG0aM6QIRE/+2aHREmPW8X+4J2KpCSxV
fHs+bpCo7SoMA0n5zj39Syee69G9ZCiGwhct6J/XY1TfMgtInJNL2NTRzNb8QVsnf43Lzl2ezS7I
EHh48mJmQ7KGY+JRAw5ja59BhK6v//7tbx4wepoNmby5dJEpOVe/nbLQDFSNlk7JdTx27QB4dPax
CJkbj6Vi1f/aD+b3PE0SL/7/Lw0Pg+cLEcJBa/7nbTBa0TAu1N2TJba6juPLnlKh2wfMSShVk3r4
7HGbLl6hjft/X/pvj4AxANxhgKsIRa2rR2DZ6D4qb3FPjESg5dXS8kKWhmQjEGhDRF8kH5D0SDQc
hso4XMNo7AXiDdu/KwNkh++szn95BYFB8q+N1cgwcVu9/9O8tyyvHQXsmNOyjv2hnepAxtqs6edh
LtuMTlo+v2dO+8uT3/iTwK/QWdPYvhqF9IHRdEUzOSdnqMwYEIM4TI6mwR2y07NpLPOh77SAs4Zd
ffj33f/LVoQuDjkn37Zls17/+WN7GF9FMTOpCJTy92UiyJZuEbwuaaCdBkmPO1nN9b2An7/93k3N
9HtwwEe3/fP/3mKzSsTWPwNwC0nhW1kGVrofTcxqk+lNTUw7RUQ2dq5yny5r8J5C5q+XZ/LE/5Gv
wIL65+UXgoSUB3j0FBSY/mrYaxd/XqYHOZHsE/Vpl/wQWdMTkEBz8Z2N+G0LGkwUwg5EMWj20AL9
ee0au19Jg8M9FQOdhjCXLEoRB3XZhEE/1XmYo/eOZsJM7t1sdG/LOn8vzOjNck6iEqvrNrDGLE5K
459/QjOMVtCnvnMCUUhA9iLFCbnQTeHV6zsKmrff9gZ7CiCcbSnJSFe3b+0/D7r3JkiRK+vKQE93
3Fu1qdXskD6NM2KtSnkzViV2nU7vhLcPZJHLx4Bee7pHNe7fTKMxvjea++2T/qMQYsjxO8yXhQ5B
1jUHwQV9a6xEqZ/SVjoHs6OID22q/oNbButlRtGUn1Om0Q9eKVV5GfS+yC52jb3iUoG1iEU90LEo
jKzbaaR8v/dw3nyQjPd5KVn+WQ/Ry1+NKgO/Zwv2h/xctiP9WCJX9gxFZWwIz3xd7WY3ginr3tl1
33wQXJSxIV4f9BloV6+W/7W3e+YPRXF2tuD7sHOFedd5hbyQnVaup77MjIEeypKnR6HjFPx/dx8u
z/gH3hiJgdicrr5HR5cme66dn/UJz6uqkY6HPYM32kulIY85nkoEI5gWcNq548d/r4Bvfzu+79/F
OJQQtLtXryhPfjJXJtGnRHT9OTNbOEkmHLRIkARxxgTZnDqX4O1I6oP+69/XNt4+bSbELAcbOg7h
0/VqYHEsWtpqyU76Ui9PpSi6+qAbaubkRfDUCTlj0JIKJ1GX9GmlkufJdFAstMNYWTQShraKbUXu
gIjWepDlN8OfW1IeaePrB7LbrKM7FPPnf//Rb/bHbbfYVFPM7TZL0NWUsK0njd6f3VIy4eClSfF5
aVO1N53u5zgHdhP++3JvVqvtckRJIA+h2Wxf66aMcWaeJ932VApp7mwaq78UfIu9qgkmeudabx8H
12KStFEmNubn1U/TG6PJ5wYpr7ARTBYDmi1skpZbhhhKM9LXul7c1Uk1vTNmfrtOckfRETF4RSbK
in+1K2ykBVbG0SDHrhrnM11Vc6fIxL7NKL2+yJRja7c46Ky9oKySMG+0/rVrRhrOaBvE/yv8we2H
PgyWCV1/8G1Xd6FdNBotSlonA0TNC+7X6d62hBWcqsAe3wvMfHPL8bFQY9EBhLsQ8E79uUPYvpyc
ukGKQ3MLpeNUqM44Zrx4/kkzkSyEIO4wly9YTst3sMJvXuQt3hxcM/ZNvEn8BX9eesPoZjWH3NPq
zqUZmnw7t1bNbKoxx3u39d4Jl3nzIm+XQ7Jg2NT5TPiutl2hqXympzaeOkzfcauW/AEDY36Yp/K9
+urtTQXFi65m08Ix/7vOlXRsPO7ZWo8nM4PXX9lmssuBjUWVoNUZDrV5VxlC/X8+XB2GKgpH5vnb
/cSkuv1R/9nrkYJ4CkHyeAqGevLjtHbLEcg/ZqiQwaVdHgXJAq+5rOby9O8l4s0SjrqQ1RO04aYg
pbb588ot3RoPeOJ6QkKWvNgkqD/SrjWdnZWMen9eMs+TgFkqgB2woGA7/Pvyb+/2bx0Xx2MwueAF
r7avoao6knQM+zQK7Aih0r00LO2yOaupMHdFX72SnqzeWarevk2oHDciDNUzYRXXPaRsLrR8YS89
NVlbnEvDGa1opXruIo3+UnL8909886mQTYRBB4rdZjh7Y8mcgpSBgOF1l1a2E6leWcsES4iU+aFb
T690drnD//clMf5uCj2Us6hmr16nrE595ZeTuiDRM5h0TiWztzKnQEDXPotzK6R651dua80fpWFA
twjCDt6EzVJ+XRrmQVEnvEjDRU9wAB5SBQb31CoGhq///m2/lVhXV0IwxYKHm4QLXld5HaN/N89x
/UPkadpTpvVuHWW0brOfop/dj77Tz0sQrfOUAfDAVvNF5/2tbpmn5A9MaafsR1N7kxvqhLu/p8d+
+7C9be3ndMaZlEDOq4UK9gOcNjHol7aiORmaGKBDEx3Boz8s07Hql3eaMG8+XzT2W+AfpyEDcc41
t6oglkq35oDhbTnP3rn3VvtOSefXbBjpQSSuMTzm0tKP+Tjlh38/iDdfEZFHtD02Fehvmf/2z/+z
ZiHAdlSlPOuSB+boDmFlkYV568yJW920RAy+U2e/fcG2n4qclgYXwq7r0/aqrMJvk7q5WH7T2c+a
1+jlviqxr7zzJr+9pTS1LAPpLkZqOnbbP//P78IkxVzW1dpLSUWTLTvQb+PGmR6Kl8pZ/PmkIbzq
4Dxr1fjDTezmy7/v6/X1iZHYgAWY4BCUbbjVP68/ZkLv2ArTC2zd6otVmHa0FA5IeHMjdiRdk3/D
97webG0sRfzva18vx7+vvXUX2P82c+HVCaqYpUb4CNdu2F3DrAMiyQiEiaLXrp/VVNXPc9rNL/++
6PU3s12UN5jDNHJijhFXHRw+9txfCOi9ZAmffZihafpgT1JiZ5gr4FzM18U7C+Q1oYF9doME6AZH
eUKDOLn9eZORPJokrKz5JSnGdAfmJzkBd1YPlpep2J3d8ggPv42GAjpI1CkEax6Oqnfu9l+e9NZL
QAavb4bya3JWjq5F9kyrLvjWrZeAOd29Bnz44o82AjUnyedz4GlT7EBgeedr+r2x/ncV3W4ABxHE
oBQ7mFau9v0eBY8BqCy/pEwTyTZgAozBXDDMCmsh2qeuRM/F7K2bmQ63KymmS6olUSE0BudqGn9k
ojOX/bCgrkKvb8VgmNxji2D7wigh/zb26bsI7t+t1Ks/Gtc/HwWvJtXK9Vl7qDlwul29nrspyO/c
GTRurE1IV0MoetCQMlUDbV4yJ4+QtZTzQ54L8asfrC3gIC/A2HZsKJ9qU/avyLqmJ2vORHnUctPV
QtNls7gJUC1mX/CzlPM+CZosuakssez6kWHzDXqbSjyn0k5f50wvgp1Xu9MzIOxx3JNm2R0Xxrmo
vluh/UrbZDagTliMiJjU5K28Z0Ax3OBF7NY6pHtX53HfD0P/aWFGX+xnKVtwn3AbdPOAtcA2eBK6
U32rGmnsWFW19Ktc5dLfNWYwSN5KpDCEjzrWwzBDNnlqlCNIZieISqhdZfWOfrStunlNgRzfG+k6
fK1ngyA8KczxSTB+gni0ZvMvNRmthqKzK+SpcC1OigFL3hjatsoumkwcezeU3rRvEodO0+ob6Z78
UD85B0HXkdhXGgQ9IKwZy08Nopf8vjOUPh0tsBB3OHQ2WYI3AKKYnFWB3m2Y9ESgsTxtl3WyqG67
skhONrzBmeQsVw6PiytnIzIaJtpUg8jhgIv1RLlKj8hnINj0A+JMr6anSRGJdY/5RzRRU69CRzg4
upcF+2oSOcNAUzgg7vtUtH2jwqWBk6QEKcohTCT/K9bXwsP9Iecizpl4EldbmfUX4Ju2HuaTYrDn
eOn8fQB8PoQZ0rFXf4JMcTcWVqeFqjTND8FAYONdbS7lctuyTuDFHmXlRcU6o1OpFmVd3Bweagg4
r+t3GTOCrzgz+8cpXQsVJra39IdVZF4aMcNPARwNVrD3JkxBByOxeUWQ3i/Amfy+2DP+h3oGjtY0
o4L2u76X1tpVx6mSuthR2QwCVaZUP8dFyB+63jr5bmQmXz7YXtIWN6uf2MZBGx1p3AaJtOjLDK7/
vA7OSl74iNTF8ZxpeMzW0iK/HonlD29OBz0ENsHk5JCPbc+7xoHwoy/mdnwd5CzaC4mUCk3gYFVf
kXf44heqh7R4dKbKm385TPqKXY1XMIFF1rrJ0RKyVaEzFDUCBbpTh4mTB6fU2VoeBiuvsp1tSaFO
SzAL2FRiRSVa8Q20Mejbvo+TZG7QCTSskqfZHmmzozrQjQ98uJr1MZlL5BvemALEL63J/sE4dipj
MW6KpyIjaTZch1KpJ4RQ5oufsuw99FOudn1T6sanLB3QmiUGjOJ4QYXsfs4X0oSNkAAmNyBVYbV/
Gi43KUTto3eRV6zV48bde6pKkRbxkOrOE624uXgCFayXT7XtzX1Y0vnsT43IQG2OQis7DcJ0Mxk4
ZtDCjXExrUH9jeW6/8accP1ak5X7UydMIIvGFOnNV9UXoHb1rvcPMIADIy6sRI6HxJiSAWnCsBbx
7KDAxrQw8l+0AyW6s9HTiwkBKukfAHVv7cFZOTeTXmFbI6sLTD75L0l9kd1srZE9ii72194yotzT
cfXi7hzu517S2pZ6t1ZfNCYpCEFtnQ+NSEipIr6Hrr1hhpoMO12SiBXps0vvjRDj9BxoFbuJxcbw
DX9vK0JU+K4KIYsFF2Ow5263NpPn7JO6dcjlNaZi3jX5mnzus2XqIhqbPZHEKmg+j1hWCb3Lpu7z
ErR8tAnn2RcrE8GXfAAjdeuZIoj1FH7fWeuS5BA0tqZHo+iH6kjHCOBRWNLEPbermRUHFKZUN1VL
GMwc5SQLIPmEpv7BSOvFPpNY3KYnE+juSTrr0Dy2jLBbM4RZlxoxUsrsNrCLYTkPbOxnjW67EQPA
rN3dpol/Dkr0mDGlGhCxpDcmjRW5sb6kFWScQxughj5wYsu92EecokfpvMWDuEYPSydc0HQAkA7G
uvkYVGxvL3ZWmvVDO/RefyZUDZlQ3ppthWd36bRjk7biNekdA1sw6/Zo71Rl2HMMsBT58YIUUovx
oEj/cyDM4EVqWrZG+lJVXph0wDJiZLhuFZcCAf0JObs/HbPUJhUKmTax9pDQ6f3cL0olzV2fu+N0
ofW1oqGuUGYgx2qyuldfJj1ts9MExuCm9IOiuKnGbj5X4Ef1D2Mw22fOS9D8iA3ThnhxVWtQTY/y
ZBnA3WPO92Z1asdR5dFUW1MQO5xbPs7knT3ZoB3tY9csXvqSUJJOD5uY7AsLSPNdWal2u2J+Lc/p
gov6s0OXY9ql0AJ1OP1aZcQ+cLriE+otQ54HHzCeJDku2+m5I4xvHB00gKCmbG42V8wJh7sxxlXp
NlDz3L41HTRA+E573I/Z2h7moV1bvuSZqO2bFdSdd7eqeupeBzf1XtOyaZo9XTBbHXXYcT+ByaIH
BszhojJI7JxRsMEAuIk3HQWiJk4Wh9Wpuu47ndKpjV2/tF+Dhj8lCha4e8R7016MZ1c4xo82dY36
JlhBJKO7R5RdvsD1a/OTvZpG+isZEtOGJJnUL3OJ7e0oMiAEkV9W4xEIpu2fLC1znkuD3uSwqxad
ngAd4PTiOcvs7Lq606zjonnSxuxum+XF6cT0LfOyUcW5o+naJZVgBS724JUiIijL9m6S0dcPGX7V
ct/UQHuf9FkPDgtjHaBbOnFEe0gfTf1dsE6IqG4kUV+eB5MhmtGUuIeS/dTYb4/ThRaUBFnYK4D4
jY1MDq8FXa87ViiRxboQzS4dSUc4bRFHBTjmtIdb0Bqa3uIp96tnzcpRZbbaYCf7qrbY8KUEcYaq
xpxiM6vN9OCtIAr31IgjgkQQh3k4GuAOb+sFrXSkTaIbdoYoxRC7SjkvczAtImr5Ixs4otLLd1MT
lN8lYhds3MGIcFFlpbf37XSkjPGbhAotkKh2LS14MsXi9d+9vMm0gppaH355jYdUrFE59sRRz+gf
jqnp57edvRqmCt1qzW+Lui2d0+L5WVwmVebstHW2YFtatbuExuT1TlS3rZXsKIEX1G9e4dooTzUv
+5qJvKTWTaf5vqCFSg4Cssghzmp/9O/ox/TpfeXVIBoXOIkHQmdXSjomWsFBU71XI51sxIJ0ThI0
iUOnDQrwQiFKTu8BP0/R3nYZHZMPdJDyZ9Bpa32cgw54KRUGCZ8TaLnPWjOicQfYWFZmNDIyb4/w
Xon36rLS0Xb40VDvSweZ2lg78xhNIA/m0EcmRlZ9KVNt+mFmjZhCr20se8fLjUjNN6uFxiS97IgF
p3K/FoVddDsCFKaClYrWXjybHrgLmbn1RSitF5GcrP6WNPTevfNaPGhBqCMXbi9Nxse5czV0wVFK
XTZEQssN1NalDXpan/ygvkVp3nY0XhNN5mTGr1l1MwGbz3lnSw2RBVLrreKmyf9ILMXgUDzaUvM2
zS/olNytqgURddd/mrvaKWKjAWezyzxitnfWTAKau+ba8mNaIfDF2FKmk9SLDrUdEI/gViTlimXd
YicwH9pg6h9XXQzFDfaKoMNa0AedqHESgeS4WSsj/epqTtqdkiFYWLfojJgfNF8VQFutrfbEidqL
XQ8OJoXB5ZeaFxJxjG6ghNRr7dlRBwizOTORWPVlLeJaTCWoeSBWtylBbN8R4reM11XgpQetKMdj
ZgVzCyu7KIpQIcPRb6Z10qwIrX/WxcRGG9W+yqjXIhLIkk9cmuhUJZe1OWeyc6cDL5F0sC/lsx4l
fWAV90vZr9rB6Y2KjmGbysgEohbcjUNGuWSnaW08V+umGS2XOi3OadIBAZiLoe93CGzboyvKTN+B
xeKAZ6AKJlGiQHwZO02jM2lmFKQlWejIQDasZDKoo1HLvYpSRBXTd1+jIAlL5TvzTgRBqceYy5w2
dDCuLSfqEVMd181QvcrA7cAEal6CApZZIilLG+1uOzKSBpphPHAKo/Bv60DY6467jD85Jc1vDFW7
up8q16T63Hwo4tIvVS9xG7l4mwY1Y/spqzljsWrEbir9Nf0E4TXZB1T5oo6HKeievcQc87O0m+yT
kS3esisXvLEqVDmG99Bsh7zZzVkN/HTshq489qPkP9/6wv6FRpNWUex0yPoR1w4OVPK5QP1eZa7z
JVkXdJ6JuWr+Dm0olTNJIu0MKFmtCmo2+4YRpQVrRBNmBIkUN3Pmev2t5prNrW/OlXkUPcMNvmQ8
nX2IwlBN4ZTOOs+tWopoHLvks+sj/wld/GcxhByHO4m6REbtNNfeWQCJ83ZgkMevy2ArfoNlzv2O
CiTh7iO4dp/TXrToY91pLM5s6f4Oyvlax4DEgteOFaRIUEG4qvuhiib/IkHdzs9V2WDJ0xM8hvWU
WT/wgcjl1utRsx4moxZfoWSMy1kntmghvKYp1GOfdOpc2Z3RxOlUWdOxUKa5N1r4G6iFU5mdq8YT
JKcsxVrnh3ENUicWRAuykVnZgBaCbqDmfyIJZezOE+evb3IVxq82g6cTlj5hjwdr4NnObGTVLpgd
fY3rwSLUIGytTMo0bNeeiG7qc2SQZo/PLxTIvR8Ncy70PYJQorRrOsxq761NO8ccapwpQgvSPC2V
RDSKtsIN8FDKgpVUd1b7xcvzct4tY2K0OwPhuRFLKzOjgYF89QKYfg32FTG67kcT7XL/JDUl3Thb
CfWJxeqk9n7xMt8L7cxZ/QiiubF+TXp3nu/YhCcVs3JXzmmkOc3J19FRmEnI3zMLZu6Z6HHWsjjb
ij8frwirmIhETq/4QCSx28NNRtsdruhMUjskALOqQXMKY6JIdFe146CjNyGFoD3dDkXXP+IT6fOD
69amc9h8BufJRXAVGmWFbcfJV0MeVgMEJqoPoktuCz6eb13GQhFbQZL7+1yO+YKJQGZFtkustJrv
sMko75mN1vCewMVT7ocIirpvRuL0+YPELGzc+D0916jzdLneYnwy0H8vS6XvLE8G31lZ2cfqZk7b
UNJL4JAmF6TaXY8rZlcOmsz2cy70lx7Jph51Q4qAOqnUiNp1mcSrK3Klc45zNSVC28gSrX6ny/i2
p2s5NpRO5gQ+/8a/6md3xlrwjundxQAcNd7nriFYLP0STT9+yvbQefQjPlS8uf9npAhNVlQOoHwd
ZNHol6499a6V935eNOXFavR6D5iehUjT8ICGXparQw8sfDxDCnKt99q72/j5z0YhE1yoB0gCGPIR
WP5ne1fBaC6FyZVRhVDCcdIuNfperclMXAgdR5ZXfRdzgYHDhOIQup3pRgNNlp/GKKp3htdvFAoM
/yyGgCg1UUYyxr2alPTe7Ey2oxWXykd+wXa/rmdahmVDF6RtnyT6Y3VZio6hFc6Pr7mX0hJAvoKN
zsCF8e9u+5umM4sH/09lTs3lGNfpG9q8lGlgKnGTjU75bJZrfuoNQAusYiXmn6IFLqk8jBUw43f/
vvSbRr+FRgqVJpNJuHv+NblV8oEONiqUs0f26mdz6JK9Zls4P2xrvGC+zN9pcr/5qbz4IPbQo5CJ
gVXrappBhpZYa2spzlMqmyidJufeAY1/u/I38gpsvahJvfAxpu898TffHFfeeCxbbh8e32smy+xy
MO7soDz3M4r2XbH4Xf5oOcMy48BExtCCoWfhxubTRn461wSqLVQ4e6+GmrL8j7QzW45TCbboFxHB
PLxC090SmmzZ8vBC+Bz7MEMxFNPX34Xvi4U61OF7n61wNVBDVubOtdWO/iB7kYsXdsVYe19yZVbX
U8HuZB4Noyu5QMY0F12riuy+zyai2mqJ0BexQUAutFs1dPIg6VbS8n4ZVjXSG/eLZvYpIdNKR70o
nt+fDbt39L+jOeR/mRS8qn2RmkZgdg1KiPc0YQ/0H89To/vLWIk4FFrSBT14/tu1tQ35dxsiA9PF
gTrnt1IJAuTuMds0RjdpztV9Tmr+NsmbzxK1bk9kFyOfwVL0cfP9u7Ls3r7bTRyo8qCQiMw3BkPV
qIrYqpP6HmzDUvlNiY70WGbmPB1qKzaOljNxc/7bN8yYOkudvsJNr7t7UC7esZ6rWX0PcZMQpey9
s2pktLobWf7UL3YZqMp0bdBdWfj3291AKlS2nA1yuRs0wY+sVhVR37eL0YdjtmpmmCRyvadr0r1G
5DJf7/Ob0JOFTZSLEGnTP+5Khz2uLvGSWF6YaPVk+GqJaYhfcp2yr2wl+8+3KUo3lTcrYzOV2Qv3
WkOLy7HqvRBnxiKMF5MuEq+n/SnNusfBHZorOrKL43FoerBE2MT2S3HKdU353QOW0/p57GtmJhuy
E07GNAeK4V0Zbv/Rfj8ebxLK2uYns28d0frBo61I98KSnNn3jCAwFIOdndIyb68oxy58MkROPJdJ
/RH9+n5T7i1BoG164Vo11gFo9EAj0VBdaUTYbf1MDAqcyBDB3psWAcj2K/4o4lt4zsZGPXvhPBDt
JGZjh2aq0ump1RXG83lxpPxHDX3m/vb+onv7fIwMB4JkPTU65ufrkdOxqPTYHr0Q807vaGuTPPSo
qq4s7Wuj7CY+6e5EcmHzEHVWWmRN4OhSW14jb76dhduzbPOP4wzV/TZt/niLxaQZojY6L6ylCrF6
ncwgadLl6NIpGWZDf40of+mpEB0QI9Brh45opyo0VLftzLyh83F18mO2pq2vT+U1zdmlpyL22QSj
nHQceK+fSo1VKnXAQcJude0zFU8V2TZMF8oRxhLadttfq1y/ea5NoooGDOgtMRcyxt2IzgpIYaDG
u+JgeT/YS3tPMT0/vD/z3iziTetrqfrvrYopv/taCXc/RDJJfmzJageqzRlKHioPXdg3V4b6fXT8
EWCjM0ezwcJihW37xZ6frNhCUdBDFsc+afPPJWTnk+VJZQ0qIs7vUDOGJ/b/LDR6lxru0Fjx40BK
7heuD3L0FVABf+l99vsXEXPBtOIdIyTZPb1YS2SM8VQcvbSvbih/17ez2NiopCJ9+g+1W+g/3pXN
7NIr/3PQbar9uUAyqClCXyjNxrQoD1oXH2JFDMGYm9eC54tDEbDTasCpTvDyeigYGMqqpAxlpg0O
qSQ2kzloh6U+j25eX0NuXhoND3kiM5NYkPjh9WiQvqViyLI4ou5PS5YHSyVA+d3b5LzVtrjyHt8s
SaaTRXhExpb4CAnd6+HGphHLUNUFMAgle1BrUwvUlaxvjoPJscqvyvQuPh7XIDTMnHlci1+Pl1g5
fq06p8BitjSNOdMcGiBbD7h09cf3V+Wbk4h+YYNu5a3/k6W/B12S2iCP541xaNbUDj+PWmZWZ9yG
mu7GLMGhByXlD136hI6KQ4fKtFpXzooLD4scf9NM4grI1WundaInwkicXCqhHk/WzxiHMg21jiGe
Yitrmis7w4UvidJ1a40i32sjBXj9ZtWE/m85qEQSRTNj81tnAN5A4+LSlcsJTlhmdqv429Mec0f0
00hCWRyE9bsnrMtiaByclI8Q3J1Ar9bhICZdHlfUV0/MWYkRE5gGikfXBHP7r2vTxfF7lajETQgG
d9HuENsGwmlDRhUyg/Wk53rzPfOM/iFz7XE5SHPtvYASYBflxV9blJPLY+slsY5aT4P9ucdAdrmT
ODFk7GhLY3YB2dL2397NjHCUmnElAt4iij93/N9j4Qni2NwWYGTvnjTDUa2o+nSMErRQadiNlYkK
IV5a/DwyeApbB1r+0bWT6WaAMePcETJ4yen9xbS/M/Ijto44NOvWdlXdx6mUfMui8PIpGlWnOcee
nnzw8sX9mIve+wAXezjCyPY+vj/ofkoz0iamYeEwudAdb+vrj01+4NesjuhnqqDq3P3qcQIu1aNX
aiRIthLS8APZQJs+/f9G3W2JbpEaeoFBajR1+Vq8aKtTWgd4DL31hQofOyLX6unT+2Pud4rtSUEH
URjgTEdpt/vGmDdbo96XVIeVfnXDGmbOeMhBeUCKyPrpGsv+wouldYRoj0OGpbO/VI3IPqZ6gs8E
Isc+jdaQfC5Mzu1x0VO0l0ueXQuR3s6fjQgJKNuhT8nV9pvxZurYgu1ZI21lp/AtbQAH1vaDdoOm
RbHPI8fBw6Cj9Hn/xe5TgKxUj4AMMTGXHpMG/d0cSsCIWTGyFvRnmvIZ8z6JoqzKHO2AGPBJd1vn
rI1Vrj/FfWzjzmWm2udYsZzyBoj7YH19/+e83bWI3DbKKebD1qZUfz2jvZHGtxqKd9TmMvlGt2Jy
WzTqLzlhJ8iich4NJ84/clxda0x4u4lsISMoDRYT1Fp3t1EjP6D4pbRTFM/1fNSRwx0S1bNfhDVo
d3Wa5h+m0S3vASP2j4pmV9corxcfHHYIaH+2MrwEXj94PI5aZzl8BvJa4/Pa2XDVeqoCaMjGzl6D
FOPEF4Rx5S976ZuX99/6hcm3NUiQcKI1gLT0bg6k8wouYebhy3RVwrk3i/sOE2HHB6I+HFDT98+J
ULsrV/uLo3KJc1UaNZHZ7W6KM00KuOw4U5Q2aQYaxFkgEbjFQVcLimquMdQn9szi8/vPuhdYbxOe
5hOb03jD6b5hpReamlpDNk+RG6vrN7R86sFq8wxfFzv1nqp4piOwmZOjVViPyhb5Ab6Rp/d/xMVH
hxvPkcU9lovR669NbpZd05VTpKTx+MPLje9pqqY52f5K+RinWftxUFLv+P6gW+j4+pzkwV2CAe4h
mz3HblB1yYZVG1zaUyg9nBQU6IJqcxr/fH+YS89GWIl2neZHXu/us3qaUXf1CMBB6+eO3csBzuiq
SGLof8+AhRl9ATdshlh3JQ64cEZs6UQarLn4weHZPZ+5IPYrsopZ7AhxJHkeP9FD9gl+WH1l5l5a
rIwDyYRI3QS8//rzcUWkEa0f50isnfupb5fls94U7llJSn06Os4iHxO987h7gX65smFfeErOeowV
gMazVe6/YrwiqSJnu0S6m24NxWwZ1OCb7tZYNW08v/8tL+yKZGfZEGhgJWe1b6M2Usr+SdYvkdaN
OncQgWkERdMbrtjyNGbVT8yWjP/sOf9kGrn49/3BL0wkQli6DjeEhUff0uu3bHOJX0fNWSOshZf4
SEwpa5owBAjqYF6kl97VYybVgzOhgvPfH/vCF6Y9iWq/xuqkD2G3I6L27XMXPFekmVKnQEdCfr0z
1yWL6F8jt9DlCjnqAdNXP89GjLXfH/53v8BurbItbnhzJPCE0rsYS5pFPKHF5St79DAEau1ZyiEx
QPDe1/Bs6mBSlrJJAwq7wC2S1UnUG0CiuTiQgLD1oEJz1YZmgbjmu1qXWRsVWdkcpD456njlx17Y
VzbECZ1lzHvW/O5d4fDjVRnSiIjq0PLVhdwUUJHO6yvDXIjJ6IncLL5Zd8SBu+lATXCwtLRaIlIL
uYNAEn9gdMBg3ulAyOvTbNHc9v5nuDD9XQTAxGQ6eWh9jzCgWCvyXF/WyCMtpIKpGseHFQnyQ21W
zeMwaMieTLLGdCeo5fAj62DEH97/CReWOxVyuspMkkdb1vj1IjBBMimDlav8hLE/9mqB/VcMX7P1
Uwu15ZVsx6XR2DmJe3GlpTy520JzVLdup1ZqhNiUtoFNve0vtLZrN3WCNvfKNnppgRPybFiMbbR9
00ypNFkZZ7UauUYynXLEOh+z0SxeVEOq9BVgxCzR+125vVz6phuUh42bOwW3itcvlBNzbgCLqVG+
VnRhdp5529NBhEhLr8IZMjvHFCo6hW7Yxxi5/5VD+NIzb16/Wwp+S17vhk8nB6prrGkRSUjn3wpc
zB2VoRQwiIa1HBF22hxAq1XXaByXVg+hxtY+zj3xTaLXVfQUxcGoRbYwJpRnNKWU8qHjpO6PVewq
CNR04WTxf+9P30v7KK2KnB5sDJyUu0U7G2qdIa5Wo1QpjINmpDRoUEUOAJLYB/xs8rCbqS4a5Vxe
o9RsicDdFkrpjUVLgZGE/b6Ki+SHF4ubWDSSvoJdvC2dnrxApzkA2zekKYIfz/mGD9mU3iVa4wRq
MaPDqJBlX4MTXbpmbYVASj5bjyjyj9fTzqxNFtAoVrrakExiMWcGSKaB5KoCVdHUDf6kjh3AbtO7
kXlXHeKGXp/euGqjevmXYNXG8caWQpPs61/S1AucHMyCuEqP7Y9F2uLHXMwKYOUkA9MPQNBRkOf7
ruzIoq/Z0kCII42iAS29dnRcWA3Qirho0zIN+24PLUo5AXMXUks00pB0RsXXhOw2K71zxige9EJt
Tkpdp+2VRXhhVqK8YZcDb6Bv0dTrV1CmdlNTXV+ixUMKjAdYs4xBQWYnCRubNltsGXpsm9x4Fofc
RAypXjnLLuyz5CCp8VCMxtFjf9tH9GTQn8VtP11U8yjidbOnneqvbuVoVzbZi89KWozcyZbs1Xcr
0GzmbqT0xxnmKEm09PkcuaxI4U9sePd632jS75e8qD4ICWT49P76v3TbouS4LUM2+A1B8vpVK3UD
XFnV+MLaSMuQuVgPmlYUje9Cq7+dlaY92LotHq3K5IqNmKRGFNvE167Xl164zgfkvgd1BgrA65+B
7r/VLFiqEQn8ya9Bxh4Q2es+CkzlyiNfCIdI5ZBMoTyOhnnPrTAk/YwquM6Iy5b+gfaEPtQzTfvw
/ou9cIy9GmW3nyTAMaYe3H402KX2ZZjL+CvgVveode4Qxpp0n506Lm8cu+0OBqaMX94ffr9wQbsw
RfkPQa1s2r3drCISxDDDXZeo6GLv3oWq9bVo5/wLLTxZzkmie7Uve8O8Ep/snxpoG93IVEa4VqDW
2hd/Kmo+HR2eDn3JNCYg2UQZ4CNQXeAiDWLr4ckEiVbRPreDS7dMWZD9uiKh2k+l7Tds4Sd92Nym
3+xZnjb13lJoTrS4OT7TW83UPGhdjsqjLHqw13/7pqlmIhPDfZZaLcPuZq6nz3kb07ycEPF/rqq8
DQCUVZG9etOHRaEnFhnsXzoVEvAyKLll3jWfmabm14MmoMoEhiKw+dEfBZ6gI8wfhsF5buhyeMCw
yunDv35MmzQ26aet8EWS5vWIrej5dKlwoyVGnK3KQX5Aq91FllT67NApffOseVO9XjkJ3s7jzaZw
w9uQcgPRuBu2kFgpmKAqoiTHr0Yz5Iyp72h6H2QqdbzaFydYYgcG8vtPu98jeL+b2GqT4lEg4vB7
/bSNUdrqmHnMIbphAAlgBeMdKpvGyysDXZisDER5ACYiXZH7e6zZyZi+YqwJK4cETF148kjbtA70
ab22JVwcCnEEm4INXmRPP0Eza2belCPsX2V633cWKusB9/RJp03q/dd3aSjOMy7GVA9dJKyvX18P
N8jJ29SLBK2i95paTmBrY+vLNDr5lTByHzdvX4r8AzXSTR9Bgef1UFwKvVWh3TWSSjI+divdAdRx
4giWZfrU49dy8/6jXZoZlk6ESJhubyqQ1+PNWlPnudNpUZ4Vw1dsUIp/Yz29hia9NO2RUVL0JQGF
pnS3vjWSOFVCVBe5TjOpAY0fPUoTZ7DQfxpqfDKsuD6NBr7Mh/cfb/syfwbl2+uk738zWd50IPsL
pgP/L9FhKUdCH7TVT5mGt+aaTefeUjQA4kulnypbXe7AN6QKRPIqvbah7gOi3z/B284PF/Xwm5tQ
UzN3MEDUo0m2Zu+vptMcuhK7h66aRxm4KPeJEvKs9Fe9pL70/gu49OYdjJp0EqQb5WM3dSe2A3wj
EiNy0l6702bRnQH9NWGmpN3zkimu35vJNeOxS5Nq21m3h4aItl8vaG8U0lmpFhnGUB0yynb/ZHDS
vr3/aG9iPd4shF1SyxCqNEpZu11NrRs3tSFxRXXt5bc1RZrQHvoJHswAJEZODtI2RTy0SQU8YaD7
6tBnnvvy/q+48IKBLZu8YuYY9lzb3vFHTVSnyxS0radFM9QyMwkrxejNAIJEpQXVbNBhFNJFZyV6
AGGRNRK8P/yF2QW2i7wwxW/Lxgzy9fAZhl2j3atmJKckuc8qV/uUNINzTBt6+4NlnatfBnbjBxcD
qyuR/oWtipzCltzfGqj4EK+H5jxpcEBpzYjW4745Z7KRVtAXuvfV6GdLpGE7TKqe/P1e7GygFo4X
RBWkc16PGietp076YEYzsv4wttb+IxQh13djwz6//24vbB7cY7jLmIh4t+T766GctUzEJEBh0lZb
N8eh0yf7MHaJMC0EtmNV07NOofhx2kxsnttkrG/qSXjiyh52YTU5LFO08+xhtN/s3nPlVh3REWQr
Lhql5w+ZWYauI8xrNvEXviecJb4kXgJwcPbLyV1gbfRmZkRD5iX/NSSk8CexaJ+nsW3yZYrNwPvv
98LSIRQh4QkfjHhovzetLp5bjV4b0Tip6w8cvigD9uuHbBTuCXXxdLfi+XslHXfpIVkv2IKSJHqr
dzL1kV7qJDWisre9M34AJnojNLGaJc2Qi/E1EfjF8SjwMoO4gJP/eD2HcrMkeh07I8pyMzs4MRaX
mdrVQWtU5YkARt68/04v7AckN6wt3tsyyd72e/7YjsBj6bmELhKV8ag3DchRLHu+peniytBxc21O
zjScUuyNRYkTyxEfElCg7/+GCxszWf+ttQU2Naq5vc5qKJwGmGtpRy49ikLgi6il4vNUSYcQo8ta
9c7K83GETurldf4J4QjWNgGMUMyOSpoyr4W/b18K1yYTCR8noUUEvHspsyecYmlaO6rJsJdh0vTy
toDbESSGWXwonGL4AFXGe3ENemuvvIyLYyPvpqBERgTB/OsPMmNpTzuUNKOpXGExc5a49DLKpnAC
RcXN9W5yBxhXpN+0xO/Ruv96/2NsB8DrCIjJDr6Tk4m6N67sr8df9QF7RCU2ozEbGxOXwWo6jdWK
g02rGuWVrertjrkN5sHpRseCnmJ3Gg25zklo1lbk1PDi3Dytj0WbOnQX9c8EIPGLZ+XGY22k9WmV
Y15fOQwvDs87Jt0JXotU2+tnzWQGN0r2ZsR4yx2KNCpplRV/nFJtOYglFg+pRA572JzZZ1y4uAFf
+doX37bFlN8aWxAU7F6A15lgQleH49iqqk+YtH/s9am5yeb52kK/NBLQZyIfpCtE77s53a1N3tqp
a8KlSs9lYm+0eYydzXFOr5zzl2Yw1yw4vuQu+bK7LYzjtq0Vo7OQqni9eNI8FOLTEdVANT9VqUym
9NBtpz56TjWJ1llWL38/hQkyuE9uYE1y5LvPahR5abW2FRXrZERd2c8fsWWTfto618Dpb8/areCH
ontDz+KisP37n9vnUhiyGT0rUpLehtNAQJ+FiW3UX95/pO3r7FclYQVHrc6p/uZMXxUTvyLROhH3
5fQIcPsDre4jRPgYz6Emhl35/niXZgu5M6xQ2P5ItuzmZSI4C1vJeFCWaL3rYRsBFZzq+myPtbgy
Ybbv8ebhsALakgAcQvvKqdIKp+Wa40SNW9ovduJNXeSttqx+Ao00ux/6ZGDzRh8+7svvP+al18oG
sxktU0gn1f/687mDnCy1iO2oUymZ+66lYCzWWFaA/1OOQVxT/PN/GJCUOuuPSgvb6+sBO6PV3SZx
7Qj/ETGc3dIoQdoMZfI4dhUQHtqlruXKLr1dhDUsRMJu5Ey7Tzm2o2uMi2IT8Yv2qR3r8Zw6rf1o
CVmeV5iZfVC6Ga6t7z/ppV2A/Yx4GEIl2r3dsOybRT1UzCCnM0UwoIrkwtoV5V2eifygWcOyhFOs
rM9YNFZX9vULnxU2FSVbwKfbjWMX8+uNrhhZmrlRHePlkq4lpBnghMepVeMAJX19ZRpdWC20T7ik
JGnVZtHsdjypq02vqYxHUte6QaDn3o2yqb5PEM+vZHcvPRpCf5v2qE14ss98OjOXWLNdyMzZwghV
SGnhxjAK1lIb6S5yrjUWXRyPzCPhGSB8SlKvJ2w+lngxxyQg6wHwFGAt7wGsnPhnVcEpVgW+a+9P
m0uvklwyMFODjhxa3V6PlzmjE2vKYiOwhK7TzwOncY7wE8adck3e/6bUSHjHGcXZv3ExaeHdzdG8
rkS/eVRG8QheZcCh7VPl5mvY1+1yzK2uC0zFgNBYOIBitJKclA+pTftCUta4crd5u1z4KVvFj+nD
obkXltoZMTZ1EI/jSskCmo/SL/ViaWO4ZkN5Y2uL8WKabdIcu7iof7z/zvdg6C3MpakLFT4cTTSm
e6y33rnJxrDwonLV8eht6rr3J8frf/Qq3p/+bFbjjelVMlTiRsE+uXFGymDeYJYYg4/ul7pL60dH
ca+tY7ap3e4FVJSbCVeTbW1Rs9rfhwCWiaLplBHTcB2BUGMVhQFIyx4G6CoJfhR2FavlgSZw50Nn
cdH3h24BtjNJ3ApOozJ19cGChfLZ4QUYoUzRAQSeIblXGWVjASzTOvM2BgpohauFmXQwz2b8JQUq
MR/oO1nWl63Oc9ZEqSjBBFrWgFdE4DoPQZ57tjQDSPelJgNIfmMi8UWrtHwNRoxE4od8VeviC9Wu
bvyRqDpEi9omRjjTv5KnvS9y24pfFKl3gw7awnDmCfaYsiSZP7tdN/0am+0ln20MlBUcsoZqmj6Z
Zpdk93M2ufKYrhxq30gtNMujyJo6uzEENqhfLRz23HOsLhQR/Z4jQBt9rx3j/tTQG4jfnL4mXnUr
unKUvpMndnJjq8JMgn50Y+0J1z4UrwWGHyJIs2S28ZWkL0t8bRGHQHwvivWXzNSllL5mrrm4WTqd
3i2PZv3shIFJW90trhjNxzSBRB4tKHazk272pRvgwlo5eJotdXVuBRC0m5qO0/kz0oy5Cmqt7OJQ
9xbb/Aq3cYFV5ZLqDQ0ZWzi5J1zXYHn2sQuuz9CqgPJP0h425xi4oFLT158xCSXjXpksbb6nDRhm
ue/BNeoelJnWOn90qUc+SdtO1594DBbZ0c3zLL0fZFYpR/D26vDBSeoSZoDtMN9o5d+6qQBPOMDd
+KjJfIP8dfWwZS1n9+vQJM38i7L2rNnYnXIzvC3toer/XcGRNOIwDRNQ3XCi3xrCUlt4rCzNWFuc
lN20TlLQbkZrwMaaqbHhL5019Gx91uUQb76WMSzBe69cRHxIANNng19icqpgfqmkpnu32jXlNcDH
w3TWaRriz9Yya8TmHtfZaXYfr4PT3eMZR9I4EPZilOBf8WNezzP1rBI+M3pQ5SExtoJ74A10t2Nx
Py5Z+4VOsra61ebVVI6ky7F5Cb1SGc2Ts+T6RJOzkQNgDEizunCLtM1QeaJHeEVZd6gAXRmVX/c4
Tt3WnkMz8UqRpMF9qui9J01kRm4HmtTK7GGMk6T/mcQr1tUz6Owei0O7AlMVTLg2m4HptXbx1QZL
yMbkTROvOKAukQKB0JqUet0BBqtWh0Bs5jWsFRSp/iwVz/mhgP3d9Ilac9+NC142sVYMnr+1G1Uv
Ra/MMhyE6MW9xz2XBHfVieKFnIyr3EB1HMRxbSnugYfUU1t/cChxrod4BH99Jy27hTfnOlylDmWD
gOSEUXzVfsfsQYtv68p212ecA9o5DZSllxpM3LVIfgL7ksh6VC3OPOLZHKiiGugKlvQn2u9rVE+w
2ZUGaOyqxuxVrkzEOYcOKkFsy7y8n9VeX556a+n7CbVrEnvR3CXW6ldN7pg/iwZfSYhs+TSCIDc8
ZZOjjo4a/4xNwEk/DNGI7gW43yxuO3zei49JlrTq1oqTKN8dsk4mefeK7HcL5857ijtYR7cpHZVr
lCt2r+s3KURJjNL7huLBQU8GjAuOlWWjl2hLAWYuNVol+TeTY2ehEKJ0Gab4voItEkJtj7oc9eSW
j9uJfwWoie7eni1lUSFcFSprQcRpOv0jk7qALmdINy99TVrjeE4mUCUcM+6g/Ut+H7Kh382eunxU
MM4qfcPN4uIMVdt2jgXZuuRRAOwaH+CYKOONirH6/MIEcezAmOZWBnZn9uI02trcnlN9VNPzAluz
vMU0dx7/WRrHydeoGxJKT/ZYavnNMDRTHGULDhRsUkKhIKQnXab9GBEw9De529byOA9qPP+oBQdK
4CJGGiB3Ne4wrqGRYN8HCkS4ff+ygli1hiBuTTo31CQ11e+0hQrrtk6XZRmO5Vwl41fdwNsjnFwO
Be3IsVPJkydsD44mmWc6rlMaLgY849ccS+M8niZx5gxs20+AMZr+K0o5dWlCW8Z9+x2XuVZyWMx9
7XDJQb8kHnUts5YbPDvy6cGxU3KbtN/H8Zm671x7QTokdnNTqTJTbhjbsZ/XaZmyz2nCqr5RuaHO
Z6HoGRJzy2qWDOsRL7sbBzseuJn2bvnDshV7wsjM0qv8YA7FYr1QASjKr0spJls/cBAs8RlfgEKD
l7oWvXYqWmuRuCaT07ZPEsnP8JEcs9kciNiBhPqdsIQtfGRq3Fa8FqHgE3h9sw7r3EV44FdW1bgA
H5vMecoFUfR9C0G6CovRVQyQ0VjeZ3BKPTiGteLavQTrSxjqS8AizTldZMdh0SLfDfi2OgiOKjPt
c6KRofEBXrte5NVqk4YFXNr0G4xYb7k17BnKVjgblTPdInx3vW+yH5XsYzJ6ugxturYxxIL2DU5x
7gc6imA22gL4o8o6rR8cc0o/SxXF8J1czVgBjlZnWRqiGM6gQq4S4+8fRT+J8r++AyaMMpJMt/eE
H3W7vjR5auJVC/OwW4PFrLCbDWZz4JuCS/Pmx3Xw4CaXvaS69I+hrOMGKpXaHD/HYAuOa4UPLvKy
fk5PNX2J+kOSLWkTUTujwfVAz0ecBZ62vZESBeVPdqV6DoemKqGvqcrqL/qKKXm9rmX7lLcKn2qZ
yroMkNeolq8Iz/qvTIvs2em6dOTkNsDGSDn2xGfJLPGXXuJ/8f2mCq8IwoZwSR24Png8WN+s3HWz
ByFqtziVvYtFmawLAnAVBgZ9zoneHmnstKqjFED+WE4i9fitUgOF1sWWw2jInU8LBueaL8Zh/Jm5
cM19102y750RJy+dsajIGhNn1I5ZJctnw0hi63EGJpmHiEAkVJ1iUBvvRLOLWRzl4rTybsbhLDlr
ikS52WYco7d4+03Ps2HE81Pbuor3La4x6vPpGbY/miSQlY+K6ZnTv21V2c9ao+GZQ9gXPy2rxeec
jdHSIlWt5M+CBrgiKE1hPvdDYzwBIFtN36t1r42WqSkOy9YIdAMjFjKHcOYhP1TaYBMJt6ZFaKcn
JIyXZNGaE7ttYp2F3s9gz4XRPwuqABmHAq8JDy+zBcCtLetycKE1J4fGFOlzPDIhA81RqucMaPjP
wnWH+AQxv1m+r3CLy5/LWpUllhaFzWxOhabOB9tC/RPCTzXm7wSY0vugFG0zvQx6bw0od5O5Oq9g
c+pArZS8uiNOEmSysTeEZ81hjnNRF7fOB463TL2dKE6aB89dTOl33QynPWO6rhiGJ7nzH2zX7XLm
cT08JWhXxKnNiZaDaWniAk3AaMonvaOEeCc1MU1fAbN5ui8aOdWhnbiJdy4aigYEUWuSnHJpJ4Z1
aCvdZvpYxuyEg5k6t+a82ETLGtvg3ThKNTtpJt4NGeGdBxFNjtYGBS/nX7lab4bx/JJPBfDaIeQI
M3XfdsdxeVzjRfO4RZmECTX72+JlhxW4gQgsbDeLQ7GMY3pLeRmn87zV+ixQ3MQRZ1wsDO8bx2dl
hTmnlHKimDavwP5UtVMOU0NDGLVqt6pPheH28UPaFUbypXA6pw4nofbGKZ9MFeOR1LK6I9SabLrv
l05SURJ13/wga4JlvOIUHHEJoOH0W5uvjY5pF74GNClMs3dOjMlovhjmaJ/aWACfrHAMlMDki7lI
Q2+yM3jSgta4gzEUAERJLGnrjS5oHOW2OOLpGEdq4+YJy9rInVt2EKSuvgWH2w7yopXHBCn/eLAn
rxK8UX2g9g0TMz6YZTk5Aa12KURCGrUG33STAt5ipxrjsVINsR4cOcvlUIAOxjHWK3L1Zl653Yd6
2YnykIuCdkSjsJLl0zp1jvpVirJZAClbZa2yhAixkjP3qgXf+pUsKkIKFNrehLS314ZK+kq+wVEj
K54drX1SRjxGiDbTmhsoiXmbekQJwvnWGUow03EL+nfmSoyTHAEsbed3+Chr8LjYirKgNmfxKxsK
o6VhUF+We7vCzeSBu3Nt/pPyRauDnF04sx4gde5wiclQvVcjM9VmaT8vMerTQy4llyDYsOVXF5E8
a69TjK+LaWTzjdbGJcUaPZ2MGy2RQ3crdCOxg9RdCqC3au89205mfS4Me/luEcuq/tzi/u7XchGA
1kktlCGr2OiCwl4S90eJNW0eKJKaCx2p5eqXvSiMGwPc74eK+xaJkl7z2pulVtoGzl5t2D7gkMU9
iK7pBz+bFZDysevNFQ7GywwwDlOMR1loyIQ0TLT0oMxjfYiKxlzYD2gR83Pyk/lh0bAJ8XEQUq3z
nBWJEaSNML+S8fCyY5O5gxEklagxXwCtI8J8BaJM7Jc6pj97RVr7tVvZy0lXKo65taJPtu9rdTNa
Hdz/vLFPvtWprqq+Y6b2fyrE1X/s1VmrYMpBURleB17dMePl3lI2ZYJaWqNDzOHlSig8M8GTSiTW
14mC8H/pPFZjkBoSeLHtjdX3winNNBAZ28AB0XjD7UfkdXyz5iqGI26Dglg3ysxC8UlG5TCYGdG+
A/NW8w1YC/9YszK1fkGRefZbCBef7I7LiZ/ps52Hc1E6Cgo5p8SqmO5Rem4nWYiDogy9wl7qyA/1
VAFBjMliQD2eydGMldT6sDWXpL5ZCTIV3+gXmfKAC74Hjd5VmV+tEo+ejMtJGkxN5zl+qczpYz2r
C6TZVs7r/3B0Hstx41oYfiJWMYctQ3crJ0uWvWHJHpkZBEiA6env13czG894pG4SOOeP54Ud5Cns
6qvkvCR9+oS53hANUzb63ola3Lebb45PjMDsfWupDtABtU0zXRuL/8O4LZWmBEF3f1nPRlzC1nSt
5Li+e/eLmlq6SlRD1m+5JDiJk312nmPv6IhHsJPl2fJpC8ibfQ8NL1JMNS9pNA/YJnqWVQ5I+n2q
Wf5z5za0i3IyvSRayRrPeuCMzlFLtaRfd73NZbmVdUWXBGtxam0JzCmtEUKnM/GV/6xGeKSCz8So
ZDxl/ZQt3ahffX4yp0DrVdWFtvftoBh7J1KvA7SI0q4xww8p3G1Nya7ndqhnBvq8Chvn7+DZ25Kb
0XHavAV45Gep2pCrGSHVs/G2lnMhtOqv0dWiw9bb2VbKQovaPTD9SokSq8fpYDl5QGoFChqvbcBC
t+F4KAivCpfcqzssI3Gkw5/ryJKtaRWp2HtD/QFPLoLUCw7P5XQ+vI2sPBt95doiDSy3maiyZNZ8
wUSMMuAQm8xO4HitKfmMrxOcu1V+nY86/O9ajf68Du7eZG4XqW+57rw3tvPR1XN83WyDP7Jpnd9b
F695Mu3E6tilaB/NAtjCaVLGP1S1T81p8kIu3BrFj0oVuhswkPHwPnWZOD1WikCyloMdXHjNhMdB
qWjDndeZiOfWU36UC/cgVN4u16EgnEni8vdIqksRLtVrTq/y2PPpcE2k8+Y4JT64wcfTK/aQGTSK
xuAqqA/XtFQd8cJe5SwqjWTrktwdjMOQOyK2H8Nmpv4g6G2X1sZdJW5WhW3yn++NDV42Dr7Pxq0D
Ak/LiMzFaFrGF+Yf3QHgDI5I93DE5OkyDawviBdLBAI7P5bizVWZp71e5IPeyYafpFRrFjXUITyF
JYpePhGHQuyZ5eeaZx6UOZWrzR8mBjL4d2Ws/9Zx7gJaaqbwjaJQNtDR1JL92o7rf3arR10AP+2/
B3c0Yz4YtrZU1zjTsiNiRHhDuFwNT3WkNwqQbE/dRhTWvDXtROHSWDvtg+GSFtQTIfO97TVBxtwN
kTPCLpiS0H8xlP+OaKVlot0I2me492AefeZ4yq/qicqevsGHhyE8LKkT1wctFwAS9Qk5Wz+efHCn
/QR+yNIyhr2dSjUf3OvjUtaZ71udzqoADy9J1t3U3vXgzDRNwKgkP+zlKME1Q+LV2e3az321GuK2
ybtk55d66ArX2O1L2Fi+fePyxqwZxlhh/vaWjTJ67Cff3DsKiJ+wdzwIl7I52v4mYRaQeclU9Ca9
owV2IaUJkQXtVqDCbMk6oywqYkeXrv+ww6Y7KSH01za3Mgzcc7XN4Z7vi6n5V3TkVzfMIiSzxwPF
A6ntkZCRQZjCNTni2l4tCUl2s7gJtM0X4/OnvVkXeaJlZx8eLOsQOl+Id6Wy1AytfbFbRIDNJMPu
PNq6pexqQ3OUYXm0k4yNnIpqCPZ6PpNcLVi/kmkNPqOgjZZTNIMHZb027ZACh2r9VzZbAKFgsXtm
bRVHQy7igAzN9IhpeOQBsEfnCgf/f2gyx4+DnaZ7iQ93/UC+1shMypD/ldC6nh/qFnT9LCpjvWkQ
XjdV0zA1MFALzX/ZclgOZqyxDP/5ruSCE6S/DKlqElZgYdyR9x5pj1WsbEVbdrizeyMTrdRZILv4
qNBcDtfqGSy0bjAepzIw08fUJdQ9ERxO7WfPvjeQPQKhU3DTAxl641xHhR8N0dNgReA1Qb1q+9SF
Pacdx70souTaJQG1sL+6yoo/7cqK29u4Oozz7Co1MN+4DG8F7uR5IsA+UN7DFbVV9F/stLdFCLJe
Gzwbc77ONZLRju56c3KOpSQKHiHSmiU1u+8NJpTyWdm6UoWRgfPKnZtUeTnY4nNeTUAZ3DW2hY43
Qy0Y6CqrT7J63msPWtqk0hHWny4SStB6ySGAgdpI4Iim4g8rWbteZkJf3fgtDvus8gfzj+/e+jYm
ETLtmAf+kXfJciMoAurpO/I3uAhVNdfcKDiEU9L2VVvobkmqohUrGdZ9NPd/R++QcyFJPOH+Pfbl
kS40749/XXxoWmN9OLMMDBVEMdWyImbXzve4dst8lYv51Qxj+BXCB/4rnWb8qhKLRMCytCYntQ/f
3QouF6aqdh4Aw+aBQJb7LhiIWZfLPOY0ONT8zmx1qQy6/alfaFXKNA2zL3y30c7L7IsPX0VjR+JJ
fU22rZfgY2DZcbJYHsZnfA0jk/GzDeOp6sQCbkh7Qp2XhHSQq+4f9VYYTuiH61v5TgBWOWUxbrOh
KKEyjlMI0POmtuiakhCs71NMWXLedMOhLru7mTd0LEQM+5M+ntXMDVfEYjTHXQMovBesWXxdBBYP
STYsFlQQHUlkC69q8dssJAlhynSpvDWTQCSimEIbwCExKMnSYOtrVrW4O/icaS1usoN+m8fBXOVe
A7MvdVFrmyiggrmJ8mhScd72C6E7IQGMJ7AEtzr59rz9dbjTw6Lah+pmISasy8UGOQIxN5OJs5Y1
6Efrj/WJkHs+QUFuLbHeqqnfzBiCqfPsis/R2TZmJYoCqGsm5FGm2oyC9oZGqZz2ofYdqt1uMlju
47ukHN3Jq76fgkx2Tfy2jUpFZxr2yt/JaPW3qzVpc1+Ffn3TBPUcMt4763sbrNrNWpQVG9SSFnuO
r6hdqYOp25vuUFFyissuOrIA5shis9P1LVjLSuMZ1C0lDmjEU3c6pjWjX7m+w4rfTVkfuiX9Zlw0
t2zDisSBaPJ0PsxyoOhvR3CSqUnWV9QtoYBgisA1gVCXESq3qwyeWpoG3meCmlQRwDsxjzGJtTl1
jfqNeXpc0sVbGiDKunMxfGM5/+eVMRbhzh2PB37xo34IAqteb5t9YdV3h6D6islhstJpAYTOfB6p
h3hEm5qZxB1/yZ1+TFKhtjJOW9Wbz2ParTLdh5jqPQM2sZ8qzHMf9obH04aV+1XWofXuV3b5RU3y
HDP3dGDV+0Fp2Qr82qU4hEf7dvKqcc2oNQpoet0ovvT8XbzTZ1T+o3TG21OW6O7Jx0fqURWqRpNu
BK06WWU71q92szpRdAkrYIaM+mgLK/EE/J43bm5KSUrcZ4OxrgK9zgV+6mRCxtES8iDm64KLsPA1
nVKnaZcBdQ5Gks4zJlXU5FjIzZzHXgyZyGrM+7G1EyW3lhWIIcXypIhsnwJ2AXuqd1oojbKcbDEz
CJGk+v058tar43bTKqaRZhr+a7dEoEkqh+0zWuRanfYgsZYcvGgpb6xqomncQjzan6oQsJfruonu
CcZeXSCcofl0DBmGDL7uOIAWsCem46b25eT4vYO1K7S5KeXi8G5E1BYxd+5b89OTPH6nqK61SsdD
1N+xio8Dxks3/LVVVPu5BV3Kfz+4a3xp2GjiE50hIGib03jnxK972mB6yIXzJIVcHjVu0ih1KcKi
aa6uF/bkiUm2wDmk4oxptm3Y3zijT+i+yvVSOtoo5hDX+dFuUX2cwa4ZZOehXrs8Irtme2owBPPm
9AOw7fVBf8XpNIli6dfJ4ZKo6r7nhacyCCQwOdY1rcJwledGz24x1L7Sp1EaX2W7iWWXgiAk9iX0
++AnZyoPZwwQwNPXr9WeeqEJLC54hhJs6dN+J7tJg1CulqbJB8SqSTUsHzh91W4tKYI6TrLVDhua
atqa+TFhWaZARSSE7lEYtPx0eVvLfKNP4PqFmKRNefT4p6qc7nZo5+TtGC1eZyRvoI+LOK4GLn9r
v3YoHKYagWyhqKvddS6tM+0HU11QfnlDQiitt/XmyO3Iqm8j0nd+UrKHitmJJ/YE1CVJX7ThqiVj
PZILdG42AdzdsjRWBrMQfGDObZeM+ILuyI1x/U+hqo1wG+XFDwQ0Mrjbzjrdw1+M1RnS0Blu4ygo
uwdroM3sBy4zZV0Qm3DlO4e/QPxLZ/+VNEbBiQ1ELtwFil6HnzwRM3V5gSY4o2VyAJsv3bXNRBwu
EH7eQCJ+U8uI456KsfhUrSUklxV4r8lU1m6xbcLi3+7CxiYauhoZ0G3cqA9Xgd3+uALADB+8hjXd
wGWyuvtDT13i8LZy53+UFZVRb8QH8pETiRUPBQzv+MefvHk48WNtNaY88tafZo2j71e3OVo9lMi6
zXl1a2pnFqb7C41mXInyoFAjpbUl/E3jpCZGeuClu4wkrnsXe5XCfvORLxw5bSA+hURxSPNiSG7M
zjGojxf6G4f9ghYI3ig9nKkOzgLgykmVgNC53yXIQ0qt5KFfxmHjnx3I98FSTuxTcOPCqEeffYQg
BcdSsmzPctN8oZuKXQ1e2gbjWzvX1pAdi6fau6VlozlJz4qS52MJF+ukqbKTBSmKw3hXx/YxpZ4L
hXoJDmEvUM1eo2lN9dfxnoZ6XK/XD2m9E8kRhD/oYRHbo8MTVjHLQOYFb0cwr05QIH2cVFv4DYsx
wyRNMQ/dJve/ggYaugK4di5T7JYfK7gT1qNlgwvzekOHjDLTtORlV9F5t0D7FXBj3e8DgVBduEHT
J/kS7gK/sa77xyUI9+GmsozJgIOWTNn1Cwv1xJnWPXHffJRhTFVeSIEevafTDSda8EnVls9GKdfm
94Hnznp06N2gWQ4HAG9M/NURlPsRrcHPjpQOosd6+V4tcZPyiKjUGwwHV+53ozg3U9V/OHrzw5Mt
ew1UUG+/I39LEu6qvjT/UZDaPYb2BJjXMYGY1Kev2ro1CV1wGbocsNB2mgiu0UuQfB9GQ1XgJm8u
lQqSR9QWAFdlWUV/ledX/onbP/Ffx2iX7okW02nLh7ailZaS4TANliakZylwjzOkuXcH3gWu54/D
q4sU9QS+EYvUaurlr++Sbk5hJ/V2yqfTdIplu5xWMeqNhqLEPZ7agdygOiAipIDxF4Ud1ESyYR8L
8pitBCInaoOvVtTAALG5Hi9VtZd/oLHlV9zuTwjNE5F3NLWDeE+J4PJ0sdelsyVQmFnKjYqp0oCj
c1PuJj9WvZxnn46XLNT2oM9uzx2V1iZq7JxHJxlTTtepZ5BktdDbsdi8tj7LAoUT5mUp1/lmbnD4
sjQl3W8GhOERpavNChZOwWXimfTYxoyHNlNWXXzq+6b+R1pXCNTNNveLco7EYT2L979jhVshW0vZ
fEc1X0oQHLV+wW8apcjnOnqx2EMf22CL+tOyjJP3qfZYfK+S7qV0szXIdKTr/SfJuRXrwXEFgALH
tu67IZmSzx0FkPfYemL5rI/JCJDGYbMuZW/6FmHOlKwcK6hX0iOw1igflMXbTx8MfOGEmvjslUdU
npQdNdODsvqVTqilDr7reLT/QxJbzSlufNt+3ZmKsO94zdq+7bSFkqQSL/G3dZS8OeXWUrYrtrk+
B2sE8zoxhN0jqepu0Vg55J1UqDl8visLHoOaLR10o3zlEWQBlAM1TSdb2/OaNWGrJpoG/VrlmJJG
/U09m1nQ4rhcNhbnv3Nx8DEBaSpAttyDLVnu92lTDv87lSAf54Kuzk0bezXg8KprZnQRzKfaCao1
QyAkaGPrkYB0eRk5dCr0ycYIPx0hP1VYsv31EbKzE/V2Prs2O4e8mqopAD6oirEyp3Xkz7BHRJOu
jW/IF1FHG6eLqUrEDYkHOuoRdJEw3PhcBrFVR/STofVHDLaGXXNbTU6ypZuUwbelFzE/7tbCcOcf
pEQiRbGTtCOW9K9nGT1msz9tOreOCvnMGiNazXeh6RQq91aa2/44dvd03QwAv2yeonAFcaf+avDL
Qu/cXmmyRQ3gjDxUAe2A8iPRbYLkyDcNg6MFkJIJE6J4aVEXsUjvCipD9nM93YZjfYSXCM+fzjXV
nDsVfp1fFw2/THBaNj9eIH0CUaehaIOHemv7F1lv008WmpKF27LFa1U6wQ13jbbz5DCKTfQQV6je
9NbNNBwVHaVVPbZF2UzidYfG/dNue/LoS0+uzDFT808zUgI4w8COWWUg9AG6j8W9RLvH7IW87am1
9+XbtppuSTfEczTbqWS4a8dW3yiARhJY4Lquk6kzpfbQu98s7QPCQ88dfozR0LX5pByot47qVCft
wsqOMifW26+epq4b7vvjLgKhh9v066qnanl4qahI7HOokxVLteXEeR/3OzHMa80HH5U2crbQGdeA
YnGLNh0d+9Ot2/brh09KfJCNZTluRbPu/e0GMzfekjja+yRyWybA1KjaZ7dau+VuMexLjUBGmeLK
J5vWhQDz0t13po/dHcPTjMsHNYFLsuZJMFFfg66altXEUnMEZNLRsqePhGHc3Rr5HsTt8M15iACk
q/r62Y7turhe9UceGy8uv2MkgaeYum6ZtU7QoxZR5fRRkoIBGctgHJ+DpAyuJZKCs4CbnJBCt0ZA
xEvT0/nMl8cdsfnTaqhtwB2LGKNaqZ6OQ2pkN+4X0Op+zkg7PpoCiQe0MQ2eun+lzVj88gcQimz1
ncH7f+Zafx+N1QCr5dJXtedN7daQaOgrC7gf3Z9nfk8kpzoIhhS0SQj4ex7jIpjqRuZ9qHz4BUpa
o/N2kIJ9VqwR4lEnxl5vSsAiSFJlzkrt7esMXd4VuqbR9K0vO/xMLT8us8PAr0g5EQRIVWHHuuim
1B1fBGmXt3TRjDoLjs4HX7RQKdzTGOhUOfdf5ZwPYufYtoNrV2U4CBe8L7R6+9Ihumf330msybRL
XA6Fir0weR/R37t1XVXyQ8d9XwDzI9c1LD9/wmis3RyKmB5FlISenfV2GX0FwUYYA32Zc75VCrP9
2CW0OQ1hdN/76/SXT9X6tuUuZaFYQu2LJ6II6gwJJexUWTGERq1LBy0OtXH+g8SajR0BufswRsfx
Y+Z1GjO64Za7nVl8KxzR2n/INV/vd/K26vNq2fHritnET92+N9MlNAfTbDDojq6/emh7TLukFWYe
3cz8nqhIQbJUOTIojMQ0sSCU1OAFO7CNdhcvufiylOXz3PtVc7Mj6AizyF/WgdSqiOpUq2sC99RY
0uYCMI4xuTrI1YU17xP7TH0fHB9d1vPjQVyQyjqnnEeeUNT5QVraEfXpakqS5eyX21ZeVndC8aTb
kQ1CUsmeUT3fejcsQVjZDG97kHFWrhZGduA/Gltb75HcUAQijisbJ7fnA3AVMNZEaRVstmQWF1v9
kw742Pp9sEBV5xFQrM94QsfFSWFfxHrDBRksORpV8LwN6VFE59qIItsnmyo6mQjMM6MzLFwvtJyj
Cg879+DKRiVX8UxLrpMxHOyvBFHrdxtot+dHoIz77LCERNf/kru53Xkd3+BSW5NNFlW8NCZWnNQI
bezXpgpXBMpYoNrUt+BWtmgePtsSbdkDsblVffJWsf3sOj01NDO3IbWt7GbQNELwvhgzbRwBSdQ5
N7PFfX3uGhJ3732wL+vE/hXp1IXOis7MWKCYLSCefcHDYlm5WpfpztOGUgdRcg7EccfHa1nqv6UP
KWiMG136TCANfbJrb/nTfbjx5WWU5S0vekDNCS4U0F2bTFeZvQWtK05BebTV09F7OslD4/nmRBnl
Ef1zIxl9YIktt9MGhxndtkk8//F4r8E/BhdETtI7K1IbwJacvKFCrXJMYsgYnqYHR9rtXevM/on+
7PUhkbVDuMC1vHGkyeAdieQcFkePpQFRYDx7Dwbpw8re7HkvMvKPKpsU2aW3pVr9H8GkkqfBV3uX
w/UPa+EsgXjDBOgNdxXyjwVsubbhx+LSuphEAauE2+jaRQTlyE7jtx+7qfTxPrRj2F0OfuNHLKEd
QW4hghiKcl15jx8IqYtacEhcdSKt4trGqculHlZhjspzpepx1T6z7hGwGEcefbaV5RPNgTLRH2CS
klKDohGFmhGKWv0jITLZzxGeoz1vk2P6iyoWLXANtq2hNvzjRP06RbhNXd4Sh6tlsXhb877PIc/a
lc183feKvR1S9Sofr2ptZ3ppml+bBeybhtzDCF3L3/0wR/cQ1dsLUpT9PzxRET4DYG4QGkSupJfU
3TDeL42P7kWsFM6bJmg/jHSAYVZuwtxGdLunEmbnFZ2M+bstKCdZDNro2QtrWi9FTUTZFdOXd6ba
4tu5HpMfI5TxI80w/fdM4StRaUSn3LaqC54bd1mexskxn7b0aAnn1FifFD8cQL8M+p+tYqg/dGC2
VMvJ/x4O3lRkW2S9dVUw3A3qsJm7sOHldFVuD2qwoRK5S4YgEhvp60N4/HUMwLtcruJ8HQyfOmb7
2dueuaaH8nKr0M5U7G/FFTguGhOqU7cJeT6cSHzLrfdudBmEN7OxxfvszM5d5c8WNKrPShQIWefJ
CNUXzO4DAkpTsEevL0hP/6vFQhNxzQ8jWpKJrN5hsiCZCSXLUB4Xehq/8N8R8dFe+SepznYk9RM6
uPD9+kKfOxdKz9r4sdfDby7Cq/Q5FvF9JQHAXX/3U6J8IZgD1f9CyJs8wv2e6Dl+EX3sQm9y12Zj
4p/aZZ/vKrIehG1+o1D4HsyKFEHsd/R20gnJjQOMFW73s5zHH3QwJ0PWSJQ463sjLdYr0j5NpmNJ
vT1KufA9vnZgFUE0e5lg13wI6jBCIy719B/Nrm546pw+ejjmXt2sczhXQL+TQgkfj4hHmuUR3zpP
N5gBau9YmPl0jMtoirrtdsJspBNlYdwFn5RpWi8HBtCPKcYUUo/V9DRaovpvRS/OaEWKw1c4+PZP
w0Lx25os/4ewBucJNnt8tud+uFWVtc65XXfeqeKuuHfGhWJegOg7WH2mZLO7w78RmSVCGype09iX
YWFQDsG/u8njroOr0mjRBThr/9vp0EalfeK0tz188TlGIw1hRtr6Ryj2+Etz69+60KX/kgHFUfTo
wJMotPwGzJo5R51QSmwUwfvivXI0U3ys1B1QGbb1oTrkm1tq+yvAeVIwBkDeLgq8LjncX9bkIxU9
Orcw8+S/x7wrl25dGuiMBSCz6d4q7u1nJ/L4q6wpcv80ydV0sQUVer9gv+XM7WEPaVpH6p5Qcg+5
Fn0k1THcMyKPvNGo0p+dzu9/cjlHUHele2tbhH4igtjLkU66xj5va9zf2QJlNsIhS0CvOMP2x/Ot
+mUL8eX0TWs9RqLbXo92crfUm5V7WqTb/LaW0vvVrJOiSxeG6oZhzVqwjvjlG9kBw6+NOB9Ew47f
fE916fH3V2UDNKIW9zeAgH7FkCRRq+whz9w29vw9LQT5MwpwSgSYsavkxqHjFiwywcDEMUJozR5X
2AaWlfetGvHHSDE0xToq7wExpbzTyCPvXAQctJ2L42kjN6zOkOc5Vh6sAiFkXHPU9eyRBVDh+JzI
bofRB0F8L6u5eekgvZGW2tYG3Ey992+zl8Lgt0JCpKmc/q82c5XPSOPiNNRBwtIQNLRSOG29KxSD
fvCQMEY+SktjSwrxf/2FV0GB6Pnx8T6KBE9/gsML4xh946TbIgudly/72CDCU3O4tbowiTj+i6ft
xr1lBQMeOhIqeL/HQa12CrBmf3i1mkO04tjYf5ULCvhLp6p1+DvVUrRPHF2ed9/1FB6z5cXlVLCs
HEEWG6v7gfwx6FGkdMIZCsQla5uruZcHG5QIHeKHDjlVdUZZdxeM/EY0qt/i8ej2GxYMjXrvWsWJ
0Wcb45XrwB/R0bNiWkP8Oqm91+9WWCOyy6Dtm+PURKqMnnVcxu5DNaCILoKgim8wwhz/kYndDFm9
D6a+1CwA47MYmBROiIG2jULoyRni43G0QhXJ08xy0VbnOQKga9JYLXLBgZfIvXlTCjHuwmWnj/iX
gG8I2Yvg3jE0eHLfMSkEyJTnszch4mgwzR0Uh447VEOBLjZGtaCPUmEStlBO2Pf9iGiRojkYGJbZ
0W7dWSLphktS2Yaybqtybw1r51FALMUXd5h1yScJd6P+cqa5YKfroZxF37glDR0/h/lYrDPKs0ab
NF6Q7nrM66WhJcuO53ifaR5jRbZPUdys1Q9jRdzDsSFl8hEVzGSAMGbP7ugCxTHwHjq9ETcLxroI
DoQx+9ZHIZCwwW4r7bSVWxJ33qPDLBpEft197Ue6zPm96dSGNHPj7ZPvokZ1H67bl8Ffa//YJw7G
33NkDxvrwN6C9KXVXA32L/KwXYJmDgbV7iU02pkeJQSue4NzenTPBGZMCOP9CS6GZ6CT+KC2fmge
QwmFhwZytr3Ch6mJzv1YCv2PHvBuhphBcPyGiaEUP0fPONDOq+sCiHibYjxdGuk0j9uA6RWcnEoZ
N2vwHZXnYws3SDV2Mm4Kz7Y0c+6A2DSvYtKN7myEGuWBvSP2mpPleo33Wesmsh4gOHe+3mm25v2x
hNGKf2BkwU9gi3ok3vYYk/a5RykcIXsUXnnBPBmVKWHy+3Ez7PjxnuakmUvI/YgG+vSw+J/WKZ9W
XF2smIZgBE/2rLWbL55EhAzSOAbtE+0dHMBHbCOhEKEMwHxoLJumJ6smOMhKK4vO9yTT8BRBcOY3
TKKLY0cdymScyKa/wbpuYIujCeo8DdexqghyYmMOPu0+Ns6X34YlppBV41EpcBLLEooT89M1Kqic
EnMeK4aeQvIjuk7e69nXZ2+nU9O74SyPmapNM4ENCVd63m9pWzwj0dxZrpVdFfIMuxZeLbWQlVUy
r+KrCbb7cgGpTTnZrDEv+T4jg9rvCn5kniUk+gsg+NL5aO3RU88BCqH2qXRieHDV6376Z6IgELfM
mdGEO6lGqo0eyG+rW0cT5H6GnNDWFyKTcvo3qTGYb4QLQFug6q1LHtpqV2cTmXW4J1nBSkDX20Re
tNrEcmeJsixzJ0IAmiWr7/m/cZn6bUFs/ro+t+iXrNMMAoiHVWC7TvcoBhLDfQxjXQuWcNC/Sh2F
Vbky5Cl1SdnJ7a5e3dxpex7+UwzCXf1kRtRKwHdbm2ffBolqzHriOnEhDKYmaqw7im2XmGOA6geI
7I5Uda6LUKBnZ8jZ1p5dTpjpzveXREKyzrr1cxX51q5BR/TuvFkbdAOsEkv4W3jgC0Fs63jLg9Xt
IjoHPRzQ+7oNNLRhZODPr3QwOoJtwud1tyILWq4y5L3NKAVU6hfu4na9qUbHCzjmcLGOJNEFLWaG
ROq22PlQzH4pA3Jr30Y1Qie43ui3d2MpbXTBXmWD+BcxKLB60lHbtr+l01a8q+z27tHnY4Q1tjwx
8AyuPpnWGaW8EdiKhunc85Hs8iPU4PO/bLwq7g4oy3v/PMbB3IfvbunhZ05ryhjC3GlM3LBBVaqP
b4WsxL+FoyTJrH5pk1NQ6QXDMlp8urXLzevWeyLJsb4ebFDLc7SP3NsNOTQv0bo4LEBeN2zZ2hPj
w5sxe+78ZyRp3cGdGEAqhKdmpDPkySTj1A0ZCKjV3kdBZ/m/omOk+5NSIyNOQgYUOKSSs7i2sadj
ubtRoZ+U90MUOmAQPRV6/q2F17ovPA5MTlp0jMndDuA/3iBVMBDWyhXjg3JlR5c6VyzkzQq5MabI
BtaEh+lYnVMoQGIvvbfRrIgfxpuqn57VVeMFTDKx3Mvi7NJz3qeFA/dvHXlj/VN0JHd56E/bLdQp
POMxo16iq0qky9yFqIFajSZoo5GhLoIFPMFlbVxnfTt7CcBUsdLeJO+FdjDYkInURXM2k4navIgY
YlqkfbyNiIyhAPt0t6Ym+ZoICZwrwHirbmrCAsnIPvlT669uQUB/6C1PcWDEcYOjWoo/+CEgOPgt
POtFSlDOeydGPF3n0qrYz4Z1M+UrRm1NwcAKSlGmeIMRNI8uXdh3PF9eB0V0VEGFObS0tvPExPpf
cIRK3/q6JHzCWkIDQxKpRL4ddp1Mn7WFjMDnXOsSeQsBpC0gSAixccLt4f+Po/NYchwHgugXMYIO
NFeJsq32fi6MNjN0oCcBgl+/T3vb2IiZnpZIoKoy81VKX1PxOeVJHmnkTWqdPtguWVRVB5rzjtiD
FLX8kYDD8ocAyEX9D5dkn//z9HWH52acwJHjaMe8ZijRCrsnqNULMptkBr3EcrNaMH4tVPZGpkGW
pxlbansf4D/IH6VDzmq/ln7YnLQpJ2qgFeKTPHkFtdSyCUkREumMVmEjGWOt+1LNxKUEWm+i5lF6
7Gq1l91klWTFp9ioQy5sJ2uTUqENHIltIsKn1y1tN/ZcBc2urwfnr2mkrB6x5Qt22acz7965xr91
Ll0Go5TmxH8/2jmO0h9c6bO2NnLGQZ30uMDCKAnSLuy+7aVKV3M0WRbOb6KBX9FscheQ0yaDUgLT
BQ2HwX2kskqA7hUR/dXiLkGY9HWm1L5Dau0/64HhOmlI21nesViohnAF94/z4mGp4Way/KIdksbH
bnbXuSZC5TKOnR1sYGC4X/xOW8yOnCrdc/tzsCqG5ahTUW8hKaoJtXMv3fJqFEMS9RDQ7cU9Oe4y
lIeUgmk+tiHlfUkJWFbW58poAydrUdjxuz+3ABu2jCPTadnMoV/KX0r6DKMuuFm6FIH+ml6MN4U9
VA6Gq09IPrO3LfFqU3GhmTYPGYYr85bh+YJRYXFdJ21kBf4P90tvHzSZMtCqacEAW+UAAIqN14u0
3xdx4fZ3xCytYhdNpvN/09AO1bj17drX+xJaV0lNgl954R+YBcMXwyqWBPuQrsqtY/lMgDYk7cje
GiFdfN1ZYcEPmCMUDMtWEyC5sVEdS6fTZhTXcjnrXq1QLZjsxVyU9X4apjD/N6UcZzhEs0XqF+LW
kTlwxsMxp+FZMgDjFIjONTNGkBFzIC2J63Re823WJtV20klFLTEPihckaJQJX+Dc6/KCuYYUd6mu
foAhnIv6WLSzjeeE3RrQGaax8syLP8UE/ZEmgu6GGDEtlBWWplwoIslt/YElMgyHXpA7O07xItuJ
J7mzlmeQEih2+86MDGKMUKSKDg1VT56wRdV1zN7SOIoPVZTR4PJVa3GoxRzgnsS45HrkyMYlxRDf
moxgnU5dKS587qu5m5fc6/b+pFT8TQaVEyuxo2liF0pWuOalY9vtJ+4v/7PznYVbrMNMVFzKWTD8
22ErhcQg3NnJbxy3sQh88ZyXA36RiZlTwqIiuV6mfHDHd8rPsX93NfFrdgRzVemLtC0CnxRi4ZCY
mbC4PPG8N2OUGKoqUrQq5AK1aKHUFL3YFdmK6NBb1ZzhFk3LlUVUsoERHnXxMu77ajTTs+vVk9aY
SXXe+IgNHW7NU5XjLRqPI6mwcgJTtM7tvRPyZjeM9ceVR7gbgC4847m38oeVdtn8qXCkWF8Cstzy
XWUsaDy1HKzFirPUduIvPtbWHMwQ4H8iLLmUWWLX3bRgr+sjWmibhQfrD7wyok0Ua8p3eVPDGE84
4ldeWN5GTBMNP89hr6x+A/PCt2LURlzZ3N5cuEF/WUEWj8OO8WLYNvgZRhV4iS8WlOqjTylevrJL
ocVJjrtBLL/xmg3mhxGAPf0g1AXu00xiNfyXz5V2/9pLP6pqgwjqS/dW4pzW4y61G9UcersYeb9H
Hasw4pLK9CQSZ2khSGxDTJ6kWaQ9FfIgme+DYXDJsB9R1wv/sKisiR7bTDnqBqRpPz1VTReJu6G3
0uZpQFItP/oWK9c+12vc3dmob8HGs/ySnTu09sWXYNifngR2ae4RblEnUSzNLrZ27rOK0UHy8V9X
5v3Bk22oWaGdeM31b0DTvizKRN5wtUwaFnQNXCEInK2n/PomzexVvgshRfxEho28Pn1y5TaJ03Ei
H+O0DJxjz0TL34UtJ9DNxHPRH4A9eTh7OhtocJSzjyIxCxnzM+QOW1+hAis9iADDsHAomd73HvDh
rP4xcEA8FXwo3jxPhyGK8ckgc+uV5I4wYXFWPGBBkBAaCOsTMlTvrnCnfSY5c7YW1q5GrBETdy7u
sT5hW0eO3asVkTV8w4ep5bzVhCWh8ZveWvybTjvNYiUrutX/rdpC/Bh/b0nukvTvKkqzwZ3pWX+1
RznSsUsySJcDtkld3ImeqA1rrVcv32dyzMRx8hlV5WAn6C3O47IS6iKX3s5XO2pA8PqWb802dMVO
3WEB0FnvnkheN/6+Wa16ovioV0L/LYm16JYarHEeFCk5M+yI39vkAzhZ59up7INmn/fLLDqcI7Ed
fFGq53DESP3Sko110GyRtFmUSQ86z9YnDYRYeKIxKy1b38fKPiZYLTNo3QXBDVVe4iUvGprzppq8
T4vZlP/YVxxYp3xB0rhp8P4SCuTOUpBJKsdJxiaIcmaHZdaU5xlltIRRtHKYsXmtZ6YNHqbP9yt/
MH5UeWCGwwjianwZMIxcz7fWC4O32tC+/wWUEHWvc9BIwlupu4TE7Rok0zcCNDbkkgDv7JtqY2/Y
90UTt59YBAzdM8W9XfzozlbdI0ZHi0KOSCKvMW4LVz1aBnIxupmTrwn2Slk/RvV8taw4vUP5P0Qz
CUkVSG2Fm7jt0z645K3ETD9k2Dj261Sq+WDAuhQ7H8iFgMkw4Le4VFlI6jf2l6V+bn2/i++7akVt
1NPM76ojqjcnYYnbrD90zsfbUfsIzt5DXTJnOktm4dVO8NnH8bZastg/ZGE0fI7X8D+ZzthgHVGe
o7+ieYLeeGbMh8BELwfFhXqapYGXsCP59yeN/IJZPD1eR83vojOUbys0Ak3Fhlm2orAPcHDiU0sJ
DuKN6KxPCct0ekGKmppXNGL00E07j7m+xXmg1+sPZmTa6pikidtMTLALJ27McO/kQ1aFOxO3DkPn
dPJYDYJ9lQyLamyPDHvvTuaOe7NFhLIm8hzYK9tqVDnieu7TE5SVGGv8wh62gZLBVnGXxn5vbQmA
TsPXYsa1O+LTbottVgQADyLKHZxFRaYBgLJrZhYi2izM4hFW+jhahls/92T8unRtjIvX7yLb33B8
5T39hwubZ8NsbBFkX6Kef3JEqjQpyLxFr2tDsp5oZZFyrO0Kp2Rz0iDaifh424cWgTKROc2atHYq
I/8uc1wqj1Pl9+xqDvrWNd0Dnps5F080Vh67qtnCGvovZWx7+rQMEuC05vMdyQKbOGTQVBbeHiie
7T7KuimmR2GYeL9OsBKcDztC9NyngEnkDdlh+K3KVm2UboJcpAEohbCL7vQ8VfW5KsaWSGhW+Gxx
OeTG1yxPHDxI+yWWXJPjrG2vG0rRwt2yprUXjSynP208d3wYueOcdRRbxT0JuI5WcGgpZZKGEEhz
sFSHILzBjEioLwmyHOEfpS6HS1DjusgJdVRDSNtKjCAd1h2KL+PTCM8+fZhVBP6wg+Gk4nuGunVx
5LRBgWLgZ7nRZ9tR9X6YoXcZG/Lp4fMneMhIjNSv47/OlqFc3hBbx8oFfpG5MhJQaPNPpvUqT4qw
qZ+U3FN9uS2yhoFmyNIl90mmOJOmbdiU2fo5gb4ABMdOqBZ/AibvlEfL85tZ7eIeTylGwLx03B1w
IFxyta2i8WFFhWLej0klxnJmzXAuQ5NhLodEIYujW0xTnd9eMTfDTg6rwbk00oY19xVDAbs4zde6
rKCQIATYJLOaWjxJeDWDOcrOgVb0fnedjokn4LAX0/yPTph05BaV5+q0aoJSLs+DdkCA7dnA7jQ3
dP3G/ruOfdx7rO4bctfau/5SzSwImls+0XVFc0jI56bmUXa5XT8BdIkCfQpXz+/kmZTJVN4RyCn3
Lc139ZcBOhMmZCpMdxOxU+AhrjO/ODqYaV+7Sf8sBMK4L7NVPzGXiMKD3bbFb57hP92si5i9kLGr
PVr1ZuX48vbWHK/vPi/Fb6pANLExCJzYhpbSu6n8ZdD/KO+dh8xvCgTMOY+dRMzEkwg89e79MjKj
2ksrzauTFbnNvpYm90hmLuOjcq42DozKKvzjMFNtIYtoEDI4hTBSagLK5fMAYbC5y7mFq29FjtN2
6MrjXDF0ckdPv3LOhpG3sYM2MG+DMlQYG1olR+5bRnNXG6o7r3djRx6RhOI6qK0zOCONj6+uHQEq
Bduayf/gns17zEruQqYcnzU2+f3IFQ8KI8zG8JGLx/6WMsfxTcjHO2sR5u0BdzONuQIF5vKMtnS0
27lySbznZL5Shj0FUrpXm9VN0Oiav8ptYN6H2KJeMOp4GBvAnrofYx2xVkO2+MyOYu766lxGjedA
O49rd9eMYzlfCpyL/aNgBZr3juF28t+z2p/d+zRimHFjsdN0uCkwGUCFkUHtDu+MMH1xgoclz93Y
L8zbgyaO8dqAdT3EaQ44l1/Wqk6lTNMJE2rWBt43zrxmsLdDCQjuhAcnLPe5t5LVChw7tu7GQiqm
3bWh49kg8UbrW16JWt9iHAICof+nw8PVzh98rKEQJuQUr+e4toLp0+K2jCbKRYaaTFWanJ/Bvhtn
xuIGX0thOUGaQ1NQfcYTyLvyWNnMWldqh6koGoawcR0uO764Ja6JROCSQM5rZR1XW+GvFXYv8GtM
SLHlpo169xiY+rjNIub3TjVa/g1lVGDfZHjv5huL+JOPL7Rqq/ndF6K3znaMK5/xu1hcXG/xqIaj
yxBffFlxD/6NhQlCn6aqImXaxW11j8l0aai4vLDaOWKgYKCu0ZwqkV4DmC5AYyo87kHMOVU4/M10
NRiSy3rxu10kmyXYS6bU/rML9JDQYEmgtUvwhUxfNM2LTiK6cAKkpTbPi1WWTFBd7QFXyrBG3rm9
XttrKCN4YPW4UjtZZ5nejUiO5YNOdewlNjd6fmekuYYPdPmnIJ9zl2FFJIHnYHfeBVKYp77EU33x
LABcNwtHJKJWNbhnSXaJEpmig1H5GhKRemRIR3oTQpPtHXqXpDRGcybmD4NXpSfJkUcUacYVf8/d
U4ybiIMsOl7tLv4GvETn8CREBMX8OQgINIWFnu4xy1bej4YnkZEU9VnvY+FkNQMhLtWPmIxBo+U9
YGJfYiYZQAJOjWAm1lH1spBkLAejd2zrZSFBZtPuczJqHwjtthzsSUGusKyY+rp1/nGeSsxIPaG5
ujlnBeZV/0BwLJ8Th2nYuhsXk/mMNd36O1qM243bJerbTxieBIeLcK6j627DyYp5SJlgkA4j2Nph
ZOxydWbpouRLT11QKYdVNGEAub3Nrfa4LrY0j0A7SE/RW4/m1eRYiiHRNKVv7tu28v71ntf+JQNq
i0MsouzOSykxd2UxU1XZDT0KrTItIXbwkY3KpMCK6UNgW1X7jGLrFGYFxOgptSTAibXw+LdBUbjO
rOtgqvYpwu8TNviSsBap4QvIwJa0OB5tZ8/v4T0R7Wq+HMetimPJl1Pv5TAIZgoQGc0mpEixzvzl
y760wrV47sTyf4SLcuyc2iyATUAcIPnStPLiMlcKECt0/uPJQL2EnHA/lutH5lL0UzjcTa3dv/Ib
jf5nVlfj/C1yRkAMtaeqOTqFGtpTLgeU0b7tsnSHfgwPJYtHcgiOIfyOKtJWuw66BJbzvKjnRxcL
uzlajKZBlziyyi48Ws03649lsF+HIn2aGQV6SedTXe9qjFCKp4CoJeMCkUcJ+FOs1BkbRXCvDKNt
N1+mmkS25eGmKipoDfudy/qF6rtqJBApBlvpKAlEN8It3cRGVcaUHuOjJGHWSxUcQRFnADeikrKQ
9EDHi2R2bBZruy1KTF8ni2JG/scq/G45uT2IkAfbzlJzpUKxUBXrdidDIA29Q4G59hhYN6U9osBt
YnJ25W6uCgvHGRg4cZehMP5lXmeJ3xmS6ccwOkX5jA6M8yNEbr5DHwQUG63aPaGVcctnvW2sI1PO
6JfRkzzHFoQuUhh+3hFcD8PHjF683AejBsZC3tOBtQwOuAYYwPLorRzA1gFmITyNb5Z8xr1HqpUx
YNoXwAaqFYWde7VztwqVv38lKzocUobehhKrAqcBlLCz71I4OeWpjQWG4tTLVnHuY15/dHgnus9s
1bTbaUFfOTMxVJKKqgPLp1oHW2PHRZMQ65w64ANG37m4MdW2BfnlYJOKwmdNO9btBx6Yfxbw1Ct5
oDX0qHhR7X1cpXV6yMfIPtWd7P0LI0vylGN1xbzQWuUvFSMfGH90C+4W6Gp0MAiMjPeFdEh8W6ws
vO2bsL+3WYgst6z/an41Dw6arGJpeMAUj0URCOwWS0pqhNuNUzROwEQE80dSNWHF3mIVj+GRSgBh
VOnKxmKGfMQuK70OT5wGmHfXIh+XBHbRircS5dmLD2bq17smFN3DlGpfHoKrIh4g2oSHYOlGCK0x
WYDipmVFl+/tG76o6ogMktEk02s5u94aRTico46xi/PmdJaY+h1hwhwvAMmS+o+eA6e8VCNx3QNV
Wz2xcDVIfw0K2006O1F3mHQJ3c4jaPCR4wNHKKVnfgvgeND6UT6xEyPgnrCOCxDh6UtJojMHKs21
SbJScBQylicCnlWByytG7ezfZHAL7d3KoMt8gT5B1P82fdsQnbbTOpcABrvUZg0qMdwowyTRRzc2
fzKsX1DeOm6asOfIwBrCCV48OrOpkTOdvHAyvENtni7G4FvOsvpNjvF6bEdnzj6kvaZgFF2ASGpf
DKYZSFbgzE1mHQCgGF3H8Taup+I7iLozalKPTWSP7RbNyLIsMEKRw/uG63pgexIJ04pwNNfXip1+
meaPYnHkAhWoXarEAxAW79D9ofQO2gWXwxNytolfDkfFrsq7yBThkoS1USyQydVcOE+sHlHV79L3
PQpCGnVAe4DLON47pilWHuxcWqP25A4haKmpaePPHuUl3jGSYwpeyM6dj109EQuP0mw+EzwT0U9k
wDx8cMab/AJkYkiWGJ84asq8nAo+SgYjdQQfGn9G8etWAYumuUWFQX/o9T09/NK8SBhz/8aZvB85
5E6CG3DZX7gpxmas6qQvNB5iEkEmu/hYPxnnlBrEh1vjzzm5QOThnBS1kQddxYvYm3aQ5rlwWRCK
kBpH3bmHY5pjEHLT/hANtSBZ2zHW3ZQrFlpmwfBeK0aSKBrHTucL/qsImESGdb7cY9ih2wz1Ih8D
JPEuKSa36vZL7s4AUGTF3ZlFsZ5vl67szh3POtmycLUOdXddnjc3vf2Y9qUV7UpPzJe1Xx183ytv
9o3ESUpCuu3nU+kRvU8yd64w/JsCG2iaOkigG3Z9dRgLp3C8LITO6aBWa7g0WU9mrlEUbC8DCNL8
4CoamU1oRCn+1BMJq03FwP+XKzZ7iEYS9weiYuWjpS0f7sFVLGLuPCwDZiY0eGsDtwNtSjuL+BMG
14QKzwqdO6lC6Co9ydLEOH3+MAAk4M8rlb2PLI/TCTkKR/5hzj57G4yA6x0UoynbMj0K8ZcyuYPD
JQWW8Th0fUy8E5GivUMAu9tGRll/gtGaFqwVDi3cXIJwI2Y/fS9GEdC64hlwJAXsbGNjHGHyuqBX
dtgK+Lq04QT0w/HwWkEt1n8CJqvFvSztbCaibAEz5Mish+mhHQaXkDs5o/KQ2wF17Gwp4gcs8mrQ
EVZWiwzLSGxgiQFHE6+ri8PQet1821Ppzse+0tm3KjmEmazay0tmlPZ2s1nBNxWod33CQIiaBnq2
3W8lG2COgMIV0/q8nF/irBDBvva0nve61P1PHlNoX5vi6akpLdGRBrUI19E/eJB0sM1qssOr/y4x
9ctdVRmv2ix5yUPsSy7+DZ28/oizLmwS2TRemQB5UGhdnRsdmrUtCAB2xaXOjHydQExgimya6g/G
wkzedLBv3xwXbs4NuCLvEZ1fvoHUWVHz3Gw8R5GaSZRjxMH3thpNeDJdVk/e4U+L/qKoZuHJB/Om
z/jr2v4uDkRzmscODymAiPiVoDUQdSWJUeO8Kjtz59cZkfqiQoLLlSq9HaLCvMNSaMiD9bNkpMPS
p+6K6Uox8wIuiv8GStVG7336ebUvO4HykLrwt/cdCwrSLdCJ+FylGFkScomVPlbKC04AEacDyMKJ
sIHOY5zamuLkjixlbe+K1likuDt2VxB+w4TuYq89FF7OppwJrx2d32oqzp4qtIM9ILL11UlL17rN
W8SqK/J8IIMIGYAXOAWPrafiE/3V5pE1nYrDOxmUqfWENIV6FC1imM520HvjaekzOewLjN/WprTi
+M/Sp6AnJBUfsN3FJX4VjEtmH0lD0v3GDYLIS19FAtHdWkLxQbi8jLg9RgwTdgWlORnn0ElbLOMG
H1PgmRDdcA2bpk66FJI2kPFsmj8dN6bd2KRjPr0qdoAx+3WmIZknKyye5NUcvJma2Orvq4GdUYdJ
spzwRATUMoeptEOwYKrHuLP2Ff3sODK72K4Y7Wgc2W81XGYVNc3PCOHgXk903Zd0ABGL5RRfPoMY
Hyz4ZhrLoLkw4QckBtdO9bgmbA5/bUg8Ju26lo+VH8qflN/xeSxpdsj080EytFTqBRzoNDBwlCv6
b2iA7MM4Rx7oBP5vr2tCRuFZVzVJEa5RdwwMni2OtSp2zkMYh+dlNN6biIr6jnXFgHQcLG1vue1C
4PJDFzIpQ8zl2VA+wXshUD7e4ppEM88WHJyE0GenTZzcasKvVbMd48y2wSg/FCM9OV0ms+Gkg1dH
aNiCgggGheOmnIhibF0flusmBH/zinbLF1yaJuVcyNUy7akuZZRUQnmAjFur/BhFoF/BljND7EC8
veGVSKsLq+ys8TPIQpbj2Sof9swspH0HcFncNh5yA0plUf4YO2su+SCH8u/oevbAThbG0hT6EXRT
ljogWlEPA6tUykwoXNpf+w9NFI7oSs33dsSqX75OLEmoXqdp7W8j1N/6KxK+6B/wQ+l/E5S+ciud
1flDNdU1Z5jUQ40XQlffnbCqh3q0Kwx6gQtJzlR2jFHdmYy+dYVNdoiOhsnJFNvD8BjnArEx5Nu+
GFUWP7OX2ta3TTSWgGI4mHDPY5HSy9B+ycRxQ3JASIT+cRkZBZyg2yj/cUUg7j/oNJb2H1QmsdxI
O3ejx5CYvJdg4F+qs9PW069yYrs7zDqW7Q37ISVKTiFQJxuN7WzTR/2imN2Z0U60GzBc2kzCWvtn
2fl1/ID/1l34iY39t62K2D+7InJtfqyan9pJpvo8FrUKSUA4zgjeFW/uA62JTF864gjpVmFTX3YD
NNinBTdgi+Iwj6e4ZOT+3MLjZbWGN4tD1YzgvynvASyRRigxRnziUgvEbQRot9ioCL8nS8TYsXCs
YoyXBO3KuNqPdoQnLEad2fpgoXcwxtnAORe+5T0MmqWCl9S4+EMBAc7LFhGMqWKt4+UxNxk7vKjc
J7U1XiE+q2Vw2mzbZk6tN3WX1jizBZg7LCp9TrCHmgAC4pB6f/2WicGtjfHqHcBeaR9SdIkQaJA7
PQnNHZUEeeuu7BLpyulXwEJD6YsZzICi5cPe1XzNeGvGwmGyso6tSIoSlfmS98z1XFHP/kc49bP3
HVF8nkb2ITAFZClN9eP5xhu31DktqQJeCNwQ6RSfmTQ4dPVr3V2KiQ2TCSm4FKxqS1O1zdnrgKpZ
jsNn4zs5cn07CEFwOOy/46qBCTGs/lAgSE14/aH3rr9W6tFAQIH2f9eacMZtpmeDxhVVKRJAS0fT
j7NLp0Yn3G5Y4EG1BngX04AapEXT2ihgdFA3Q54l6cvxntUqzGvQbbNwKyptAJeOrHUcsJ0PgJEq
1orQZbVXxiBeqCNuiJSZ2IxhwinA7aE8dcG4ZVVt0zPAcdxXCvYA8L7XABKrKkAsXi7mjcut9M8x
mMqB4Q7tD/sBMnZU0FFwEqeM6Ta2SqcHQp4zlzf3Yw4nMtIvGpfJD4R34AxxobShc7DBgdmewuks
jFiODrXxsmEMQ7izB9P0OOJexSooQaZsegxDXgICcv7MqxWEaMXgis0qfh2Ut8UaQsoICSbg6hWq
/VhH9ParuyiEJaXrJ7ma+cATA38HxIH12GOZSanXyv7sxbFNilJYLnDgavb/ebHNVMPyPLkvTGV9
Y6/H5CWGuLyfl44zLoXc1TH8lcMbRgt4sGHJ6jFGoe64rbrryNgh5nBNh4ALTWJvcd86N7efx1q1
zQ49Gv91Ndcu34RSyy9zkvpVkPsTELhQajZu7c0s3GFwAoMK0F4N9S0QpFLr9bOtevm9Bm4OPBSN
ht14tU+ILZ2mlMFdFQQM0Bmtbhwvqp9yHWJCkhq/Lb+aCn4MCNUjX1pgtjnQjp7YW1FYezsPOtaB
m6vXtq7y7qGvOzcjz1kwb8DpNrG+xMRwd1kQu8qtQ3f2MjdB/8DNKeERCg504osNe+wDTNdvta3x
zC95u77PdYAHkDezzrehCqL7wlHUCTTaMzlI1zJyMzsuHlHAmi14nZRM3T4l6BJtWeFcOzQIJQNw
vP/dmxrd9QtkQBmSz8Q8naEXwpIXKv93bY8h1K/28hyGlYDehteKKo7Pm5ItY/RpGrZ6+O1sEWsz
xJJtFmjc9264gNYFzxttrm7LA1tmmphI7UCWvWQYUmxL3ucTOLuoPxuJGrzJwVgQj80j7K2amMun
diuNBx7i66OqXGQl2aTRjyQ7C7IkIOe7D7sgenNMzdxcUsI+MeLkPzGyXvfVFCMvpjXNXbhb2xC0
xwhkb925USofi8zJv7r5ChokYGftG66dfDt0I08X8Jv0LnBq4sMUD2iFfBBcxiaNqaXDLF7a7VJc
O5G6aSiSpBu02a5V3sjMryx6vBSsCnvFXIrYTgTmmrw28XBSDs6QZMJn8Ndarewvi38GFyE/ck9p
UK/vinNw3sajDD+WxRpyNKeieCULrD9kLdyI1Jc/30ewkext62lQe8rm1toUdLLP8eikzG+DGVQQ
CjY9v1fiWGcOgQuRGFUlzmU4tu+xYah1TvnwfnARgg2BHUeHv1Z5eA5xsRZ72QJDwAMwzbtmTsP7
QBhr3o2izi9uvXAke0ta5qA5RHevxib6MQWvy55ARmxtWJnk1jtYkeiLCpWCMTTiL9sHAtrQtVvQ
nGaxaC8RYoCpihbl/Dp56GDo8xcxHot5TB+r2oOCoTxsl8kCqrjdtu2kgVANhe3LjfZcl4fF1v6Z
gJn1FTN9iinBl+qOzxLZemQD5Anli9+A/E827xuWN9FijUt305aMu5Mo9gz/h0n/s5eipfUbFB6H
khEuP9l2ctPkU5j/1M7Fy60UbkIHYuu9xBwV7qMRNj9RIEYmw4MccMZuWKDE29usPYwJROYsuslE
EX3b7oDn22uH/p9WGA/YCNLqiT2fExzPn9UBhOJvaqcborsrDAAzGo9Vi+eNCbWHkR9DR+MeNCjv
+UMSARjIHrNQYQFEhHGJdTJpccRa3TFKwMOgJha/2lS6H6EwjOj3hiZSHKGjomgiqIEbRsjmyunz
aDkiNxO3atVgjiV7ECgNwypnV1dMBFvkXv9VDMEQ7aLckTCV+yD/7jiYvkKowcj2UxvnNNg5U7ul
mQioDownf+O4C9Z0W+d9OLXndfC86MQcuCNeG+Oq5eMfxDD7F8VFVP9lG4+hqZ1Gt7lugBqunQzU
tpqOoovn+E/o4BdLmMlmgngZiszB7Zr84tW4jrfXYg5Av1wIohkyAAQ45TCW27Vg5DDL3CHi76X6
C0nax3ngdM1yMfDMY0jxLqvk+XDbWuMaAtGq+idByKIPSPaErPYoqNzJLWeMaE7zOgyvlV3y59g+
Ybr7YmEesgmlFX3FKRArqjIiBpsGy3X1oLNqZAFLlVbfIRPX+DiHU/RqDZE22A0D0jRe3c7/euOT
EauBRfLFWJB4WQpNU78DyxcNh3js2xdci4PYzJS9UCqasGY1TjYs4evEQsMXDaobL4EXj+boLB4Y
64wdOuYQk6PudqJt7DqZwsm7Q/KZJ44Cxq7RhrxW1d9oZyim7wyV1f5rYVd3uSVGCV6HnPdBe0vw
kGkGru9doVGdS8/u9Kmtopr8N6S0Vm6ZZRXya0bunMakyYkXU1OYjPTtxiHvZ13obXi5MEmHv2qe
IP7xq1jyUjSrF8NhGQVqclr24maMcGCyQ6lIy83ki45NUkCcRveeVfeUgR28/xX+Zh5ghPOqqsQB
orXZorrlsLhwhtTLrrNlOgDpditP33O05PVfgc49HH3mtuz5mBnqb4AGZc0zcfbWPDllYJ4MDlYm
VYuKeMHbAFghz2qhgcCvpfu8MnzPucZjlb+Cco6X93wsVXuxncl1b3M2f3PclaUPO4G4QHozY+Vj
m1FNHG4XBqSTCBtX/+tP5XDPIKEEcNSV1ZB0bO6mVBUILBtG7el4H82DMcdetsMN1ztXDXk7rf7j
6MyWHMW1KPpFRIAAAa/Gs9M5zy9EZlcV8yQQAr7+Lt+3jo6urkwbpDPsvfYfJmKkGfnIj9AcLAn6
Mt0I9ZYuRRNcTelH/tbW/MQflS5a7xMTqRM8BaBc+bRRJDN1BYyFdoggLP3AId5SWmPxRBtK0oW9
N1qnB6rxPIgrI9iz8/jpdlMj5B1+kIQzBwVrhOQxWQyzOxg9MCPTap76N8xScC/SUCX6no1A6+9a
zYj9S6+8IxXfGdjePZKGKn8CL8aCxJO6ekcz2cvN2C/mIRsMQKNmnVYUouBbg6Nb+d18Yafbi/d2
6NZpa/lKEkzC2hsLt0lsp/jHrmB2TwrLxfg4kHfXvbeu5DFhlMLUw0eQzUP/x7DWRU4U1KgxVmcI
gIdqpPakYhrUOjQlDWkKsOc9nDNsj7oLDSltV43Qx3sijEKFby5sLjyvKDGSr1DIzH4GZThB+6LJ
PcOgUcG9RoAy3FVsaw+MPpoGET7ahRPOEpg9q8NQ8hf2ps8yB92zsE75ZMnilYIRnTwc/krZU1wX
+Fhew0A13iseMBd6IGM4HHzoIK14gFeBYRAHsg3aHGTAa44UQh4o9+0jyogqfGX3RwSXg6wy33Zy
EY+mzrPl6MM6uDMmdV6TqMSAaGEW2JW6yc9+YzN6Y2WRQlPJa4qlaOTRj2d3qu7m/mYokZrV2VNt
sUo/j9hv8PPiFsFqMC3AeFAVjtZpRRKZ4WK0QRE+uENKUKS7Dma5Z4uEUpNA79z9Lh2Wtl+8U4W/
Q+eJ4oNOxecK1xUSzm+C4tFdBkwUiG6rAjXVZNQvDCwocgNMEZvA424+C2Zc/bVpWd5jDEvGax9Z
EYJAG+ZegCEtwp6q2N5jQIAinUWsg0e0UlfXjfpXNE7NDz1skPxE/Jo/OhgYaJZClCxS8rX5h81N
hYzLKsEKaZ7nLDvNbZo9IcJe0+0I7WCINVRXYCVsD64MexV7Ob6lvIp7UdyOIx8zV9xbtdj6hdfX
z8nSDc7eW2v61HFGugotxawLcV928OCHtR/uy6hhUOCHGYuIZpqhdyR1H209dko8dXlu2u3EfWy9
+0x05ec4Wm8phhu8FK118AKuCq/hE96QAyHCK4Eu68Tkxm251hX+IkHJGnVWcd9684rJeCxztpOq
Z6EWLsF8NwpSqSnTIJeTuRHVultxL4Ttta1s9bb0qrvR21bHfiwYFltXBRHdewSUX3oHzduuDuHC
G/feCsqrzeiAl4MxF03loRj96CvLwuBviIKYgmCNpj9lLWuyHQbdQSCA3/6iRlmTtUnUToMap5nf
6WuRdCz55Nx5DUopAr1MRjHS49Q6JgwwcV6TTpKdnM6HJYRAAhfpmhO2cMhxYPwE6BaWlxvSYHmI
0JxCNu3Z6e7qJU/zWCIsLA6V3ecke9b9f1VU2S19ttWhm7Qi4x5TirV256Pxv+sjtvpbBuu2YabY
CQNRFbc3MueyepiW3meBBBjFfgeAA4QOODUt4BTUYr2b1wI2r+NGnT7Wcuj6/WIzc0eb04sqJuTV
sY4l3m0adLcAyQV0YJQxSYw2A8EAk9M2YQv25FNHAhAFdTwMaFd1znO4WM3y4f0/XKbo5xynrSDl
7YrCfj5RCXnZVYi2+6QzrYeDcKQPA2HQ8NhTkQ1bXFodphyAaXtXNmZvBWSCbIjOXeZ9PUQqP9U5
knfAJ07EwJOXhiGfNMF8SFgv1fcOFcJ68X05+bsxCcQt1iOfivYo/Mx7TPTkdV9+Tmo0WSHLoA8s
c4P3hMww4GsV605c2SEMNjjypBPkwhoN7ZIQIA0CKipP9pJyO8pS2T15i1OdPFnlFlRbd1j3DsOx
7lFO6/A3QvbKBmNZQqe+DG26bLW4oa+ZLq3byWJWf2FYy3bDavE3PE7Q+Mm5wW/xWImwy/cOBcct
uKQtvM8ezTzm8zm3fhzXxt7Goserd4jxtJvHE6yJ6sj2YX1eRdpH80HgRvIosLHoC74O47KYd1fL
uqBoQh5S1wmlZiot1rAg9HB9qrLYc5xYjwgYOyduR5zWEWF+pax3ofSCKW4yNgqIq5VLZ6ob/b0M
YXnxZ3RaccToPTpI7coeWBIoH0kpGVDhxkstFTc4boDgRDPtzEj7JReBaaATsxFZwQ6srDNlFiF9
beRcWh8ZEsSL0lUwxxI8zrInOJDc095CNkBFSSUMx2gdP1Y8QfUeJR5E5FFDJEI+3D5xwNkvJIIk
65PqAwo8VpttQ600Yzmruhty2fdrCxBCNX6SU4emw0FGhCC2Sd4ShHDf7BJFwXc4M8BAGyXcY1uH
9YPTe+1P29xgIWsPIrmPosW9K6yBy39cxQxGqWjtS905i/6t7Tzqnmz8i3sK5o6efvFl8+p0tZ+e
A/bc1dlmUHbwclehqJgbYT91bA+RfDhS/HjO7UnJQ2GI+Wv9FuyJG+LyXGAdmp0kiSShMtEOs2/H
Sbvt2qVAvcmFJCuIFYKbvSzzlHjbGjVEsJ35FsrdDZ3qccST3Lmng1oabvpRFc9qsSf74GnyNjcQ
MBiysFYDoTEJG58OI3NtJQd2yZK94ZAmgX9Ipk7fdiGDuz57mZr/EGwh//aURHdAIDP0CYKw6sOg
gml9Q0tOteE7c/JH6S4dr8qxkkcOHIBY6JZHKGIupNaNO1Lln/4fCfJpm4ULEgm8SsR/Y5AS9Wz3
+El2gMk5Oesua6wfa8DYK4Qqw4cyy/13vB6t/cVutQmfTcM5iZKSq9AmN3nt/Njx7XX8cufJtlga
3ZQP2yzrwwQxCM7ljaEDQCBfZ5065XB4g1ckOh4kLHai1tewet4FstWi4AUWDm6pqNRAx7Xvgku3
+RfQU328OkCrmrNxgtRsMfpXdyj9hvTKV1R94egsydgYumAi3aEdrnqA4AnStpumy+hkZMhtMrdO
eaH5ypuflLmQ/PS6YRA0Dk1JIhcjV6Tq9ER8LZrvlwoPgpbH2VMTux2CE7jD+wclZsTH8g3qIAo5
A+xkOikVzs2xCpDr7j24nOqcUeH5R9v1k2tFJ7k+et2K5mMI1jklHyQT6YkuGDH2xmZPmZz7W/T2
I5KCdT3Yud/ZD9qFOV7DRkMJ4NRgrFTVa6rUht8W+2MZCf+pcUt1vnlk1117WxAAy3AfJdyqv2Jh
lradEEkhFiZGfIsB0DnjCpbs4NowTYfXcjLD9N9o1UMzovtSwfLchlll7ZSZbw+6EJLWgUrqNRUl
QdAbw4P0w0LOEl83gYO7A36YuI+OyXV0ijqatWtdB/K8kmTh3yGuZCoY8oqPHwwxdXWIKtea42yI
Rjgwixq2oFOqcTcwtOA2DW8u2LiSnpx/liQZwBHz+M7jGkfBat4suN3ugw/Fi+0zcdKM+7fdYuGB
v/VsV0Ttqr9nliiHfUtTgQgjq2jc0TOW88+4NJrBourMf4XpkuXRn+Ye7/Y4ReTkcN7ibPONPz0x
SXEc5Hc3eRVXTnYP8jKomcAxUGOXT4ZWLPzFNE/kcw7VIZvYJ8aGyJCzXY+SeAszcoqWedG1W2h9
wcPNkUu7RByjt5GzU1uPDRFky8Z3B5JVxh7c4t42uMEBfpH/vjW+lb4Q+SGcMwLfgF9Dp1O9V1AE
Xucenn4MMD0gLmWeMrZv8xSkwb7OHetMcBKSFVHA49mxCaWa6sbQ6eOCJE9MOAXKJvI4isKpF6DB
qa22KwAduXeZuv3aUbEkrCOi4Z5x0E2bCXx2m2LGXvk0ZvB8+D6oQEymoYExsKibPQMYNuxAxW+g
M0FsZByMoMXdvpsVwTNuZ7YMddvHtMCOHffJQKeAwF0Rg3ALBF4c+HJxOFqTzVZv9P8Lulq3byPG
b/HAxtcWcS9TB+UnfMIrssPyooArrvFa4CsjFK0uzJlcveKvAxQo3aeQzi5uoPIU7IHbz29N0Vuo
m8fIuhSEKMm73HbX6JznflvBx/Lmv5HodP7BUTY91VEetGdWtVhlNwELsqcicuYbmNg2TBLDCQmp
S4YlueVzR3Nh2JgyiHIocxw9YqAltnrcJW3WfuJBXKsHvs2mOWOhI5dtyaGfndgh4ingMXeXPwUl
D3eGlkMdY+sTBBMIRthbLhrW81aXGFK5GxKIKKiTyidspETW3mG/DzeOxloVwsm10djm7bmCHQ3C
h2nYMehJnAAdyDBrq5FClbuVhenzijAwOLIllPNbNQZ4UAbADUflqTKNUbLfIifJvWmfxxT5joxM
bb2EM85KjjeWfY+MD7wnq2Uu8JjyCZGOniWMeDz8q4fAKtCodmy8ftqahOFNZ5RGWhB488Fa6vzK
2l54h4IT5Gzs2WQoQ2Bv3keerwlK4QAuXKyvftg84Ju1D5IQGwiVbaOG/ZKh539hXZm+kpvadMem
DK2DqUfCR+w+VOcyZN74NLPuLH5wyWuwdqFc8z+qsMg/BQPKg8+C1O0/JhQb58DqbSIyZ0zrU2+l
9Z1ZMeVuZlW6YI0DfPVxiOm5Oy8aGDZbsMiv9oG2ZkA7C2kN/BsDWMfh99xaRDowlZjYphGj4qcP
E8S7+QzJB/56BtzzH6xDjZSJvd4z33/G7xcGebArXUgEyAnGSn9UVdJipw7YGQoiiZlAsm9pdlyH
yjuM3DoYc8hxcjZqqeCO4rTQd3XDrurRVpigmF1gHyYANW93pi/ADLIAWSl/7WokxNIMybpLjIGU
6zOSCe484KWP2URkXdxlWfkx1mHh7kNS5nPC1Ff/YWmcMdlhU+p9zIo35vbKKucJDQ0LDma6LmqI
wom+8SDBu4EjMvb3LUPxYIOspvsGQZcxeUpuYMOCUo7F2ISBxpJVQT5fQYu38RcoCU+RsZESCrvo
nlqqMvtIoyA+/EE7rIeL0ByJG23Wx9lGnIUEDSk2ZurVvhQd4G3yNbowes6COlS7VRSKsfAo/jER
NbR3PHl/KKnNGZ0oAmSbsxgyyqTsfzftM4GTpCi65152+ikEZ+THlmVQ/yBOwza6kPN1g2H3RBLp
svrjDDkC9pjKLtxDbPGSVx0O2dmBaFn9xb7kgpvD/SoQ8uVDD3/QMJknn9ud7emgwU/M7x7NrP0n
cdw+P4bInRgK4l+GkO80r1PiI59ZvTzF/pv2RH9uWZdN4wUeRghIHjfRbgW+j1Oh8ZaXAQ4IlVaU
LdEX0X8BgB0BBxCwSZPdk6mw8EovLtqjzApEDqVyzglezJGSXpIwL/4NgURiJgGfjQxlwsLBo3CL
1sS7TlEUTCp9mdU63ZmFZXHckkGbxPZYLyQk4jN7ENw1w6vfhEm7GfqxyQ/NZHkQIaI5vWelxi8u
lCZLr3FacYlGEIAblaxYBgwCVs4ptC6/VNg65S/2mLtvlCby8BhUwD6OerD6Q+th0j+QSnCrDC0W
7ae+7svjrBD4x0sVrHj6Ukdd4MjOv4h76oq8CCqt+yXXXrLNhjYEVayRv29hH/q4USWsAzT2JDYc
bRUuKekDXkIUn1OXyT/GRRwZoEJ0tKVjtn6QRdM9Zq0NuTHxPF2/l0uysmbyca6/0NdDSrUCWsYY
hQTSMVEE4khinl72cm1ldzZV5rd3lHoz/6Gw/H/Q9UaAVYMIDkkUhuC9ZI38NsVN35+ID8Q0t8Aa
Sxil84G9h2PuvkJZD9kQS2xVYGlSAW6jQCe4YsJQR6Yb3fiZhl0QyItLmbx8NeusrNNM8uZ1kDVO
JCaN3rtExCLjfPBI1gJhsJK5YKx2QAEosw5NINGXcADsSMkD70/mHUxUQu0r0Oy8Doo0siPE8wwe
nSq0uCUZeABg7YGBHos6mnYxlbSGTqRLC6/DrG+uITvceapfHiAJCQ9xbDTc+i7c1DtRuMm0B3FA
LAwCfDDc7WSHakOWLAhSLlx9R3rljWeFOJfeZJktGE1usW5ZI2i1jcyiPiZDhBM1DHq0HRMszAdh
IPQb6NyRmEnagC+tWpbJHVpijnVIazY6flKqNgntTESi8jA+Q7QiioKe1MK1ZovurAYj1Z1NM3yD
K46BOTh209/zmmbrZSkn77uwSrp2QjmG9a4sFvtnIIeoi5O1C94GUzZ05Vj5CSLlJM1i7NP1woKf
dmAHslG+0RynxCYUrtUTKGJH93Npj+F1qAwXNNQM5y0zfXTPpLrMufOyijl5Y8xdI1qyoMCmTHu1
Qka7libPH2bHhGnct4poPavQTXbm4ikfatpWkh+dIAqvM2NWnNru6P4rgG8cnGApkeuDjNwzBbHk
GQDmzGEhkuyRy8w2GxbZ0tmZNUeCmbWw5gRKGB6nvrc+cfOL/8KqJ00To3J/IP2n+tsJq/1tRrLS
ECElDOLpZIuiATKbOo8+cZUAhjxhocSEr0czLBamFPHgjMjQE2dgrZu4I0GtLdPbu4nsNhHzUgOB
GrsVNd8m4OFdtum6+DruPKA9W8dY5b5lkOfGdZe73hNb9FLvZpKbbiv4SSW7dYXsjVjVqrsrRQMh
f5uJAMMXHpiGoEOml3RRbjK+y7KlFLMLUqRwfEeIRp2Jl2LXhGjSt8APMIoPmHz/emIK30rKWsKY
56z7hSuJWkTMZtHXzrSi/3DZ+O0CVWmfkaHF4gRk+/hBggd8JomU8cHuMkTrRDOj2IGs9VET/RTF
OC8AR+Sc9j6bqmk8+3U429tSuCxISmKbHxePYfdxKMZ5PJkhD58hGjA38JhaRPzomoDhnM+ceCVo
OhvyKOjymyghMhFDaBYew94PkPIITJcnksHRIsMgEyT7kRj57tJDWL9IjBOwXEap6+ybNH1ypwBJ
NXO7T4Q+CH58H1fljslTxpI9rbxm+PDbJFpPdGt6gizaRpDUw2S1j4pPmvk34X/2DZrkV88EbywP
iw5oUzL8Zicsbmm97wjIbO9ZdYUXwLs+D53EswNxoQUzvRJTU11qyGzOIVH/x7HPYQiYtIV9PxKJ
tYvWxFOH3IPq8Y1IXzyYmaJw65CAoWOhAHdRfS2wNmIEIBnZJLPpgkptOoAD5QGb4IQP0rccweXl
ORWxA+76NAk3YPpbmuGpBt/GxHj0sXC9+zYxAD81hAp5icDKwhKLglQ73WOYeUiqt/xtzWJxXZcO
owtmni7LUC5EAwIprEg6XsEM8GDnE7N9B3HNC0QF0+7NbMInCkuv3Y3r3Fy6obKnre94WNfblYLk
k7YoSw9sDSZG4aUYzpELNG9LseFGu2qUw1uzaNqDLrMN0KEl949twMx5J5SQf/AIaw5HzfWx6ZpG
fBSTCC+gJ4vPsCXTYkMiiyYeT8n+p1U2HXXfkq5A8i2KmY3PgowOxxn9R7ScCeF4QTuEu1ENTYvn
sS1PLiIbfVzadvYOjGcICqKEZHE7lwitDwQ0tF8rkZ3Wp20vRKtbQPEq+plkOhJWOj9GeHwRWFh9
2f5YFirdOIJ6QA0rW6SEZO5ZjD4yVbvfUGzX8jSSH3Ad4KvMG5Es4z+gFoXcrp6LW3aVGLqPxE4Y
uWN61tbnyaw35wL8JVSrhL5FrPfwsaN184f/Aif1f7Oux+kdWmO14q4j7TmbGqwSmFSr7JQ1jvWE
uV3hSQuRXNwRx5DYF+rzBCX0InrjH1oys9ITmbzVFr4kco0Y8FFSH6MIHsnFuAsUGnAECNk8Btox
HU2dXdjcLk9JzkN6xM25cDfLjIBP5XOFIukDo7Onskcetwam919wxZHSWac6c3e4j3ARIFQ1BjKG
R/ASYDU6l3xgfg4A3dVZvgvGShKWAaZomW8tBPYSKCVq/YwmbfyTZVdD/l9ZljgUrVoJslag76Pl
21A/rlT2/Dkwe3s2rKVytgV+DndHKhRxe7L1aGhr2rkVDgTuQIKi+B9v8VWh2IcPMe6o9qO/Ghnp
iPq4ZxHUerQLG5+2nzmOqtKP1G0YaT5I1jDJC/Fw2CxhNEb4NnlJEMJclmro3L9UIWuxn7ig/rZE
33x1I5nZpyjsgVkZFjQrwgbB1oQnsInOuCvUmRCCNDl3/eC8jJGseS3ZVjj7CjuVORMVMf8jhNn+
r2EKVN1emCrc4b2RLEHHsFu3ygbIjZbQGu6htRnrTUw4oZIlZ8rAvLF0aZTTHMkW07FSv9bwZexr
kjLL/tOVpAMcFiSJfKZQrLxPHkC8F/EA6Ck5Znz54lfJ0XZOS46aj/lWN1vVMQhcu8S7Krx/NNE9
+v2Zr+iczJLg2K3leCP6SI8p3B/LLyjAQ949shGSQdknAFj4iS2kvMnRWXgozwlmVxwdAvEoJ5IA
Pp/4ttcFBLeito5lwihXb8UMLBZyCpgTNnGu5XONaZdLyE4yS147kMzWhTsvW3dpBGt9B3VDymfH
6dk743aZ8r098RPfo45GnGUGX52kZUn3tAZ+xUzOkzi1JkBdLr2M5ff7tA+qe57ThECziSk90OMS
/kww1nKXA8fy+EhZJs9nO0OEx4zYD4O3GosDnLhKBS4L4lZ/2nknfnq0M9HrgDkRDj4LwnNkBk24
riyCZ855i0CzxTBqBU3Q3E2dR+5mv9ZI9QHYRMeBJRUx9s7oXjTY4PlAiUmz3VlhyHQRW0u99cPZ
8/dIDILqwy1YfZwyQ0n+GmUQTDZ6TDN5JVkCETREaZmjLihqmb0wkvVp3ksGBfIw9kC7Ge3WNy5F
5INnhZQesLvZrqlFz7oJekJMXxBYefX9CqYq3zNJS36bFkYplkXkaPt6JBIzrh3DQooWidi+Oejm
T2ud5s8sMNI6dn4XeFdmalj5kFKWWwWj5E+jOw85oyxccK6D41ibGmu3QVsoGTStaBXKzTLZWOYL
rWezq8m5iYix8rrm6LVrFO5AdJLPApqrwxg+EYV0TnUZvpJW290zUGNhEt3U+FsA6kNFFhBKa+6d
zv0KClLbNxTRC6DQxEfAuGI/IJnMs8ncCe3E/6ak4JwZGuqzg1gYY2wSZA4IbisyjQ515JE1j+sT
/qkYffOIIjus3gKGebccYS0u/FqLy3mJiGRbJhHYTdcF3BtV3VJ9RbjXF7ADXT5Zz3JoEL/kGvIK
1l9UHO9QfCV8Qew86PANogG5U7oY8ktCsDPSXMvLysvSGa/5WiXhfT/8UCr56XzRB85PM7BRPWJR
T6N96w7u/RjS1eADz1IrnkpIF2duoRUkJYUhf6cjG+u5AGDF0Gbt+nV8Ma3dlmjCNRiCswZaJvfa
ZzB2Zl+hl59MlNPnDW8Kf8asE9PIJLG3sBsyj0GOU6fZCWt1YIEF7gK0oWM62RdL2TKMZyIIuztZ
TcQrRgzmGCvnXtoYEtA4UWFbgKPLYqdU4f1tF4OWqchrcJMaytcGuW9wKUSSEiQO5gYxPBHidMpI
pKC+3nqadlqD4jCHdeHtiMDhlZID5Bdwiq2cXpg+hwCHlogTH6aJZeI5RcmGAjbyuNvaMU3+w9cy
RU+d4j6+K+dV8vlI/mz0UEi9DK8E4qniSaLauWl2tJNQSxCWg6WZFeepAYYFnw9cH4b7YsklmCuc
yvtgjgRNBCT7DrFfniSHVmYQ+zfOzOeEsSIHrbpu69lVgpTwwGs+aH/nJ1u6jQOdNsedwNhMnm3W
SxatveUhlw9K8UIE90pgl6mgeezwM9Y87By22Gzyrj1o2ffBmxfl9JqsKNc93my8Dz0goBExOPsb
dlKG3X4eiOCNQxeNOHZiyVumAk0mIvit72EKxJ8MxhxqIw5Q4KQRQyTEF7b9kTGOJZcSHSH55Hbn
f895SXQ1BQrx8PSepE0mHWk8AE+4RB/RBhHn5TqN+9Av0idWDQY5VWQ7BJxumz4B64MXXQGBEGWU
27sFsdMt+UT69mGF2vrK+pntSoPSujxIBh2Iw9L/5yJD8sMropWwz94sogImvSSiWdXUN6wNR2JK
RzV732hTQJiwR8N4uIRM68Gv9n51iWrl711GF2S79JWctxSUgvOWQDr05rKYWcVpjfyLU6mD1o5n
gpE0l3YSg9pI/+aj3ZO62E7wpqPV/aNzovjSKsl/6YxgXaBM/ANSloAHB+P4ya0ZoG1IIS+sX05n
BP7JwEO4o3Qk/7OynAChWQWS8K5tPSB1nqv75pjPaGWRxkEvv89owr9rJljFNlBB8Wp33sOs56h6
UMUs7oJAl3O8KN8lKGYJYDtGi2W7x17OHvwPloRMymFB5BwRKDhf6N5HuWfjuuZQ1jXFT1UtBfVp
PVB1gf5bTYMns6arBF2ELBCufVM+BZ2Y8qsWa/mfs7aes6trDA+a38yiGYrp6tffckFZeKhXt5tj
NKvkb6eaTvHsMBAc4iZwim5jlbJFCNHU9oeaSvPRO33Q7+vQONFOFY7lXto0Sj55Jqb+ANzUTz+m
Ckp3HFgDY/MgWOS1Xug0tiEqQLKi5y4l66lPxMK9m4jXKDQk1HXRuE7vqjdwOU3k23ctMSf1FnoJ
8aCMw9x52zpe9t4sNn4st4SdgQGJrWO0nSNUeLE9D0N9xXHSUuc2DVqexVnsi734JFZ32FEhZoSp
ttHAFTUV4auNHdB+njBm5RdS0rrmm2H6CCxaZRioFp7EOame6YfTT5h8jNwwaDHp0kGSerGf2hYG
xbRGA1xvB8IHkN61ErhcrLLWGu/WJtBdvNAN5S+T3ysOsTnwo22E8Ax34cTwD9YZTpUZ8bHqk8rj
UNc2hrnB0vyMN+UJVhXGrvCheMAnZ0gPTTtgie2quosAqQNs6lhu9GnBRK3ocPX0nWFk2eRSI/81
VuggGsebR6tRDa7T2oeMVBOzXrEiZ6xpewsPvnoUXd47e/qxrn1fGnslvst1uzHal3kyYC6XGcbl
QWJ8fq47T/PBgpuDRIH0WGPBZMUdLWe1Im7cz2Tm1Nc+bKS8K/KR8/HipF5LvAr67XCCccc55wFD
6Hx9YFmv9S/bqdn/TNibFu8qq1E4k4MCQCF2BpJtt4Xq1ubOZoSPxqxmrgs7LExGGFJ9gGV+YrBe
HZyGP/6SVbig4K6xwEC+22nfOhea6fVhtessf+wrFJwbxgA9/1FtTAbZLiVEACX8pO5GZ67mryJt
BSls1uIR3mBXTRx13nAhkMZbX2zgc+65myqIUZazTMFJ0x7Pm5zClAxRUiqYPDRyoQj2ethMB8NS
4T+6IoNjoAwcpGeUluiruKQb0EApLCH6K5CiZ8WiVceJdsVK1wxne+uA/QSPIG3TbMcWZfE2Epau
nu2C4D+16SUJule1cHEhAhuhOF1ZSkj9XAh3aK4IDpbh3Tf0xEw8yzTd+taMl9BFngvQRLbjf6Pv
rtk9Vnpx1zhavSL+tuuj2wuQYRKLiM0YoSXTZnGpD6tGMCFqncZmP5T3410xa+DIlUlmFCj9dMOE
tdCjvpoCzSzmoDL8LXm/zA7aqKyIaKEQ3YwZdDEEqnYEFp0vxgsObh+h9c7h88rjEq0DSzhqxSpG
x0UiKvxmPEpRHpG5yD1I0cZWxnTXuRU0700PYZq83RlFYUkIS3QqR0+Hnw7D3I8WPTBKGKQ516wq
8vXemia7/oY7ovJHYhA4Cdj7mxWRuKqi4EXTvfVbAAzmpx0sCvnWpzI5opJPPlEMdycQZmjxUcvZ
vPQ0WXdT3aNtHG+FGtmOzKFeWUP0wQXKLm4DG0mmE5t+duajRm0gdn3tjPIx4+HFJlaB/bi3NEEP
25lr7zdUiOwPQvo6wxfJyHGjnFAWW6fpqujME90/+mD/bqENpvtiX1KprS/pEMCLDMt55vu2Y+Mz
br7rURug5QBIO15U16WrPvp6deo/qx8u1pm/IahfcqefH4l/ne07S9j+B5WhV1dEOM8FDE6QDShO
4q4YQudjrr15KQ98F2XKehpToc+8kZzT7y5zdUKYTVC85yxYyVorefkw892o6i+sMaOMpXjUjG9J
kaYK371QWCvh41XO3qdCq64spZPkm5d3dSHksuZH0dBnqb2l77yZ+cfakJmM60kFNWwAURQ/YwnF
83ZW0hcVvhA3AErpB2Irwopxn66SAWWlznOvfzH8Y3UqfU5hzlDm0d5ru47zOYsKuAw9dwuZN0WL
b7mTgOQhB/u3R60s5A/NmTd81NhNzzxhBm39FOLXEp2kPSRW3QP9m0Im/sWd5XvHICwIqs/A3Xcf
FfuUjtgpvnUc/ouD/KyHO7gXaMc/fDLj7xE4kBcIAGswe+LGxIj0IulmBiRBPTK4Cr13uJGS3LZq
stw3lPteezDIkZxTecMCUU6RafQsfVw+2oxTdawgome7wnc63KBI5i4m69KIaCW8FzvXwQ9I6WIl
J7ubcR4Na1H+8pKrb4P3HcSstN1PtkqE0y2gEqNDJgXJzezWus8mSBxybKchfV/7Wj/CnmKe3eKB
QPRGujS+j9abml+qssj8LS2X+6Xzycbcplrl8xnLSf3cRDr8l8EkMQSzCxMikQ3BZRXZ2JQxgvF5
fQ9mT5wGQtLc2HLp/OKROW3HYoer6MCaNUEg3GjQKXnjey9tqJYSDxaYKuVUt4qpc2qXdcYtVx0l
ejEzRCRr9BSOE2Kbupvqep+Ps1RbQ2VGHiSYdmKFkR8T+jt3LJOzKG0RzqiciSbMSiSO1GaOIrZE
i70mq9zalb7vX0VpaZQgq1s8cL2wn58iIQDMq8Bnnd/Osg/i3OJ02hOtMoeHZA5uwHCI28X4kZQ3
BFGlwlSh5rGxZw6pGX5KJ4fFFkIVwgZMRMKEK2Fgmirc+rVBrsN7TiHnbQz2FVCymKbF8Gx0hEhg
gwJ/FdcJg/G/NYcfHivjWWVcL0x4wCQQkFODektfHBDuqPL+x9F5LEmKQ1H0i4gQIEBs02d5b3pD
VFVX440QIODr5+Rsp6MnOjNBeubec0W8vLHvo4IGDOhAiQTWDrQ0d1uEvZF1fk2h82tZt3F51a5p
l52cMG1um5L0bKyAepq8zZyvPgHeklnPbsJm9jnjm0uv8hBM3xuVQ3E9ir4pLsbauL21xEmInyXw
yKPCvZvA4XG8/oPHBlh3inVBb5kqBzCPwiJ9810sN0dde+gvz9C+6/lzwjGAqHUO4uo4Mk97Ahuo
/k6I+1DnT7UrP20yjPMt2T/keaKaheIMoL8lFGzAmr9Rmdexf3SbH7wX6pa8XGQNPt6P58h6hBCj
pJDiXjmMwvTZXcXK1hMqy3jXuMFAmIzoa/chWOfcPwbcRjECcUeWfXcYp7KyGmk6UQojRDFkhVTw
TaDEch1T+UVwytxIThsw0aVDs8JinyWiFuovXikl+UcQAn1CpTNFZB4j2N3UuWH8gMvRwsgRZsFE
nbsGun2zhKClJN0SPrwaDwyV53wTd8RzH6QV6grcRPI9RXA2d2Pl+t0HdeRUEGzPWfHlQc54g20y
khWSNr9RP9ljI2f/DaNG9JtxI5N/4dIR4Bwnr4u087sYxYFlQAMgD7sKFAX662k5zaKA4deRCvKG
UptDH5sdt7FOBPuRSHtMaTIbBsk17OD1D1qV9Quzpv8H1jEfxlMse5jrYbQ7RAiLLvk6WPFyEl7W
0zpSMmxxmWBoiikFP8iJdle++TieT8RzjBf/IM35PdPkInxAU9UIxC9UXPo2yL1wvQFh6Cw7PIQR
LnNyVQACuhcYV9/QJfFuR9ACe9RW9bfuQmvOHdQmiAeRX1TXCZArB0ozWSlPgeBvFZsErSYjYhT4
HJ8dcttbqK4lZsOpj57WbiB6A/F+Toz1iNuNt4FY5Jwr9NXvhPMXe7zrnyKgZeJxzoaE2xuNAUkq
uNXaXe/XdXF30by/8pYQMmOKatnCxik8FrRLefJcXcKxLhMyu35wuCAJHRJPnkayUlibFnK+CePC
yHNBMiegNmp+EPcYkYhcyWOW+e2bUxU1jVhO10ygLTb5vT/VJPDIcfIGYGyZ7f7MvddHO1+7w3pk
nVsuV4q5Fht5MMzNX9TFMV9EwfvdftYhdMEjbgPfHi6JQctbUDrTsC3KCxAU5AURIyy7dBI/+QXv
OZWrDHGSYfqHvES42rYvOyJrNwUKlo1oHR3fpynl1FUY10ZD50WJnhwu1zmEmIp4LU8OF82r73ov
DUu0jN3oYpqtT9q6t11J6ZyeKyr57ABcSzy1KTzOjbj8yow76yE/YvopY0YcLSdqlQ4WfZGtxY0Q
qj6RPUmABS3Sqk/QfJAPFJT2n8USYXGIOWlPE9pXPi+itAcoNWHyDZAsx1GThpqSJ+nJB2TptNyy
1SDOIskCByDmFIDvUhy5r9ZbkOKN0mWLOod+D75xcJa98HztP2TLtHLb4O9HIoSq+mXIvAV/4prr
20lwPcdeZ+NDJl0mU6xpmxX9byUJvUUJ0j/RT/RYe3EX/apa+/qa4AFLgMGcjze893WEWld0L8g1
SP9G5UH/0julTaAULmO2H9sguC/YHq5ANbGR5r1ev1ve95TuagR2zLA+cPFysv4DjwLoNoGlgB+W
/ILohBOHzTh0GUB8mvYPIZYfe8XR59RpzoYubNr34Jeb8cBKJff2/K4uFvjMKjZO1eive818Jza7
vmX/Eh7RegycjyKHU+k+eWVBl6f7wHGOQ+sv/THwDN+Cl7Nh4FFMUY0UziJeRxnYimbLQZ/QCWZO
O5HnSfQ7r1WXEA1FlAfyMw1NrwGOjfLKzoZXjMlq9YSccVnuig7TFc8ybNt2nDouU+ITblmRjgxE
R063I9iE4IvVB0Ppmb56OOoGDv0ZISW6q7yEs7AN8G+8XOxhGfezozFPNJO5LRwK3JeRUfOpd2Zv
YDacDlSNQ+UhAST5IMU/hMphuLIOF8YOawxHJyFsTXoVEoILwd6o9J5ZO2Agi3vH7iMl1/l1KgaC
VCgbMph1KSmVH6oU1W2cQjcglhk/DTZuBOKDL7cMSznOE0erb4nMBEyeRtm7M8zLGTE02fi4pobY
EyYP6oo4DjIZuzJJr93SUfGbFuN4qggGKTehmhBMEA+2oDGLyY6iH7T9KkVzBOTp2Rt2sln0BBEJ
rC9TenVXu4L0qhbH2u+a03XvkFVauRUX88IprLMZ0FEQ04U7CFotaitfnrpsAe06BkQQUAA1Sh2o
X0Z73xGVtK9o0KN9Cp7DvzEq7vW+J91EbqYRSMGhLDwqromQteI8w0r71emM7g6TIvRNwgL/9Suh
cqcsjGB9w3EhZuXESipfz3qyUArzgoKdN1mSrg47q0+PA/scFr2R5oq+61CZRD6/hummU1ka88cU
8xCgcyL0+RL1DeSBe7sfTd7d4KjVajqFRPSZq1J4lYu6h+v0w9UdnoTaQiJCqKVrfhrrzew7NU7G
LfJ3qI49bcyXjrpyQoew6GVCrgn05TMRVXuEMVaLN4lEvHyC6pH0dzN0LCJaYfeDHQTEGF6CU/ME
853HQprZ4gp/ARUbTuKNZtBWPId1hCYhIlxbsc7PqIgLanfcS2VqwjucFIQDsQG4kFtWEoeWbesZ
tgxlOZmLm6UuCbrLSwaKevUga5ikcc4652VlFlQxOyfebiD/Bu0uxz/78mphYZvsZaUa2iieSpkU
By8j+hJqywiD+KmshRtfsCyOmZ9ihPuIL3TQ1cOmJNhySQ80GJXUu3Vp4z+BU5XZTrvOal474tzK
XYVO+Q4j2vycO0lhN7hgGfTMdPFqa8AZ3zYMJJ/qnkKZjaWxV77y0W4G2PmfUifN6WYsSe0HojSL
c4SUejl24Gvlp0O3XhDcgiao2E5OkcL8W/MKWKWZzPq5Sos8d8vLXUHXFZ7t0NQCJ/se8rG+hGLF
NtR3PuMt7kMGoCjbVVBWCUtUhKbLsKmTDpWLiHIgbTJjRHw3RohOrhVoOfaEdYJqcsddF8gDQd2O
IuKCjPL2jgMwkUg904CtJPZ6aFvoxkGjHCVDNhWcwFWBCN3Rv7Wjt/FYQ4JzR92WVz/KR5vGacm5
jDqfAC6oaiV5jggVqQMy58bRs7fcjk0adH8ZBs5MbxJXhFjaWy93jw1QJLR7FTZ3bPPgoFc17BHl
l+lX66rY28s5m9NrDwDLSNylO2fJ+jFzXf3N0MjNlFFGVI8kvuBS2HXoRmaKXVO5d0UeXxxVNL9v
fY1774ltpC8/On9wQHt4cnLzm1asfbCfZyAve0TE5fgr6SFkwqo1g5jRT1y+wR3b3KBG4dgmwG2p
dPzsXpGR7qJzyoseC161TP0dHs+p3HMOVs092CiJwhDuXXqTBwg6HnqXBvs7mQ00qL1r5JywUkbs
meGgZ0kT/gSUE95FEJxUHz43G86PkSnWVSwAMX8sGPYQxtemEzl7t5ZdkbWs9rqdh5U73lPkQ8Th
/wiD+CuexzVMXySmB5aKrFjy6NiycJ6+jVRuj18365yDbfvQPSo9UDOvsAIz+EQRwRs7g04sJhFL
JVZgpa4psbaeQ7AK2+8sam/QhscpiWv5Klm4oHWZ0rNx+0BA89KhXb5bwoSj4yRDVqRgevErf5YF
dTNyTC9Ld5NsuwXJpY3rm7nUXkt4ekYHPSWQQb5dG0C3sYyiBuQQXALJPSQQbgecfC6rrDgTzonZ
rzvvMsDj0SGaOlAv0JpV5x3XYu3nO8C0kWTiBjcHGZCY49eZkUe1N3W8RMcR5405dCi2i3lbB0NN
7D38G/FMoBBxmwynvP4s/M6QNpzLsuLMw+jjgzVpk4nBM/xJJyI+fKY3w2Kxejl0QSRCKPVj6hsQ
uVAaDqAGdVOeatAPssWWwWFIpNoUuby15AkVYrOwMe8+y2EYwpdQI58lhKkPySqyEVGY27awmW8w
mNPRsj9mEhZ3u6jAcMJ/ZFvx3YxL2Wzx4Bm7mdNEyM9SZX2RXfPeRD5m6RK1Ps6BhhP1h2etpsNe
iZ+5TUWfgDILWalvVKFDyJi9JMOBbdgM9QmIEYYDGuaOz9Jzb3/MjD78G9YVpfgNG+T26HNnB6Qx
CmqpCJgoGYZCMibRPBRo6UE5RvLkd+nooztc2Chc1SGD1pOVKr9YIIXPoU58CDlYOGoQ5g2M/LcB
+o4/FWXc9BfRA1M/Yo08NZKQokGnSLAthhvPWudpIBiDpkpannnp6jAMMYWzVr+NwJHLB+WD1Rnh
7EJ5wh7aZuPTSPWl4yuG2QZ63BYraA6Tp8EDXOV3ERghW9wBLGytOrSQ17TeYwb2arCLjYiE2oLS
xzy9kIdgkbSrYp0OZVNE1WdCGTBdKx684WibnryKOo1zyxa9MfFpmt3BHjvhksrnGAnDiKkF7lfr
LguJSxfy6Jlp/zChDc4Qd/am9mCGWaVIVU9BgO3rMZzPFa0VElG+pHpXI2Jjj4xYgXlZUeVPyGc1
Y/5gKkk70nQN2wVzRLdrGkr+nWPjgcqI8QXNWtaQWIec2tsYfxmyE/OaYDlFLP7Ejo2WQE9RZPFJ
ELT8zSHPjLEuQnnT+gPBtmgt3nUlvHEv6rKxeMUNli6Jg4SRUpAgIsCCwFi0m7PpTGxU8mtan4jl
LkiU+UUzEgRfdDZux0+CLG4bom0JTgQua/uIpI4onHH2QS60hamjA2M9uMilNs62JW6NbZ8/ORO7
PA4ks+sw+lncJ0Qqf5fKttcIRgooe+VKE+VStFMPVcGM8yP1cLgpMKW4yHWZXxvTt/E1JIapxeJc
IW5LCbL39mymqNSiNCXGJCpyHqzIaQskne0crJyJ4BzR96rswxnafD3VcBwNz7bbJNccAminhkkN
PxlLxxdRiZmNLzY05PNuSzncSNQfjKYoE5iJ069tVKnaYDPjoYM0sYS8Aw4YVCKX4jD+40IOCB4W
nzpkT3EToj+hP8muSJyJpnv040V+NnEwiOtorpZgT1pE9momqRSSYFrAW5jm+q1QKC6/wiZlKNcE
MLZ2yF/89NCVrvMnVUH1O2Azb/g1XPM6OuuCz4ocwHprkX99Q5DB9082LxuELrlkck6h0E/4lGvv
vJLm9lOlYdfCd4I6jsivW3NSBFPrseUr7LWByPk7TAjDIJTG8fpIllZ234KBWo5JXQd6y4L3EmjT
iqjdRyQ8EzzTR80J6XEmd27XxpoRKMrHx8Fj1XQYeqKq7teBwf4zyyqSOfh+spbTlsikDfuC4EiH
BEIvM+UbXAX/X9DmxQmdNeh73Fz5i9Rjqq+K0IeHQfYOrPRQOeJuSSfswMSN1k+TkFN7qMPFVaQu
xZJ4PfC3eiPD3DzrZi6ZTXMYHQoUz81R5W16rySb7dPkM+wiiqeK8apOxEfuHaNDiFIyS8TGj5g/
32dNbUPw46PE8WAGxTwmLZxt6Ob4EgQz1ujMiGU+R46Lmmm0kaRLaFIcP+RC6ztYvUTwOGGEDdVF
O0RwLX4Zoini0Dk2fUJSRolQoGT4LBE54TRkDU3YqPPQqhlSIbCbwt+gVEuRamJ/upzWON0OOuQ1
/kpS3G27KHGCJ2RHgOzHxqaPuhbFX+kU4qZhSs4c7n9ylxMHaPnLdb0ciBjyUSrWywCXfSiYpIHo
bW4C2BWIxgYjWGHi/o7JRYJxVl5IhsM1AIIIDZpZuW3CsrY/rksJHJFuAHojavPzRDzBZcyEJRB9
4CTJ63LWetiJsNPLNYL3tLtBsYZPYi6yT4q+JSTYq0tfRgwgwZUNMlKwsDuU740zdN8FgfJ/C9Cb
7tUl3fnF6dFhblkyNleaj5TvMvzlTGtcMjheWtfEbynn6FMwl12F/IvDVyDM78VLDWa3O5PQMx1Y
+/EtqyQinNDvAruNUKQbahtgsjNA6OSbqZWPmgN0WXUUQeF7J6FV/rMKsf5V7JZIYRzX4hhDtcWq
51RCnaj0FraUMZ+e1GqR4l/l1YnpcYWNdjXaD+K+0sDcDNAFJctxnhTGJm0AzlOWjMxIZVqv7DhF
QLlQ39+itBrSM7+gD8jZRRC9a0RQsufoYhq62SkTwN1DZdzrAWNjvhn9GbMVN29zt/S5nfAsWBdU
kec2O38FuXOzrr1+G1U5fmB+hLETO6os91FKGbkdB/fSIOZp90czCwKEkjNj+2ycyfztV4EbPx4s
AUloRYpQXVdeE07f2PGYzgIkDr9Tu/BSjp7U84bdnvglCnX5ZdHajDd6TdBobsImSX9cFDwl8LrV
+CeVk/69aaHwcJoikfcOaMtVcztqFTQHQ1fnb/1IB/2zrBP24ETdxQe/z0ZyP4h3vby0/fBiU9As
e7aoF74gGgpCkyjbSVUDCkOzWzSZjw0JndvWDhIXRZpl3mfINji4MSSEzS8NlmpIN35WE+WLZgkH
tDPB+vETxz2rMa6IeCl7quJwSILmGlUZuaFQKNqfwlkZRufU9c+qleUH9rL0OwGOZ/fNwt2NmCOm
MR2mCLt7Lvv7pKNI3KbZBEm9Hfr0E9w2niRYTiGbuTbRzIJSdnibiLFagtBmHXdB5JOPRXhVVW9L
ifWf0PvoElQoHfmE9od9Y5gTzjwT2a0eajf0/0IRmICfy97/qjLkJCc8GDTEfovWhwCwJdqHRBw1
9z5ekpL7OxflnStw793ZvA8uaFSgCDirFJbzXRWo9QyJfYZbWM9wFEUdd/4un11MMJ0tjdx5Ro/w
MpEXDic9tTO0MxAb7tGNEQjyr6oJNBrgk+wyvMZig+VDjY+2p+PZqB7/6lVrguLUjDQJ14vONNDw
ngHAZqX/CfaZMxa0Co1eznQUEoUw8a6hc2cl3ozoJBJ6nj2uU396Zyqaifu6Y43wD68N5u39GHUQ
SA8TCus8vWX3R7D0kT2Db4Z9EWE0pf3wpqDgey7TZ2cWQQ6hKU7G/qYZA/+VQzyK9kGWFWa7RFX6
abBRmL/rgula7hnlDu42tBi6CfGWfv2lsyq8Hgc8BXhOUBLUBEMhPN6Vixz1LTq8xRxGu7ToCVHE
OPMuoBJLeNo9B2ukTpjcPbHixSYRANDVm3KpvBhwQ+T17yHw1/aINbdr7xbsog5eygQI9BYuV5M9
kAaWewy+V2Y2iG4WFMXsTUE9YDonJQcUWVhtS0eu9tpyMOanlQMamRdRginGZDRGZ+QjA72kjKZL
+EAYc2jgg6u2ayDm12yNe4kF2NT9AVWRW+9dBIlPQYrzbBfVZAoxTXGq14LUAO826UKKV+YRqE0Z
7PfylaHc+BvzAlMrq2AiJnAOuZYxBIWCZSBhtluemsvxH7W6PoZdMEWnzmWyzFILrs2J3Y6X/iXy
Cy0kDEMZHtouQ/0d4frNTqTqLD57c9mL5jrIxmH8ywXv5beQIvi+Clx8F7JOK5+9S73+hBAiTZ5B
T10WissqIRZUC4/14WIjzw52hf/FHZcq7ySDFM0lVez4Hi3Zkh/TFOHyRpsZpxkNOTp2WnnBXCVz
aV5CSkZwNWGl6m2hqHm3DQIl9ymgp2e1UBOvXtxnCtcqNwBcqXIF90xRBAoSooNSgYJW1C0PVD0e
WQEKVNQtxMfg10DtWG6YYijzMrmCIDhG4hr9UORE57qEnPRoc0rfjw4bRXjyU2ZDKKgaix89W6fN
kgbO+J5lgWqvWouedstgtRNMjHQf3/vtbMSeOaXgbiCysv3nuWwED6jXAsCnWZMxAfWBez4jep+q
85RZJmaMY2KUTynKTvnooz/9HDGJ+bc9ScbDwU0oMAAreHiAlpKf6zCR5n5BSPSz1Vscfxmp2n2P
5uSHAQlmcJID5A1awNkFIE+8AapUJ+myl65Wyxd1xTI96phQZ2KLrBscEcB5+IicTqp6gwC96W5T
2ubimgSHqLjrWnY/uxiqIRtrDCANsx305T4uTryBQPk9H+Qq828FnAk5Vqdj4gOwsJmbFuHL0D/O
dZAUL2M55Yj++Vk4tJaCXTzXTJw4D3noRn3/QqdhiSNN3bRmAeWsA+EUWiZD+N7hWpkhW4wY2fkT
5cfvg4oX87eIaaNPuKPG4MSgzs3fufJc54GBuU2eZFpoc6KMIW3QzpGPkdx3uVLqwMjmYUaane0v
Kx/3JAKMcPswR7hFT802m1WTIJckkXjQkzqgOKXMMUTPgr9wejRH8sBo2lJhewQcqasuxYWzD4Pc
1D9QCoBdzFmUf2hp03PvdA4zktD1PAI+kunVCxl0oJnTdj67U4FRTKY2/EkKs5ptz1yaRKLS4RKN
4sm7C7EdJgS086zuLjdYeBm6hu+xB2+IeTfwKPZ/LawaVEIQORvj9qd1EuMFYaVxWYkYtScbm6Xs
IA0o+KR9o9arJMLfxMhrBiSpJyU01EBLRo9hLJRuywF9Sl+p+Y/T5NXjksVZhpsqCxBsosQG5wwo
733uuB/xSfbpq8gAwTCct86tg/MB+5Lhhdqix6OaR7Mmp0ssb/6G3Hr4l9sOMZKDAp+FcpcH/BWw
GczTnRyOOQXgX9zY+JIDxMQJK2QMgLsgGfFHov5GmdzYVb2XYVm0O43a/gNZP7u9PJwt2bOYDz+R
1HiECJGvcg4DIu32E3Pxt2G9rHiMVy93PQ/pLaBD5ppV2arxHdZo9bWunrlw1mzibLNo9B/hB9kn
6yXDJzmWzT/PyPI7IYP2yvPsCNmxQ5e/mbnM8b6hLPpiNorwql903+174AzOPq6r4iMeG7h4LvLn
zxzz2rODND5D3Yz6ZGfxMd7VGSFam7hvkV9Bdut/TEm1ssHm275iqPBeY+F7/8o8/z/BaRyj7arq
HnH2GGoBDtMtiQtEfMzyLm3cHY8a5+KM8rTcsUSurxXCTHBIRB/rDQJGQMsWhmnDoacxNS5Sk2iE
Z5I9RpFwrpGUwt6oViHOIU8WnLdrseCi0BnatY0ygo6Abs+psPnJ9l8vOxNuSdjsf6mz2nzv2SbK
KWAaUJ5F40XXA5pDgb1KsghXbcdn1QTe5LQVUVxdhX414DbivBoJkEK3qgQSFeSKRTIdOQzqXztp
+e1YztsLJbx2rsYu1D8RG74YCV/dkAYbM4/fpw44rP24Sn03+K565s5JwxPpfGQ6LMhmIWQ0fE+b
kXOV7s3Jo/7cMwGF+Tel1XOvDUGVHvc1Kb8tO9u9y8blnzSj82IRBJ9W3Xn3gJYvyB1YTYaVWZmh
N+Fq39q48OpjnqQ405asUtd9tcavDWiMcTsCd0Dc2La4RnKPIgURCJ7fmIXgg4NmRp9trbynaRqy
R5243IWpJFQLEkE637lmaqB1oCT3NxnEsmucfuu3mKjOt5lP/vUmnOnCWbC62GzlNM9vVizAM2lG
WXuysu4RZ/sNI+Esrs8BWqdpO/bB8MhWTb8U6dLeFg2RWRskMwzOAhOZxwoUJGOaNJr/uWWBdIRF
WHj0y6FqD4Mgs/zgOKTSb5GdE2qp9Lz+wVOln1U/pdQjrsBO4ik8fgfqJlLOee/baSscyql9E+Sr
3dpcwbxCSyc2zPjKB9WmBe3QSpgq0Pwg32FsLJ5iGtuIqjGpv2IhEYWPSQqAjkeB4KyOnuwphgHE
v8PFx7NniaCv44tNYbumtcOobe3K1z5e0KnUjg1u0s5tvENM6aQ3kSk4QdOeSRJZQhysmxhk2Uc/
zxGW5JAHgLIh4dngRkMgxOEAsX3scveBgEQOKjBd7hdCStSl2WrDo1mG6iMYveoDnEvzOQw+wkq+
CHnDwqF4SZoQQvTQMK4/T3VRH6sZBuBuZq/9iQyHFimJNFJ+uyKCongoqHsjr4XH6aE2z06wH1iO
G0yv01k29M8qQfAN9Glhz9XzNgJt6jrqgYlpPd18JGAc0zwSMlmu0Q8B770Fbhb0HzXt5rMfOiQx
YwBR2IG0/7jgFpr3Dk6sP1WWTfdWYd2jvvYCqraplutFiMUYDNBc9eoIlF4bDKUCTWSaxnbHuMcU
e4EICCGnYRC8MWN8gbKzbWGc00bum+IFZqEeNuWyCYeMIHpbLshdBNO+U2TAHu+rEjnAHvUEKGgS
j8v3gEgwsVlLS+B52RsFcW7KCI3QJqER07KM+TJSd3hAGNPNO6j4RfpZmMz/lyN1CjdouAzz9WrA
hFFn7VcOwOFa5PYSCWBdmMW0HakibmVp3qEBu8u9n6ieA0JgI+1d6w/nPuVL3ILyqAEYeRreZ0Hn
0p6avrgILyFTQIPSvUj3DkDm6RqAJctE2aPwZFrhBnfhauJ/Q9yY5+Dyr0ZiZ124w30KxXupXdTv
2PXwYEzBRfJa9pAK46LTz+VcR99xbyzXKIcg7lUIIftFeBLWErPQGzlK4Jt0aAB8FCg1AiQhMKJ4
ZivHosbz6plABLByvImYC6Hr6OpIjHF7CSbhRTuNbNdALlnK931OTEm7ga1AjBfdMQZcl2aI9DfP
eDl+RZFeNRxETI2JkPnnTFx6WwfoC/uOEDIQPphmkaicClLnvBKA6EbEBgMSPN3udQA2CIeM1fkN
S2H2WEJMdHfCtc17RWRuAXS/Td5Q6uP2TFLrH7uBzSW/DjZzl7TCS5LmrC6264buzevqz76qm+ya
EkLeq2jVyMK7IvvGmdy+1qpmAN0lMq2vUsAbjOYdwYwgZ5dkDv2k2ueE4BwK6DINbiU2J6g8c2g/
03TgnmbLIftd5npptJ9C0u03wqs7hD3MrHeWVZfaTAUWSZT6pr/3aX2x7AeO/uZVJyYjDJP234zt
h5RZNBYoVeVYfKkYY7U/0kseGpGBh8KaNzzGpBAxbCza5oyCvZuYQEWEkV3KTsYd0ey9V7Dn2Yiw
LL5YnEmngWKpmnOVZpcFgCkRDI54h4kxYAHLfaQz5La+P/OY8oM2dzMc7p8UfBEZOKvO9TYbyvTN
oCedeXOb4U619eywxuBt3XjliH2l8vuB4IM4+eUJZ6ADgLhhvF6IZ47G+jldm77ZBYNZ/rh4Lx5Z
OQzBlgG7hgAOJusuWYeLdoEku/coWuyZ/FoptrwE4oKpSmBquOlUpvBK5vXDRet8ix0QZ4UY4Wvw
9QkGb1EwdQj1iaC2wEYz0I98GfT7y+yC9BJsVilbSidod1Xs+LcuTyMRLnmtrskEx6vEz+m1O7/3
2R0us085NhA7KbaO7T2W2NQneIHcNbb7vnTCfo9Km28fuGf0VsmcqW2GuofJh+78k3EuH62rXf0e
eooGrp4nJhkDiufHpb54pShv1a6Bul9cRj34YjVFLcahStKYjbgGTj22G3Jc8ml6Jeqweab1nr7n
rCjxFRnScxyGDd22YWrJZULQuNima+0eQXiR8WW81O+olZryDc16/2YA8hVcjxcrQ+4srKxjGN9g
Ggpivvwpj/5xqqhoh/mkwDpcDfYrA5b1vnYsYDehzxx3T4hcHp60wll2TKla740aab6QhxeIv2yV
v/kS+wKETuLqrzLjNE8ICzPEOvjmMWolzfyZdVRb26xhVrkD4eieObpo6Q0qlGrnoBewJ7wE6R1u
LvZaPrMPYI059w55ZXVQbDEbhjHW/Dwdtj67btjpaWu/64qdzwFrlNm7JAqwJ9SobRh49r2zY40/
ZU9MmFMKrq51djNWSHE3zAUb8bipEJotikXteSB39AVDrznBERQsCFf0jixsWbKyw/aKcV+MawKR
gUfC3wHo8T9HZwAn2ZNLOZwzhcf9cHlcAr5e3qI962xQHLSgQCwRDvZEdTlRqA8OvmdaKELCFxCD
ZJHPrabAqpQEGaEkmQeolEiDZbdqBGTEuLVH5Vo9bik/uTvwKeuniAiz9KDdcP5j8vkCguk9HMMs
XSUSBvQepHkNY/vFtFVCM/DwoWwc9MavBZwb4DEuyXob3aC+3MmyBNEjRI46pAe0Db0ub92voYM9
vcWk792vYIjQyQSWSKkJ0RbxrIPk8FbxhTZrstKuZ3cucnNo6rB6V8uSBZsO+BYKDAqG6jSYLiZb
GitfciTCi0aE+SEE057m5l8xFpggvQE517l2IgPEkFqG6aO0MjmlDEtwvM+kYoMhqm7XZZIOprd0
al7CiFSUHb6JJL4rOJ//jJnN2Ba1Wrk73SSWBpaU329GAyBIxtl0jJXY5vmPIGO6fofhsnjIy963
6Br4w50gdor3Ai8JSdyKKmfnB072scoa2Xea++lDNTX+sCf0SR6nSBC1NAfleEvBN+dHj6Yy30gu
IsHbPwLZMU7p/sB9Kr7cEQTMtu+cpn8B364eazGyW7Sr14tjMCINRbjc096xRcjBegOmYsrj6eIL
32nzi7vcbbeVSDBtEEjprntHhpmDpQt7B8d67jBVoVMBwEd1l5GFOe24MHtKGYBfH1Op4Pf14xB+
yXBVPeYY30WJmWaXzOpwnE7JGEiUkCTbNQdFyfvrM4JMdwVCcipMfC0P+IW4cIOWxR0urOFXMaTp
GUp4EYwlbHHJcRLY7qFVBPUbkiGWd50Z5J6RCpIQZnq0chUAhhcmbt2NZiyHyarqG/tSwzmMNihy
2LcgziFrGR2zx2CyiIoLxZ9A0rQO8pMRQR3xFNcLLHwGruPfFWlVsTc9IoudW0XLR8np/rfhOHpe
INPm2yYI172i6QSb36bBmz8WzbUwBJzsZOuzR/eD9k8d+ehoQEt1D/DOsvvVVxKnwVgt/5jTzr8C
P8snpWR3pZi4FrsO8h8wKznU+woI6VvGD/zEmgqpUDky3M+zFp69jhuJqLy+zNribjQza5yaNCrc
POUdbxioI4rdyXaQ4Al8Hv9SfTFF5aXsiuoR1UwWIlJV7eQxjOB43rnZMnKICC+Y4ucYM1pzGLIp
jDaeu9gSv00vomTa1IpN9Lhd3XkZbvLSa9kwo7Qyf4gH4GuKSrbMjLhNLvxzCr5/ZHnTLhrpEYNl
Nu3N6jHz2rpOzQ445/m8pGsMfn4cSBGc2XYvgjdFu2lcSm49xLBna0a8gSz+oIoMZezPDx4xqpgp
Ak4w/ZB4kcf6BrhASCxbEVZj+uaFrqj/I+28duRG2jR9Kz/+4yGWLoLkYGcP0quMVFUyRemEkKX3
nle/DzUHU8kiMtE1DXQ30GogkmE/8xp727LmUEDLSOAHgHQW6pYfI6yi0c7vC6u9xdHOMQ9mO0bi
KPE5zH5CatUtBCP0ou6RZixyuUfZAe3EG8NBsJXY39datOiDRJPQeCl7Ds19YLdWnZ1sBysmeQth
nxbEPgzskAkZjAIhnn0dQ48w9ygUDqirBNjZbVQq/OqcOZDjQ+obCNUcZXpIkO9Pj2C+ad6h7Mkl
mZoNDz4vVG3dRNgKKttBy3LMKEA7YcMK02qWCOvRb4/wJJ/Q0cEveBsEcNbRXNC5fqD/BM+Rg/DY
JqoAphJZhJkGiVYKgwydWG9nYmT6XoCtz2n8AxZJau6nDQRs5VtFye2PNM3qC9Xcqt5GaA0QUKX4
t2yb0BPPtLUx9mlzXQOEJ7BC34U5DJqd6tuJse06Wf2ZMcNYA/RmNKuhVAIiPlh2HNBjAyVSdMlN
8rFh/GNLmNbYY6cDPSFw/UQ+cBriPUQs9QSmUBcUIYrqvmgVMW4QAXd+WEk/HhCApz6P00YD9qht
qKNZpgEsrm+b8OsARv+bj39euB8yI6PyhPQzRmR0xsSJ30H33VZMdTrBmCLKRzeYoKwYSpTd/Um0
Jv9U7HszhRVD7VBYwICmBsrhIIlWtwiDetUeISRs43OB2UjYZY5LbR0AC1zYVN5ImvhgKusYBKTT
pMqTKk0qNMKIyj+BnhnjNp2EaG/tqNI/EvOB3fIdAuPNpGIouu9NUC8bIdBbMlXViN5hiQKhpMho
qWxhP4I/CnUbZ3fDVKzyppm3yC6CN6Mc1X6YQoSlNExDPC+y/C2+ZhGaH9pkf5Zks7RTQVLoWOp1
OkwwwJ9YjJQxHuv9CEJsoJFFDKdT9ikKGOBcD9iikQCD8EaOIMNPpA0qW57qKmtuIq/25S7s9L7b
2sLTvuNk5fB/I7cjNlGWez/AEtXPDrBQglRYFr8tQ6++g3PsnS2pDTu70Bs05AfkbDdhg6bpDm6b
+eyo1H8PGXXqRyBjVJj4tvjUArJ/RHlp+CEyo7jXJTa3h5AujrfHwcZ09iDtDF5MY1Y8Mio61ztT
h3m8FUCbaUV4skq2mG1QV0Pi1VE3CHAhWmB33ki7NIp+ZUmGZWtWZ8p7tJ4SJOEstbrJ4gzZZUva
5TEN8XV858C5v1WbKnatgAsZ61D0BXcIHgBCBN4MgklrpGltvClMn0F5aBD90Oj6EYTxCBLQwvYW
PopVb8Toh+GG0jC5j+/RrdkwHbz8NVXRzzLQ+6/61OQPnmChqDBmFCEyBTl7nMUMVHTHXv0epSKj
Ud+GT7E211jD1Bg7tNdt9puJFR38u4GyDdkeLAKCVxgBlt9H39UcLVctDjtICwpKDhCfpvDZGTVL
7gLQhM6hoEVdbAgI6BWgtSxg6Wk81uie9wFKEfhuQf2FP4ehm9X/JPkbMU8uh+aWdSQrjzQvnLMu
6nGblqsIjUskhOxZVMH6Khxz5iVPKXI05F4ZgDhsKj6QYg35DkKBaE/UJqty20pNPKDjM3yHwFh9
j8hYftLN9VsSvmlwE8jFT3RAGxc17+rjgHR5saHygr6OZki+GG1IJuI/oL4BkifS35fIlhanUrUC
lDUqBzHBQ1vQCroJAfbjWiUhEuj7f//r//y///tz+E//d/6QJyON9n9lbfqQh1lT/9e/zX//i77C
/F/f/fqvf1uGUFVTmA64SouSJyBU/vzn96cw8/mftf8I1DCoq5pWc2GkzX2HQn7hBd3D5UHk+SCC
n2WZ0qGs5khd2rZxPsgAxcyulcR3x6EW92FIn0WiDrPlAgZIgSljtrk8oLM2oM0HATG18SpYDGgh
16nqKE88tzqU4B9mVnSunvfeCcd41bkHEB/he0qkJR+0SOfA023Jdpd/g7XyGwSgaQcjNMjdpjj/
6Ew4QOenSXkOo8mDRZA5ZFrgXfXuVw9OgRwbb1RvPmdk4JeH1tS1sZloqnSq4QixGFvT1Qhpzth3
o6GbOyE+rHPkrMCveopzskRs/SnpKL+n11cd1awJsPhlS175Gasz8OJXzNvixd7q6hqfhtrynkcj
r6FEIv2igwEypupRhuHwu4dZCMw6qqjiXJ6A+fte7Oq/G05YQtocQU3qzjw/L0ZOkI8zEyKBZ51s
mvoE7YHHutAipMkQDTpeHsxeGQyEPdvbNixpqfM0vBhMhEItKyhSLqieSn3iVdKVzaA5cMQ6XGVv
Z0Rf/FtYNjTYIqv1K8OvHS6eaMCfkP+Fbi9OsIU2OJZ7pe/ShI4OTpFGH6YsK7/GToagT0L15MrG
XjtcsEJ0+g/CQlduvlJefK+hjI7f55bvAgODZDepaLChMBrhu4x7ET5yvPwDTAJ7BMeE2RHlCaxN
y/eXZ31tiS3uBoJnC4tTazHrdJtArU2F74Lc8U49EfHOGGtBsT2rt28ZynHowwkd/OHiNNGRZHw8
J1xt6OMvlY7w2h5kFSpZTQd2+J8PZktGgcZoWcLSFrOrcUdSH1SeoclCMzcc8qgCWgIobC0U+s0b
RuNC5jJi4/LX+WiN5vRTDU73OSgrTdlJnGTGQ6/UeIHU7GnrcHm4tb3qkO8ILkbYJ/piJvUam6Gc
2uSzKFNE+Cw93sUFsDLYGoSZ3phfORtrmwTnGJVNCteIvXL+eaEKeaVTC+XZbDHyLhzIhJukA8rp
mCRNV7bJyrmwVQdrBROeva3ri+sOaO2oKoWtPFsEXlu+c7rRqjLHdrU41WPnfCIAtA5GrPTYi+dD
J66cy5WPtTWNi8hWLVgDzmItCz3XPJuakttoY3QiT21uKXPjBoERbXBll2rzzC1uWAazhaWq3Hum
sVhJ0OJWkzatwgubV9l7y8chFbHGLNzRvC73KTIq4XYiyQA5ChyYfhSmBsk+s0psjsq6MNMrs7+y
tWxyOsPUDE0zwY6dLzUo5XQArsLWKrT+CP3eyDZ0taAGDk17Q68aLvjlzby23qy1BlyNq+HVfKcx
lag6EKmL1vYf3wJ2tYOo66Chyt13siYl/IDNULL3PMM+UXi7MvzacjP79GNZBE3VFjGOj6qXhopg
4qIRSl/S7qcHQFjm94yL/9flL10dyrCIFA3VNqW1WGzQnG2NDnjktiFh+5YGFXxKv2l7sKwg9W8v
j7byntpcfFJqPN4QE/TzlUR+F7orZBM3mUC+POU0hdUHyuFF/7maQsvZ4sbYpT89qLjHCrts8/Hy
+Gs7iXecB3WOicFGnI9f1J7n4UoKys1HY20TUCf9Y1Iw+WQZtejgAADhubJ5Vyd4Bt6ZjiYhoC7W
EmwgCxwrkWsi6oW93YCYIhFbl0wfvGjQvl3+wLXRbGBbZDO2IEBcjOY1Q0WhoYzdsh68FLpX6U/W
h5TWoP4j7LEif8twjq6qlgCHoC52T9Liy9arVuTmpoH0M0U1BaExcK6n0spBQ/3vRlvcwp5OaUxD
D9E1KLxMj2M5Vd5tmDvil90E4/6fD+aowlRtVWc2l58mUPsyOyUNXXjrXgMlPYEATbVSGI9643ji
yretnQyHoEsjB6UP8TfsfxF5pegL4PI2hi7KJ10KgpfECaS8Br7N8GV09HvbAc+GPmP9C9HsvnnD
yXBMgy1jGcQoYhH5FRAXc7+wYhemlPW9tmBMalEf77FpMx4pIFJ4f8P8mlIajqXpQtMXO7XBcDnU
Szt2e61Sp50TKyBRwHpCdEnVkp7nG4azTV4zUzcJLhdvSFcEXVMMQ+LKwEAtoEalBjlKTE23jd1X
Hy4PNk/W4gUFsmsTL4CZVwFgnl8zo9fU8CuiBARcb5e3Kjrbxm0PfejK3bJync0IOGGwUXmodf18
HFBkPlVwI3W9dJDJAfUnARE67KvxIEpc+25yKzHjKwdjdVDKCjMNG8GNZeDVGwHoubaJ3XYAAryJ
BjOgm9kOPTjNPDbkQZsqCKiXZ3TlXnM4iRKlEUenq7fYnj4NFaGXauwqAmFMfET6qJ3pDyUKyztE
bSL9yn5Z/UreKg2+MtHssniCD+XgT3UOMwPjvq9YAJ9G2CKYipUa2mroAzTXkr357VluGk23qaaw
orbUF28TpPGablkXuxMV7ycTUQyxRSFLUnMquWXvHSRUtaOKgn/6z19lFH11jcDW4Wl0FpM7wQm2
PWR83Vwt0vKAIzjuIXGdGvf47mBCGQy6EbYbv/CgxFZK2tlf/vnqaiYIPKk5qMDL5TOCmjvOyDJ1
9TTOf9mdo9zLDt90wErlcPznY+mGQcIwRyCqtbgIHLQdaCZUmVv6pbgLtSz7TGrkeSjCNN8vD7V2
DeiEqw45A/ZefwPtF3e6YjaEIlSPXehLtOmhy+H4XFuEVpfHWTscMEQQECE4Nrhyzq8BGP16bzZW
5oKOET/auX4u6zZDoRpt6reMZc07hUyIARd7JcXmo2h1J3XtWiSnyJzyh0ySfm7YYcnhDd/F7alq
YMSNV/my36Z922Zm4pYx3Z53iI7WxwatR3nUoGF8ujzY2vFDLlAQCztsQ3u+EF4s1jRpgYMhTerG
XSRPUlGBQcLF+xD3GTX1dhh+V6YxvLs86OrKUZu1DPI6ipmLC7yyZv5GwsavIEPdJdjv/RpF1Y3g
jBSh7i4PtnalkZnbpiCvszR1uXSDOSSAyjI3SrLEOlaZgetmqMG23aJV56PelwHMfcMakqSDtHMI
b3h5z6fVSTL8jMyJ/aJWOdLWTg5vzxjt2wKY+pV7bG02DYIJmw4oNQFzMRblP6ljW5a6juh7BKzt
PNrnAt8bRYOid+VFWptNQ5e0aG0SJ5Lz8w8LTSsEKC4z12jRCTkYXYkpSRRU1V5Db87G4yONrpy9
a0MudosdeSNKrH3mprUi2ztaUB1mNMg+b200lp7A1qj7f75lDLYKnQQJO3UZlUZl09UAqXKXTiAU
hcAZ3nvKDL3u8ky+G7Uo+/iGAUmUuMRI+DVzUd0VUz0VED1zfCWCFI049FIkshfbNq3qW56n6S1T
+mK8xSr2UJYT7Alyt0cpqOELWURKj+ZvYu/se6IV9pXa5nzIlq88ZXuqjTo3GxJB59tmRHm79hEj
cC0Vl/BdJQdwTHVul1e259pZIEKgP6GriKwZ8156cZ0VQ+vQ+9OZyKotvyLkqJyQwMgfm9G5v7xk
a18EdVIngADnxnt3PtLU2Ly0WZe7RgKpBx+oLPheJsHVEHBt91OlIDwCQsY7t9j9mZ9FOCE7uRtB
N31EB3Jm4NXtSeuGp6ysjCuXybXhFgs1I1vhz0a5C+EwTg8dFjsbBHigGg1AZIudtOo3pJw0INW/
WYPG2i1CE+JmZ4IHnbkAClUT1RegeNJLq/KjqNDCvvIcrK4bXUFBEwk0u7X4wABtWRwD+9xtPWE9
RCg54RlTFuLKE7eS2BKaE1wahsZNsszzsO2OvXoUGeyAUaKaoQdqe0RivTwWZC53s6kZWrMeNhH3
WLEYbzjfL0efJ+HFMVCteg5XbEKjyVAf/Rw9nkOaarmziS0HbzsHm4crQ67N6zyhyBqBIwcuej5k
VslETSMtcwE1RD1wOkCPh6xTrTeNQ+Yn5voEes3n40C9p6BPquCmGt35n2Bv+uLBofyjXBlo7SQI
2gjgmzTdpIx1PlBkDWMOIZmTUIapcgzS6ga4+SFJMgvNpdzL3vDosPnnUJY0iBbr+XhAhj2FLDB3
kcuCr4I8PHI+fjKdqrJp5TYQTnXlKKzuUROsKzcyl7M1//mLXYJuXoxTl5K7+O5WNzaOK9vM1o0/
E23BIzl+/ViA7cXNlJfv8uW5FnWKFyMvjnzVICIP4qNwpxrMsjL0I+o8dQqwLQuOk1Xlz07hKVc+
d3VQKW1BS4Pa9vKeyVFw8QOkvl2PBjVilRWOHUVvA2ojlNmpXOPt1u7Na0/S6sGwVJ08Rag8CvPP
ejHLRQyXLEMd221teidH6B+WvZ9qQN9vmNMX4yxW05lUKhKRJGjpy70EzfdTB4cD9xbnMw/NtKS8
j/2mubs86tqDKxHUo6RF+Gkt91Bojm2hTnP+MKXKcIwGyI+H0hgKA4/3CCDaG4YzwDLOlXtSlsWh
JGuoW5THYtcUsa78QA6jje/VVhQSPD/d4ujr5fHWFg+tVpX+i8mds8wxG3Pg7UVn3bWTikKdhlo6
hq9IqkzHywOt3Tb0Byhm8W1wDRe7RGqlQN+FpM+K8/BHk+v+dMol5+EAYLX295Uw2tMbhpwzP4q9
dL3NxUuIrIWhjgDm3LyGcfTBEQBm/sDxbuobH30nDPJEaFRX4ou/TZxlJMgXzkJ9hmpyr54fB3ro
pYU4g/IcoSkqvtdToOcHoqlU+w07BMokMNtEP7adI9UPSY8COL6qVWOgQw2/Omg3FlYw1bEq6yC8
Gwn2Pl+elbUNTV6qzi1P/r3sedaN9FtQo+wwUPcfM3w1UAFAXBq4reN8vDzW2o1EX0joDqtAvWSx
m8l+se42FCiEeT5WOzUIiv6j3pgQ7xDRCbeI2n1DRzWVV8Zd29XWnBHPjeTXAIugoShcGhzarmoT
5wsK+w2cdQ346XBlpLVtPYdA+oyTMmlYn692NlSwg4oxdSGc5N5OD73xjxYm6m0Te9k3AQXvyjla
+zRqwiY1Ddsgw1lsLyvJMYEYQza1gn/fIxJlVXKsctRTt5fXbm2fzIfHkDSeXmNGeMHEhDBc5jZx
YqByqFVhe7LVsa0PdTDCFbw83OpECiQxKM4ammoswitkWMK8k0nuZg1qMaFuqMjwSR8IYhNaQJOD
YfDeMpXgbefmO6UsuQxIYoBlqq5krhbZ3EAwfOiGmG2S/37Dp1m6nAM69uSythanxZAlDcmvVBq0
G/QWnuoWRZcQ7a5mCOQOtby0vjKf8z5YXkPzZNKBsaX9qpyfAoyOx94gXAVTP1Mgsnbjwd1Eo9Ye
421n2+odcDvvlEZx8UBdtfhx+avXzj5pCMVYklUy1cWCIkHB7U7HAFNNHP42XoOIIDrMjY+cVAHc
Sq1B8O4gDckvlwde20mOnD/cAUtnaosTAnCZZ5LkH/thRQVYjbvsRna4te5oBtefaxBs05UgYfVb
CbicuUZFr29xC6hFYXRWo6RuA3g1AgLdWM6NogB5/o7paFBtg6rxcnp+KBReC3LXx+YmmLFs3AiL
eS6TQvSIgWXuhNXcV19EqXWLf9qMzkFD+etgo52NPhJIuivdsLULgqYCPX9g1lwT8w97Efep2GnK
UampuEc9HMc8iOvh1pZcfE8QkBGBvbKj1wAsILrQnQT4xLHVFwtb1MLR7Dii7l712hcxBO+QDKXq
rraDfxdg4PkNC4rgJkK36gsmWv4dD1P6EaUB8Xh5h72ect5PqmdMOp1/HpjzL9fCIcccTs9cBRsW
LI4U69ZuUhSxywr7d6i6FPQ30Ozqh8vjvt7ZjEtp8u9zAwXOOB+3A30RdpYduIbVFUcd2l605+CK
ZpuE7TQvdRG/uzzkCi51HlOCrphT/VcBKRLPSqeVTkSm3cS4i1hTctIpivafYapW+CkUCALdDKFT
J4fRi3+RJtSOj5DwUGhXQqvXVxo/hQRAnVGM9JUWCYBlNY0qWnRoopLMZgqz4XfRh1N4g3wnPH1v
kENzVFAwI0NQoCYIzKCs45X5mEOW83uVH4HiLkrYVImpu5+vQUhpIBP4SrtQ86cTZgu4pWVGC6Mw
ruXeCsPkfqwwFduwiUc3lFiFoxGWwpCBX41AzOWf8zoaMAjdBQGMIPN6hRouAPRXeTVAAhxsiV6U
ic/RgVoeOudvGAic2t+2KWXBxdnLRzymE80P3DJQkHLu8xhV3MRKoED8rwZaPhuVjhxJGZUMZDjl
KaRIEe0t9DOKKwu5dpZA7dhzExiIqDr/+Yvby65UNY7tIXRrHMMQPtA570dzUqweEU2RZO8h8Jb2
4fLHzZtjuXl4kijdwhew7CUArKRVq2S+HroQg/PgFvTd8MPREh+d/gxhSVAVwbDBIqs7ZmMJSePy
6CsX6NyyoTotVRIUuUxNdIgQmlGWodtgxvLFgnpx16HyLA6DTx4DwygwzPd+HsFKjKjWmhtt6HqJ
Q5Jna7+zQm3K3eVf9PoJ4QcREWHvQt2czPB8ERpTjTzPKSI36kX2JUG/nV5L0017mXKOLo+1dlR0
uAxQTmZg0zJSD+pCqzWczVxUK73hfhKDnr2DhD0gsv+WkeRcpZczfmMRDXBHezF2h3yVb8pxV4Cc
bf4kjVJc66qsTR+xMvU7oAX8c3EXRQkyi5YSA+7Rk/fqEORf8dv5CZ3Hess9g1ohLfz5IFAJOV+o
xFPov7UC2ISFZx7S004bbCz6AvUV5NnaHW84UnJEQPOY+iJjTFHBLTOLY4m0iTU+wS5Pwu+w1sMI
ynZQhO9RRe+8jd6rZXvslMb/AKHZk1cuobUH/uWv0M8/VzU6VQcyEbkNordIsSX2eMQixt41fWXe
iETotyArEAm8vHHWhp0vB0sHWGC+AmxENHEFHpgRRLA+w5vT9813cITVT+CsKjRWWuEpd6pRT8qV
e2ltI5lCgDkCAw1MbBFYhG0f5AKfGzcEH4/VlUf8ols93tqobqP3d/kzV0ejjv63BAEcdxGxOsEo
RdQPkYsbTbIvxwHCcIiJAKrN4cfLQ61tJ253MFszPp/+0vlC5h1i86hmRi6qaR4Ab30oMDkgGMbr
o/YFTtlYiDygqhRjJepXKJGpWmDaT5d/xdoHixkLB5bY1MHtn/+KCoPFqTMzrHg8AU9MHUKteMzT
sLfQt8gN60o2Mj9dy1dGEA8Aqib7sZavjC69ALohT2hBoed3J9Qvfasr9zjuys9guqMrw61/3f8M
N1+8L15SvzRHbUJMgzk2EK0aSgC/j8U0Aa8guQ2vvWJrh+RvSWlGjc8xz/lwad3YeqXlvitbM0/u
cND10Ay2chVDrypylG+WV/azRmwlizds3LlEAaCD9+NV6YxncBygRQHXF7J/6ro8KJFMLpKdjdPc
G2J9WngAmmm/8mYtdm4z9mBvK8YKSq1H20YTtyXKHxBro2AXWIP1jxvYM91CBbsNw1C8ig2gNI6Z
jBUfOQkzw40jxYEL1ZPWv3LBr+0WgnfK6RQmeE8WF7yF5LKDQFPk1k0ZfojQ+ZyLLkqclqjp6K1+
5bPWzgKlF5CFIHABbC2OnpN2KbbihOsD/acREUFTfFfG3NjbiG9+mQbj6tux+oF/AY1I9GlE5uf7
04gphmJYF7kZCpaHpAtmZak4b/5QkvGaNwRQMxx17qrxYC6JbBA//dwC4u+i41Clezmq+YhAipI0
m3zImiuBzepkAqHSQVJRE1yiNWUtGlxdrMDtaVHch3Zd3GsgNnegcGZevhoSK16+OddGpPwIsokL
TafIej6ZGuycMWrJb9D/zT6IqfmDBFr8mJV4rGp9F1yZzivDLV+mSkqlzUMzcFES6XfZhEorEvvx
nvw4/DNRTfj9ls+buXACiParBmU7oGiuGGi4BLElfwGEuxcjFgLbrJVwyFE7fsNVTXuQqjHBIsit
xaWC6TVe7jQWXGTrUFgplHL8VMeN5xyJ9I13lz9uLdnhCAgCRnpL1GbO107PnbrvqVi4iPaqe52a
36kAZn8rA9XBotmo83dmqs52Rbry/fLQa+tI8RMisWWB5FomOjn2HmqFJZ07NsbXBAlv9Cb8Or5F
yEG/b1ARer483tqbRK2TieWGoda62KZxnNYiUwboGUgo/aa02mS7NI+zPerceHxSHTkhOKxP+8vD
rl01lLz4C8QmjMDFctYWbtGm1QKkbAf93dBTiNpWEhITAvZKeuVsrA5GmkEx19RpMS+itgYrh9pX
gwSUWle7MKA5IcLq2n1lme1weMOXgUUlEwAyBoT4fO8kKtT4SCSJi6t4vqkbJ31ER5yGUS2CtwQU
zgz5AzIDun/JcERcL526SovdAWvM6WTZ8fRdokH/EKIwsGnGGBsD/H5x8vlH3zjz+KHhMR6YEk7J
ktPToU6AooMU+1yOiIlqYzt9woapwTbDQTPyn48Gt5xImJ4Yn7p8KVBbwNCX3su+VJFs2uNrqqJh
pDvtjYGm75/Lnza/cS8iUD5Nm5MJom56yoTf+vnyxaPsiLonc4/DS4UX6BRYyIAohnt5mMWWZJgZ
akdBhYIUxKhl+aDAusTyOBr7MMW59b7Tahk89zjeydNokqB9vDyctjjmZGT0/xEHoB1GIkzx6Pyz
RsQ6AVVF8jGjHoe3Xz45NWpJfovI5mYQddkf0T/HQC3Vuq6stigUo3TltF7yQwHAq++tYd6+1OZN
OP6IkNZTiXy1P2FhQzdW7mQUlQXqlyhf69rxyq+f79sXi8KvJ6fkPAnyeGhd2rxoL+L0scPhyjIn
+Vg7Mn3gJnai/UjdJ0UgM7ifcpl+U1oqlJMXociCPEzylBZF7xamHl1L81/PJFttpkOB+ftbIzn/
Le2IahWqu8FT5qP8gDywDwAogTbXV4H1kV6ftQfin1wpIC+eBWaABg0teZMTN6Md5v30YgayqMFz
qu+6R7vPvF8eVNtPqJWgPjz7saO92Jn9eOXFXdbc/ntMQhdIrhwEIJOLMVNQSGarqo8ja+O8w05r
zG4LM88Qp8+8RLf7PR5Y8oj2TYoeKhz1pPiq6IjW7Uan96s90HyVisflzTDfn+d7gRCOftUMx4Kq
KBaXeTHh7TV09fCI+/K+sRIyfTbHu16PTNgpKL7eeIPJTeSFQWacghGtm+3lX/AKJwH4mIsBNy2Y
FIQHS9xnbDVhgyGHRjAH+W+j0wCWRyToJsU1ek99mOhAZ4jndlUHfnesg88eeuzpTabHjhrfGEGM
cy9aaSLd+dTGAVZe/oF/cUsv5ojrmYtCAkmdycIaP/R85aire1asNvLR70sKhzeylU6NwnsZFGj9
Bmqq3JnV2A3vpsDGDHujYUumbaMK1YdH1e6d7lBVIkaNNxtSBMn7zEiyj8g1+fUt3uzUHlGU7P9U
hjGZ4aZUEM3f1mOfAmSM/N5DD6+NNEr6mad7w1Yzq+ZjOqRBUx76sUBwLSkKxW52uq9oJy0dRX8Y
NJR/PngOzMYDenFoNmGe042PdllJ2mRKEzT7quuDfh8lvlBuci/E7oDaRP9JdE1o7BP0fFp9GyBh
17xvuXnNxyL+q6OeKFEvH7J6GMWO0jQeYdRTivak4xRzVCCNK0/8qsQlH0LUuGdBkUlK+rA79Tgv
pzdtObyfFN1MHzCSwSf7ynZenrJ5rQCVOybtIbIrsFPna1UouZppZqM99mXf3WUOxLlNMI7ZlkhI
Q6/KpFa6w/yRpgWqguA0YCCNGP9YB0FHZ/x0eessI18VOCw0BeA1xF9cuIubtsl7029xt31qJu9D
Xw/BycHTfdsntTlw6OM/tpl5AJy9/MptszowwNGZ3w/lawkOUXqzoPFZVE8DagknNYrSjZXVaFsW
evoAMklx0WLkP1YYdZ0uf/OrRiEfzeVKH3imu9KKXhwXXFfYC8MYPBV4pTg7RKciZzMU+OPiJYZr
Al5JifEp7DTU/tUifOrpZj8nDmpil3/I6zkAHMOPoa1D3viK8KPooHyiXMEkkioqhnuavtGSdLxL
O6zCVbMMv0eqDLYQnpQvl0dePGpsQpO6iQoxDLYdacci6knoxlUpdqKPGOYO0SERXTDeoVYXmTvT
1MedJptO2+SY4V29TP/SmM4vK74V0aKZiU6nyl48M2qYDDXWUskTam9WqW47A/vPw5CNqpbse2lg
6J3bCW/9BDwaHS7HzKaPwyDaiggX085gh/NQhCuM0unyNFWi9x51rrvhz1AlwRj9HknV+vux80r9
2EdpHxwbX3fQHXd6L7kbCkAtGxyVdMTQ4eMGaMhXmv5Y4axym/d+nu6SmlO4b7pQvU/tSEe0TlWR
atbUCecGvIPB3iOV2lXYmgb4buIVmXcHx68U5MC9Mm7rTwRm+YM0xukbhJnQexR5WcrjMGjooXZY
HjqHkoZSfaytEJDr1ABFwHKnVa2fE77SKRrE2FjeCLp7XA5Nhcb9YASRfEByPL3Lor5VjiMZFRY6
Og4eTBUT1txUTVlbu0LH7WVndYZtbdNal6hHmolVfgwU5FgfMo/+/y1WzpGxRfHCjv1NLjpPy5AT
TsPwrkbpIj5Y1WA/qcQ2ObYyXvWM5egQ7bU6moavQqbim5mHir2XfVs/oIaRyWMbIq2PmVQFzSno
u746NLran+wUh5AvvTlWJ1y4IgybpFEpeAgT4m0wNR2DvYy0GJPoHq/5SsdoGdTLrwrKj4ZAb647
2dEfS7P8Zve+JR9gIcTTgxXV2JsZeSBqLB+cmdNIRGRsieKMqTyVfabeI31tReVh6id8n6q05Xmb
rJEjPeSF0XytpNbndxAMk1st92L5ux9T+yHr0/6Lno8DbVaaY9kOYk7h7FAh7/cIJuj4buATe4oH
EA/GFjOxoN4ikj0qWzWZ7JsAw/LxKHo7/5Y7eYPIPf6sz7TfEmc3KtJDmSwxsnKrT75ejUfZI6Xl
5kYdOcdiKooRb+4SPzAwcrWzjWxBI6Aae4jGe4yhnOTdaAyJ+g5Z2e4HXC8f3UlLzJ7GZtHZn+te
TsZd66etdQh0/LU2OehCKz2VSaRHWy6E7lazUsv82IyagYTkaFDA2ZmpI8cPbIQk/V5jGe699wbU
zN4peCKJzeyGXhwtBJpxUdb6OL3N4rARn4Tp+93dVKqi3nRDoP+ckGHjcPWFo972egpjBU4R3l0b
BN+QZhlys6Av1ZvaJ6WclMk/SLTh3uFShdHBYQ5qiKhSS/08IHIT7LCiLDyyaU/kBxBv+pC+T/O0
LxTMzMbKwJMprh/xc46SB30CNbNp41TxrqCGXl+SZPToZhOE20Am1cUlOeDOkNUybJ48tJt3dZvb
+6gI1Dsql8FnDOzjGzRVzX/6IM8yM1zJDq0dGyzw4m2KrTHpBXJqT3EiW4giSfjJjuz8p4PuDzcy
51m7xRsRc+rGQXvx8rPw+kGi9wMQj4uXngGQ2/PYJLXV2pgCQzyymSckTlt7aDGLQm3WQBo/lOYx
wI2he2+gEZ4HuxpnveB0+SesPM5zf5g+u2kwERTGzn+DrNMpkkMYPiG5SWhUJX78oQbuTgUOvhXt
TvMkjDE8SZxUHwdHqfdAFZUrGegi/eJ95FBS0zHkzE3i7/MfMUTVkDhaniL9mGoonsdNOPpHztdg
7/2eJOkdkpDSuhIPrI0K/JCIiCKBfNUkT1J1KM1kKp4AgQaPOSL/vxsvm04U1JMP2Fhq17hJK8Go
pLIDVEpoPCa2sQj/uqKZSPqy/Km2fIwaFaxmh31r5eYGfkRu7bQ2sO33Y9l/wc03OnYYYGG0TDSH
Q1pgXukjvd59UrXhLoASIkBDBuR80ovAmJxC04qnvsqTbzW46Lt09MS2j6biFsuCCTk/n1uhp/p1
5dStHHViEgk8iW1nWa/iIYtXOhnK/AluZPS+aw11N/Si/T6gcTMbOpPbAtV8urzVXy/3DB9m6mee
ESytRSBErRlI1lhET11b+g9FGPEK4tSCou8QFoeWPOoaL+XvdyxiL+ghgAEhNc1m7IsD3suKaAHF
0cc4RN4ZTdXcoJohASqcfF5WDSsdgeGOUfTGoSnNjIaX5wVO88xtoBR3hY0Y99Fv/Ly8QQPRiN5T
o+BR9jx9+sgvx6+EyyWdgo2Sj4bza7TSNouxgRzCfKt5WByi4x9WxHL/9OKaeWFogcwFNjoUy4KR
UkugQHYXfcQ2L0HKpRblCel0cdSKTj1ZTpjXG4sSkbpTEQm7cmwXFQo261zT49YioqCovmSLARTG
G3woko+mCHpc8uDtj0RKd+qQlNus6v4/Z+e1IzfSLOEnIkBvbtl2jMzMaHok3RDSSKL3rKJ5+vNR
/802u9GEzgILLLSLrWbZzMjIiBTTmNT4ZBilea/EifZyexv9hSjPFlUHx5/ZLhwf3QXwOz83FEk1
tWazPHNaemOjJBnej6Urrd+DJ+MncCsTlwQaEQ8J+oVfoG3gFgjxynkdgyL3OzW3Trd/0sVx4u6i
nDijEXBAwTzPfxEWVk6tZJP+nKRx9mzkjnJUXWMKdjoch2OSyuBRTk21sgkuzhN66hxdaK40tCBv
uHg5Js+oMQI3zec6UAL3YcQc+zGo83Knl7WXHvtGEe+3v3OB6rLycETn6aXQjlKbtngmMHctXRi9
4zNOMPmXtlbKZ4fe9AOkSmNlk11OKVxaeo9Rg+Fh1pe12hBhDYkvdfiCaWjzVvb6N2y87IeC9B7r
yEBQ+VOqNb7ExY1MFAuxiSQVORgIxIt1bHoakMIOS+q4NcIHcjYX0kldEuYFuCvVjvNQF4R9Pidb
rgCgl1PLyFi5oT4HIMbuPt9Ckz6UQ5qJ6KUEmznSJgjrRZNN+CloNAywb6+j8VdL6/wMwXhx4Pnw
8MKZXU5vyWYmh4qdZ8KPunnC57CvibYmXMJ3HmJ47W/V6QP5BUsDFeeQUMuBHQnBqdaVYpCqPz+y
iDp1nVbsbb1Sfrl1ncb7No7zzwhn4ZJrCCR98APFhgEArh6ie7SnWiPzqZV32CwJiHj3YF5Bve1w
4YlnY8C8uaMwWeJVR7Qi3nEv8LKPqYXYAllWSo3wE563LobnilHhKtW3tC8gd1WfqjzOX+skQ0zO
jWN7hsolspuhUOt3jQsh3ZZ20oRYQ7SG9G1u6Y9tI9xgS2Ct0uUVFc1vt0WYzqeLpuo+4DqkfEss
U4qPWjq0p6gpla9uIdr3bNKwsA6HdvpsW3lgbkKJexDcL2E9m0M+vfegcC+07BZYR0igZfx7BpTw
Y10PhI+YdPShN2hG8ns1G5N7yOnlswg00d0VRTtZ25LKxKby4ti9xy8PiTc07zEDMD23z7E9G6bw
iMI1BkMuLs+nmjq1dxBhW/3BggeHcHwsm/aQuWofvRRk7srvBk54+XkUabIlrCyHveUlpfoQALM8
hsnswQ2w2/3hb1N/Isjs3z1b9sbO7AQtMYA28lXpMfN9K5uquG9a3oX7wOoMdxf3gUi2Y6SJbwZv
ermjr65ofQC8lpZIIFnDrxBYInDmz+2tjhWgSDAGKEv745iFaIerKnWuzy7Z0rB3IUg0jybYRfxq
tUlebwOyvWHTaqGRHYeBWM2PokI6G8ssrWNTFrm2AXGkeUPg5WgerDjPxQdIa4O1sadOkyfHqtPg
3k1mW+IdrnoxCmTkW171Pdd1KX0LE8uTcCDH0+4sYS2ObmS8DCXSML6hZ02yTwhFoVPyO7FE1D0S
VAWFjAEbhNL9Cnjv2e84DyGz3/VF91qjTY9Mr47/yANNzAVd1MiHmo+5K/LyroiC+IcIDQUr5DBW
SOWlgU/XVlZ98h7yTL2F9Il8z7MCOVdFrYp970We9TGJQ/dD10xOsaN5JHC+An+X1RbobnT8Sa+C
Yuuw/yPkmL0xfpNYsvzi8u/aJ4GV+Ec8YmK8R6KcooHgchOYOHdUxeLS0L5mid2pn9MOd+nRd2Lb
fnYDQH+EcXIQp0Z66pFkkFsETCBF7gQOcFSPmF7EUITMxhiGvTd7ybyWcjBxvEU7Nup9fuqoYhyV
U0LCgVIpjD10ZcyLgtbGMwY3QgU/RJliWeQ4Lb+oRa7N+oCWS/cVYxfxPhm19ivT2NybnqUdHlvp
td/xgx7ixyLAPuJuGAsMJKfRtn0zTgbnDvUs/A7VIVAk0VgRf7VE0ea/gsbtTCABodsbXST6e212
Q3BMK+EVfpYTeW/7anRiXFKoC94N6BNbgBt9bj5FXl3ZmxSqV/eOoIJM72WHuONLIiycfLE470AP
LVtJDzUOergndpV1GtiPFs4RvBbHdFQGyoslzZaop8p0n1RxXG3UKhzklh5QY+BuwEtnq0o3MO8w
F07Ce8fB85cZ1BMMUJNcD0Dwsljbwu8xPzrT4GDDlcC6j/eEqzZAoZlVX5EQiHsfEmpfYj/i1Mb0
beL/P+4UzJz3BQGE9doZgRAfZACctsk1F63yIbfx5DVD3T5hyIvVaGA2zQfBrAqkn0cxpA9Ghbvh
XpeAFFDBtCTfD5ZV7RKs+rAnNwtc29yGBPbZs0XNxewlkWmjgUnn+RajTKX1i3L0dvwP9Ppgl135
Ox3j/jcWdMUrJELERKTHAuHCMDrDMazVqfXVuFQA4x2r/VFJqAEfVaR+JbEUDvOb0aiM6H7sVBx8
gQqzAfexoSr1g6JhGPEUVUPzB5JJovj0Yyq/lcYM5YMQnlXvagMr4pUw5S9/5PwhdelPpFOBirpB
7dk4f7edquqqxJb1ixtG0XDX9oV7By+QhCqdKKRlvlW19p8w9eJPgF2Kch8anEatUBvKT1idYAad
JqlFmxA7aWfVZv5bczBx86M+QB7H8qA5H5K46R8dWku9lZ9/GWUhaz+HjwQ7UB2WzJEQSZUq06Lm
JYfrUfFeCW+HZJXrK7YqFYy3IrmNs7BZ0xW9TCFmbQu0EHi26EFcFoW8BvZY1XXVi4FdHE87hsT5
oRNuVvvT0GE/TkNRr+O3MvZf+1TU/WxWGg4rYdBlAE3oDLWEIJqYlv6Z87WrAWKzvtTKl6nVtJ81
48YbdP+cjYhKZaMPk3p3O+66nG6TcvNcEpsbEomhzwc0jd5kNkfjGTZA+IjccVJtVdPFItwa22cZ
KCmuyaVY6xC6/E6GdQB3gNoc96KhZmow22rD3niePbwxOorwYcO5nj6aKf9o2+XLv38luRCQsAs1
8CLpNoxkLAy9NZ4VGs6+0yVk+WqCkcfg5kC+wiraY12r2b+iKdTwESWHsEfFxsId43xuy0pmGj2G
2Ysl5h6v0KvNvVHm8lMbuzhcK2OF6xnVNd/yWndNLPNyP0OypvGZtnaghgv6SZyrBciZdJ9Rcca9
yDapqgw6PmKNYUXtVqQmLmQT4OKm0qbgre8DzL1uz/qVn0BTC02mJIV0EC1bW6AMNIPE3/WlG1LF
x9hrBDnSCgP/udqrKJFPqEyrvfMVs3AP18DUkv9I6EVnhM65WTBdRzj0QnwRJFeVae20L6Q5xoGi
Yt+hiqiZ92aYFM+t3hSvtz/5Yl/TAw5sy6KbPGDcqedLXqstBoBDoNNIasYf6l4dt31sWvdUdup7
I3HlSsJ9idUCHMKHsAB1Zsh0yTtwSoQGqtQKXqyyQAMuKuyOh8qDOOILRQnLfY/192s/uc4X0xZq
RD9DX37CKtxcE967BEHmnzJrVwGlQfldsqcdq+qMOpHBi1mIfm/kZvERJ/sKqm+Bl7qWFfFeR6Vo
24dq8C3TA9ratcb4jhWc9ly5k+6tbL8rPwijkFlNlRakudpsni/GaFAGQsIm/qI1ofWoUgr5hsBD
ZG5iHGmiTRK28baGyQQ8pk/jfRji9r1NPU6DpVfqz05W2eH29rg4EegKWUj4g+2zVlRgz38RDlUe
PgxRRgUGE1q/dRT3B+Ze/XczmqxHLouvo9Uax1Ko6l0ao0S5MiXL7YlCG7arlN7n4S0upvPxvVEP
rEzgbKXUcRXdp0HcZJ+dqnDbI9JPE9hhZUX2yiFcPjEMyqmAC2qgGAN3crEMaLbFeZK57mesWqZf
XUfWfGj5U/2gq7wBO3vIG7E3+rxuVq79JXjC/QcLHM7Y3KkExLsAh3BxgrKGrfcTNBbvZ9Dl9oeq
nDSMHHWv93bWlCjfMAFXzE1rYyF1d3uxL6D9magJtwErFf5hJneczzaMvaZRLCt8Kot6+DHoir0b
iymvNgY2kt+y0OkOnhkqT14J5XjATPe1EnLyXQLwNezq4p7gtwCuU9XQ6G+Yoe7z36LUgdnCdcie
tDwe791KGzGM15NjUDfTg6GFGG0JzwuDzcjTfAjcKT3JZgqM48qczOP8NzhleEBaD90pniXMmRZL
gmmgIfAfsZ9GqRZ3zTjmH81mcMgDoSi9N6mr/XDMoX3BOU/5DUAZ7nCBX7mkL7eFDa4FHZQ7E3Bu
yWfzUjcOk0xaT0JS4tzYBSbUW7IE9bVRO3PcRqYoxAZtz8L2EV8Sa55clweCxxCNobl3DrxraYAg
sqlLhlodnjrDyJ9Sbcj3kyO8jR5g8J0ZvXLHFK3F1fPEnk88DErau+Cp/TWUWJzCQLEMWeWheGq7
SXh4jRVe5feZpdyB7CQr99zFPcMwzC3BDwQXjsDinothDTR1rmlPropDpk8XIVhF3gZ/YlRE9qFh
uitZw/Jinb9rJrXDGDMoPyw7ztt8aHF2hdJlTpN3HORUfLAjzOc+QruQd+zj9EQl29qB4ULQdqcs
cne3d/a1T+ZWJ9BxaPm6UDAxy1ErG7VWnzByDYM9mJccP4Yi1PZBEWvaXUYJL1spj19sZL4apx1m
z+CbSfnOD3UMvyRv01F9skKBPqqFieERaEWYG9WVjvEIipR/BREM8o1ZBtGv2198Zc7nt4QrHbCF
wHpxpdhdzZkpGuOJN63s/NqImrcKE4V92om8O/J6JYciAqUaotzZBOj4rVywF1uafvC5cDcr/VI6
XaorUGyo1FHRsWGn/tNtzbhSzDuMShW/8YJwTWf/byp0doLArDX6ROBqIXPqLWO7Nip0MCTPeyoS
D4JWXUsceZG7N/tHqAhdeRBtioV5TkOlsR0Qc8BS3EoH5SdkEsMAsZbSOIoCnlkYe3G6F3hA46oo
zQjy0qY2qzZ/6FosaZ2dVVrRnloZjVJlYpElVY5Ank9vo92Y07JNe68NoxVHyTiHjYu7N5B4XFXS
3rSDG1vbwZqD/g4pq0+xHJJupTRwwcflvFFtI2nkLqHWZy52XivjrqSaZD9l4wDkJMunxDAH0++C
3NyWIiCcj+LMeRBxVe7aoesPZoWWrnCj8asXavIAd1Rd+1EXbwtNiTNzY96NaNAua16RqUsrMjAF
0QrA7gNWq433iD9uLjDgdAvlwIRXoIyzRMmu6nR0LENusfg50apCWbmRLi55fgzmgPCBSQgQtV9c
gXDfomYayulJ14so2+KEEmzjcRjlxtEqa+fO6FiSBsb29qG8NizNTLP31tydvYw5MhS1hYlT1BMd
OKp1p9iNDVe9jECt67qSymMLLWrf1v8sfciO4D2b5SR50cg458P6H7r80Fh6BK9PfYKMlv6xG3fa
Ro2iS8hDnromBfG3WWNxFuf2G2pTMINoVFm8ZuBGhTdNUn0K6Bn5FsIREhtBXjab3WTRFqbAlDxA
3++3kagcfVeHPQULrUiaOw2O8SMO96P8HEvV/iqxBcY/Xpmwnx7CRt02dpeMu76iGvEiIGhHmy6i
kXFbug4aI0hBSL9Mq8Lbmn2c0TzSyJn7ro1djFep4eVrJikXsdtcV1dnTcK5xsmmWly0MMJzsLI0
eUU0etqZWazThRHh7QgzoIEkXE1R+zhWdYV/QZXiW0czRaP5Em2dlUduubvmX0IwT5cxJ4wG+QVa
1MU9/mf1kLwaQrVT5jbIDojqRBT5p+arJ0djF5tts9IFfJHIcaABMmbCNv1IpHPL24ZKg4wHJ3tF
G6z6VFOWROBBzY27psde3Q8UU4kpxEhMss0OlmfjVs4H1xHYtImqrnfFGOWrAlPLB58fReg49wmj
qIGC6mJVksDTejWsqtcqL6IOPQAXymdrCOzfW9Nt/agWTkdZMHPCbVWMTX0cYLKmuwwQ+Is71Mmv
2lTc91zpisI3ItLXjZ5F4oDWer+SgV1c15AjTDhUTCDo/6xqcn440Xi26B6KxhfkuWosmlAt0HDq
jGXmO03X9r6MUXKB7JdpEFp716LI4VnZn9n86Ctr044PY1WWJ5oM9HFldS/nEYon9XsiA1S9eUuW
vw3wxhDeACfSodkBHOBZbyHaz+7x+R3pMAW623fk1RHpMqW7ADcZ/jofsTC9VhaY1bxgr5YjAi2i
4JGeDAzdc1x2YxzlDEi//58xXbQYXVw8CSPOxxSpzHXpDMNLDHLyDGIxfk27qn/TRjAHDr355/Z4
y9BwXvG5yQ0+1d8G/cV1zKPkdqzj8GJO1n3YFm25ie1sfNUrR6m3NNW3Pju4/Vw3dvWPUek8NCAQ
GBD3zHxDn38q6Xzspk07vtBa0h6Fq1hbb7Kt97JS230qLPNOlaH7mhdm93r7o+eP+u+r8HdkuKKE
APOjsGQs2DkGiS5m0C9aPqVPJlLDjd+MmrZVQt1Y2bZXxkKKCDQZ9h7E3WU7YVjVHp5x4/SSCq3F
OdTtHgJH6cTWnKA4rAQTV3Ysg/HigRzRBbpsGQZiliko6/iSYgDv+p3bNtodpWVR+a0qog9NWnvm
8fZkXh2T3jdIedC6uDXOl7HvJEim7PjA0HofGrevNtARPGVfpo2pYzkOKWEleLk2p/SjsHvm+BLm
yfmQGpIAlKIaPjPumhcMLz8VbWqcsnH8efvbLt8xTsV/BlqcRreBbOK50/jC9RxvbAOFF68Z9U0j
cuc16N3wWFuJ9X570IsJhVdK8xqGyRivzAq3519n1VB64bcMXyy8yxvfwzSPFzylDriPyyrrN3Zg
GcHKKv4Nev97JsiK56CMq5/y7UwwPR+1ratJyxynek2G0qjwPUcTbzd4GdFDXCX4itdppt8BBenH
OtJaZe9OtabeFchreIcwMtr6ftLeHBvKUxhNzmcTRjY4bjU91pTDaEDeZA6FdMgVTiQ2WJCN6mFE
Sx3Hd8VS8OUi2Uk2wiQefgnNYDh2QUi3qx21oCthlYTRBula47NBat4fyzBoTjLO8szn0em/Jl5k
BL/6CB+uHzRAVL9KCBGPgy4NbwMrP2oPdaW76cqkXSB3TBplC6y1McMkwFziF2YlnQBNteq1sZQ0
20eQUhyK6SOqsloj6faoKksR28SY5M+hs/OTklm94+NUr3fHhlrTWtv5cu8gBQu2AJoNzxEEd0ms
QzM0ah036F61ovdMZG5Ld68FBR0GQY491zZvm37lMF5EXfOYGu1JPMtznr2sRYY069R9WcrXvtAo
AMZgdWKTSDMrNhXkLHPnaKn85SUVnDQ0FdUPodf3w36qpCmOgzaVzQb2aYKQ/e1ztLwl5t+FdOoM
ZnHV60tUd6j6zjaCvnp1Opl/CCcRHC3TCaf5QRv/NVZgMNisf2F7Aj26Ac6PTyMiuw0qpX2FWWr8
RMbLfTdDow+38Mzw+Y1w/V5rjlteTgyJ7C/zDZ5FrWDZ69oaHWZDTi1eldyYNo1X1Ce0atR9S6Hg
veFGLB8yW5b9Svo833lnFwVJKjotvC+EiPMBOP/SvKXcX0pT+WIkXt4edHzLPhnCbb+hOU5mn3Pp
c10VTvlAblWuLerf+vr58Gxsh8QVh2Xm+YLoGMQlyyedL2o2k1Oswc2Gb1MS0kNqwfPvXlvDKx7c
vLfYcmXwil6iYh3HMUrVjW526Y8cGoN36GHvu4eREueLOwuVb1O91drdZEq92KCTZBbb2QqFauzQ
FPYG7xi3OZpBPSg9uQMiJMMhIlnQrV1QtULxtVTrxXaoEBDfO0L1Xt0RJf/DFBRN7DehluwUU0bp
IS3ZCXMDWS12fUgX7gGKjNJ9oLvN6z9p9MP9Jo1zq999Mo7my9imTvVktaPJuLKBPOL6KsYkzQc7
oJ756/aJubg92L9zbzKwMyRZAojzpY1V4dTuFHpfAEaK7t4xlfBLMxT5Q6XHlb3zkOdYo1NcbOLZ
Q5CMAyEemD5YIZwPWesTpiBxXb4ORVzbfgdU+Kkbi0zs8tAOK18LjEF91hDsCPa3P/bqyJxVgEnQ
IEov5yPDOJo0JZDFK69ez0mpVF/tdPHJKTT1Y5GM0OAz+udXLqW/iMN/9y/YL3E9RFnizllObXFR
YJXIQ8zr9zoQENr7ptWsN2+ixfm+lu3o7Emse4lH16Tvh0RBr7yalHIjPLON7ime2/G959KK4OOo
3f3IFVmuBVfLeYGAgIwDeDGR5CwnsjjfQZSopTGUyqtI7cak1VevfiS0ApS7YDQpT1lj8FKPnrtm
NLK8rv+OCyJESEdTFaHd+XpEjZxpZUV4UqygelX70tjmjXSfYhmVu9tLf4GU/G+sWax01kXUlzqt
Y6+5Va0pymszVC1galf9kIGa75RY1+A51LSt44LsWRuaFdWE8pNm33WWQ6vf7R+yvEvn36FbaJNR
9oSzvUwOUnNUnAQewCsd/65xnOiI+Jq1ebErq75vfLMNTXSbQjHpj3nMU7myGZfnHYkvfdaFJJWE
AUH59XzKJ1oJKydoktMQqFCJp14VG4mAwFvSO7TTe7oSrMz85QfPI87cJbYWs7847vD1PFvxovSE
nJ64N1Or2tLH2X/MM1cRfmPwOqshyjV+R0P/4fZkz19zdvL4WhTbwPwI1EhY9POvhWLr9F3Wpac6
zNSD2vbqY5mJYO+aqAL5aoPceJcY1ifHKZsdLRzFymJfbnC+m6yeEJtkkOLP+fgpghduBxfzFMIN
e1C00jlYBSy6VJjK2jN5bZ7Z23NyRBSouwvQiWblNA6wjDgNE2RcaN75t9Yxe8hxTXoopDZ9g9sG
x7LL0rUc9PL+wMuKN4TUHvUZa7nEMN7mbnkvPeG0kO3zxkte1EjMHMbcup9ar34LFM1bucyv7GQE
dKgw4G1FW8/SlWUYEMFXMBk9mammVb43mIj+xhoizJs4TtLB18xBW2NQXvnSObGnrARzgChzcWNh
FDm/7mV+yr3Yvu/E1H1hZyGA5KSxTcpj2F+7SQn/fRvN9UsmFoETh3f6fBsl+IlPwpiKk6vn9/hK
wgHoQVd2eh/00cpxvXJkgGdmj++5THK5ZScOKyX6/FQGgfyeB4O308wIak6aVHeRW+sPFbjUtxCe
wIeskmuren14aHiztBSp6SInZfJDpe5sVlXQ6/4wYFaLbnTZgOLmonSe61EKP9IC1dpiWSK2tdol
9sodeW2RgTVmJo6LdtjS6rWLB9DqIC1OQatHJ/6Ldps6jed30KVjSMNj6A9K2f4jNsbNjBIKfCRM
s4nEltLIcOK9pq/i4gRNPDzayCvYu6JR20MJJzekMb6rN2rh9dGmJsG6fU9eO0ukTtA/2GNUjBfb
mow1STmsxYkefEXd9KiIh1tUWn4H9Lpnu3Ia67Wr8SKRRj7K4l7k6AJCkEUuNnUk3TJyYiN5q5S5
iaTsmyQ5xH0X7TqL1hu/jLP+M8Qr5eMgiRQOBNDWvdO4drJh+yRrmk6XAcL8eyAJkDb+VTVfvBU6
veuy6aL4bQxCI79Dlk4Gh5ijwt1i0gSAnE0bDzsvrWJEpYYONmwTDvzyGDRsjTJwcQy4Ra3/BSoQ
UwGkz0/8rJLvSt0IiRMTlLjz0nmM+ioIDiIZxuEAzbpuD0VTNdZG2HqS3BXwxVY2xdXfABoMKYQH
nKb3899gjBi9oXgSvzWtNW0RB7COCo24P9JU/ujVyXmNjRwNmCKIpk1Yp9HK/X5xCpmCuUzKezbz
JfXFe1b2VV9aWRK+FWro7DgvdeLXYEBb2XXeN00o9aMOKP+v0AbWjNSS5phBA1chxT//6rKWKV57
jXIKm4g+LCSm1Q2EuPSQwZB9zU0UxQq3hhIYqR26TWVyRNlveHZhq37q2ZgrWPK1RYB0PkP1/CJe
nPOfM5CQNMXkhG/GIDXpo6KlbWe/RXVvFInqY9HsPIZB2hzL0S23nNs1bciLsIL5mGsTc5mI/HCZ
fGsWBF2E/KO31I7DL0WXeifFKzCjdszs1VZoiNzGcZ29D1Pan/7xVmJolMVsjiUpEFXO82/Hd21C
boEdoA1tecTZu2UlasCkGp6aRZfH4fZ4V3Yc6Sg1KzBRZLqWKYIxxZrUkL18I8LqX4SadaRiurqx
Y7y2JyswP0chu+H2oBdXL/RvGqNhX5Idgm3M8/+f4njqpnTcoZf25gnH/gRhkGul1uyXUW0/NZOy
Jth27Rv/0uuIJpBQcOd//5/hRlIDuwUWfEuU0H00VGXa6KAOtFlF0tvYoYpVtZ55KwDSHOeexeF8
JG85mBXnGZLfYhcr2Kt4weCmb3iKV3u1iDwaLif1oAUpeMvtCb32hZ4zB6IuOD4R4vkXmqLlsckr
5SSdOPMHwOoXKI3WRk6Jc2yllZLUwvu8PeiVUwKRdC5REhnORfDzQafIVgxV5spJEQrkudBL0jej
L5xtiHrTlmjdkJuiKPUHJ7GdlXv6yktKLAoKi0gmlSBm+HzwoupVPbHs4BSWfYoGkitN1JiyRo82
VasF321SgG2UWXhXe8Sv3aYqcxcYdhipcHZZf7g9F/NwZ4sNQkhNnvyWRZgj9POfExE4jlVnRCeb
bvs7e7TcxI9bqSI110E8WFnui/Mzj8a+IgGZ97W9OD8NlLq0hb1+cpXY2wUyVw91kN6LohC1H1Xj
mhXh2niLVzHQ66GjfSE6iTCNf09O0NL/U8s+34zC/knDDMJCt+fz2ogwQckkydhhFSyWF7PgKmxa
MzrFdfUjVMS4l52TfmmTUOUD6R389+Hm2p41q5PCVFrcEBSFkwS4MTmpXRs/o2yU3+dO2OwVGOru
hoDQTe5uj3i5YUgfEUbkgZuLK0sbLBqge2C4KjnZqpj82pOa7ieoy/qwUtW12by4Hsw5V4V0Tds8
Ah9LDBDJKzDJXE1ObsJdpyRKF9zTpttV26GBP7d1ncC40yKo9/vbX3m5jAzM5eeASXBVLGV6tVFP
rda24lM0dFJuxsrLlC1y+am2k4nTvvaaNlUrM3txLc0fSzkR5ikHxFlCrSrUjclFfuDUdV35GsSi
mnxr9LyPjjK4X4IpG38F6L1rGzOLUrlyD1xG1KBcM/WWtw2AD+2L84ug7OIYQX74tQQ3wfe8cdMn
7B2M8KDkgfWTRlN6C4HX9c+GE5G7t2M77PSirVd+x5XtBTcKDb85sIcvsQgkkUgRuWgdVPp7c5K7
JrHScKem/UiRTnG+3F7li3ht/mbi1TmCxGJsub0aHtPWq5T0xHsA4xPNzvZnM4Lbulyh+9gDMvBL
o6u+F0UYUCZIq/R0+xdc2Wfkzn8DdqBVOo7OZ53W6gnlaTCnRBdCf6qmKjpga56Wm1H24V6dskz7
1yB1hjN5giiMc64uym4aRY1BMaz0NNWiabd16IFf225VvihKVx7dpvXew9HpxCERRtjxGgTRCo/p
yrGmmA2WCFUIO75lmJoNqadYuZKd6gCc2q80J/sgG0W+q8DK3o5iRO++2WlfrpzqGbs/f+zI2rmT
eXvRCqKKcj7bKQTetGuC7JSbSdLukkLq47EWZr6yqle+j5IrmQlwBMjtcl/ZwhN2niMA4KH28dXC
BvhOow9i07rS/cJ0hJ+GDK3/21vpos4LTj3vY9I/5LeBnhaPXa0NFhKySX6yp2wIf6SBSd8TEua0
BvaKEb4QSqLfp/Ksi5+qMPuJolhTNJtAk+KuHepu2il1n6wlRVdONFIrqPrMJVisPxYvoo2oNSbD
QX7SjDqKdtWgOz5lEVc+jEbRDCsR+pXRoOqiWMP0Y6e0LLqWJlQHUbGiZdSK+inMkFbxwTyd9JcV
6Ga8cmdfG47kn0hmNkI3lmAqNbGmVBsYdXbX0YWPrQM96uBd7R+F5sJvt1f4yvZl/ti78HhMyCeL
mdRakSqjXZenPLOMCQE5UQz3QVKkr7fHufpRCFeTzNvs3iXlmcb+MuFqKE9jlVbfNE9x/NhoqZKX
mly5ga+8eTS2Iwk4iyTNp/L8RNLTLkaktIqT7U44a5laLR/Qx9eO2ZSRu7e29qXXC2RV8Tldkc29
cvXyzswNF7RL8/ci8i30nE4HYyxOap3bqm/aDfs/DZwDho3xi4B5vLI1r9wK3HbzLiH6pTi/GHAY
IYcamYMHnxrqz15oZ9uWLOyIEnz6AWHlOtxRj4LKeXs1r30nIgKzFp5NZrckdGtdjeKeUVcnhOnr
DRo78a4y0nJrjG3s28q0llFcjMd60quLYSfdynQtL64hZGhaIJdMO5mUhh9KvWwht5hU3v0MlJRO
h05bqxdebFhGmc86EBSgDQqT57tIMV1gdrvWT+EUJvsoG9tPadTl9HAMLWTq2/N5GSlx0VK0mfsu
8fWCXXQ+WmZ0JTRvTT8l2ti+OEXdf3Z7W3GQmISCtOnTCsk0qWnJXsuU7FFDr+MOtsCaVffFdprr
klwFIGDED4Ru5z/DoOyY8woZJ0nmdvQmc3izFPqzuFmLO7e1DuroJs3ax88fd/aEzqNCB+W8UJS/
cB8pUDUYw9TUT4MrsrckkslhcFvnsxhRPIWMMdQ/1cEY/EHtpjdEqZPtgNjsB1dFfTCYarvzMUod
ft9eksstN1usQa6fu3lAShYrUqYoLanCMk5KkcU/ZRtnwdZG4kvfEe2E+bFB5GJNJ+9yzzHm3Pw4
94hTFV9s845kPSkH2zjRdev8SMoy/1j36bClDWitz/Di3p9f9rlvALo+3bfLnFKXyTQ/oOZJDr3Z
bbowLLJt06MieXsar+2oGd/iSiQ4RP7vfEeFrlDNegytk5plFSahpfk9lEXjt6HW/rIwsch8YRhr
T8C1xUOnAy4UhAZIWouJtBXs1VJ+0akTakr3qiXTgKCzQUTJbJ2vg/CQF7j9odfWjhoz7Yo028NV
XwzZdDVljLAxTrQhmI8KIl71IcPealOX0u1W4u3L1aNiwofNnihUypYi3WVH6TxPE+PUxIaufHSQ
jTF2XdOq9vvtr7p4S8maIGewgpRqTHvJEIVGDmFmsqxTbKhhAAtqzse9NFCfI+6yfeFGur3tUaU9
oMXpZLvbo19uHkbnXsRldo6EnMXrBmpYFZGwrVMVa8OhxSDv2PR1fSyLqdmGLYQVH3Xken971MvN
cz6qfr5ls7SOs0xXGFUd5Us0ecVdKUyTvgzd+pPU47RyRK7NMVEs1y1hOobei69sOi3pNbu0T8ow
ZbvM1aMdUCJODjhNfdB6pd4kgUZ27MXi//GlfCvgAF1SPHbzNvsPFpzIsELlY7JPIRrYuEubaoxK
BK3pu9IT7XM0hpi///vkzpUtsDrC2wuIXQ6ofSLQY5/qLDWPSEYEOzqqoeFDKbThx6Z2/fP2iNc2
EUVGlYiQ6h7n5vwjlRGKYjpl1qmrbPdNNoOOKlRcY0+RhHr3f5yd127cSLCGn4gAc7glJ0iyHCTZ
Hq5vCHsDc27Gpz8fdYBzNBQxhL0Xu4ANbE8HVldX/cE4KnlJU1e0cDD3eEDbQzPsojXB+V/+/s36
jsyoNibd+A4aP3KNImi+RCl0sWPTKKhrR+x5CEbfvrs94yXUXN2nEBwotyzFJuSS3hlbptNk41AT
5Ze+DuU7Qx7NEZhb+a9NS024WZYbPB0H62AqBS4kjvm75xkQIXVoBQIN7ON3NaeuF7I5jlJ16eJQ
dSe9FRclVrojfxZ4VZ9r35Rm0j5YeRPtjPxuvRf+gwUml9YGC75G22jlaCCbMdSXBAkXlBRQc8DF
ozxrQxzf63MVPsR51hx+e7VBNoENQkMBqO263VBXlQ3prm0uUVMNl6YM60cjSKCYIhV2dNBCO2LG
XR2bcaqf9UHsOe6+Tx3pni/dQXqVQLrY9utDVhWh4RTIvl3MuVM7V1iS868JKnf+LONwoJ8tkqUc
YX8DLW7sVBYdaUWk5j1a8tJOvH53B/JT2HF4TAuEAM3L1U8ZU50NSNsLjKm2c8NZc/V5widDGYyd
G/BVGeT6kDMWzQVgZdT1gC1ejxXi0ErpXW8uWRJVjheS1r5Mg9Upx0Jz2sdm6qQQZyw5OKJZiamO
qcyUyxHhWcpPUQw1Uh+lpPVSE/U8j9gHtWSWMgyE7ESyvmiRIQWntO2Hh0K0SD2bqBsWH3vU/tGQ
y+vU8qIynV+ytkmebh+o96eY9BsRiqXru1SpVwFrzsqhFm3QXtRMGAfMfUo3NZ3mEONEey+66hNp
XbXjaf7uzmPnYK/Tv4JORudslb2AiASHaYXiomfw8Z0OH75xpJU0o8Z1lO3q90vDy4ALUH+hLAAp
X47Sm9AItAh9fKMXF6NT9UuFYKJH7JdOoSVLD9QLwbr0XY2pRTIXKK7ZWof+oRw+//ZSM2O6oEsv
AFm51a/o+xaNRrnqLsCaos/8UkSA4vDco4x6lLtGvQuEuoflenfd29SrwHQQnm0yqzXMZwwTqGOj
3l2y2glir+STBkJiNJqLmZn+MFi5fdbUNAhdSk7+7fm+Uxg3GBwKOFyfBb5G5eB62Ue1aqFc99mF
4nT0bUjl/M4eG9yqa0R3YAvX7YTa55ilrsij4XFUnOZHJJToP6mp+v6+axV8Xhpc5f4Zxnj8nARB
duqMsrwzFbQ8tOpLVJ5kSXXuEmh957gD6b2TQLy/3JgB7xWw40R4Yt71DFC06BtsF7KLkU7JX7gs
TI8iqyLV1cu0P0qZkh2Ujr4ClOAIXW1Nvb+9hBtfCsQXWipUJMCRr0kfjgjaMpTL/FLZWvSlHuTo
UyQp9X2uItsG53fPg1vdOC+LUJHFhuG5h/7f9YS7DJ3lHlORCz305rFVrfQOnd3ejU1I7i6KkeVn
xHmir7WKnLsb9JMseQXmJE8prNVPmWq1L9PcjJ07JDps49mqv1Opnw9A751DZpjiAF5ReqKFmXZo
Kmdd6o3GHNw1mpq/aBDEPGua8ePNNa63OK/1xzSNeEjdXlZ1uRtW8Xzp/vH6hYxMi2z1KY6SozUR
7lIXBxgyKqnBZA2HykQ31xVGO/wArujcO0jTCZc2nRYeGzGn1f1oxsi1TklkCy/vq/hXO1eS78yR
3pzgpekGzlGUPBaczBS7WAVoD6B1aiBkaoTik5rtijuszR1BhyKvwOWHhiFwGRqb1xtW0+JBp3VI
yXripjlieqh5FoK2hadSM76bLKecDnDHjU+0MpIIbzXsM3ItDL6GRjk9tYM+/NQwIY8PZuBk6SHJ
Z/OkylLm1VH+3+1lX59mkMJgXVD/AfsGgHfd68VCyEoogqS+SOrmL71EZtFS7Pk8x9qg3uW8GvbA
CuvbbT3ictzfBP4ZBRI6MWbqt6U8fZmiwvEcbHWemsDWPRKW1nLNfNrLDNcf0euoiHyhMgaYCHTr
9aj5KPV2N02Zz1NIPGVYb75oWiFJx6HrYtWbJyc72ZkpnzUsv6rLHywyWIiFCQxCYd0GtWojbVNc
Gf2kJVqVeAzZT7ZdBY+B1AbFfdXgzv67IJjXCRMjESBgSpR4rieskOdGaCVnflHYme3OBPJ/kCKI
/+rn1EGLQhlOxaCke9F5Y51pqdMGo/C+hMjVi7IvCpNKZZz6Zj0+54FUHXo7rUd37nslP459D4xM
KY0OC4Ys22NWrKsizJnBbSAENpymd9jsSZ2GOIED52dqHd3XpTqKh1Kysu7u9n5uHOFFf5XSxNIY
g8x0vbYwZGS61CmTlEz4I1IUHIexy2sX3yzxfXCk8VykxvDX7VHXyfXr7Eh3wReRNBEarke1OyTF
odglPod8LN0oE8H0UYKnW3P1iSrayQg3F5PP5bUvRBNqHY/L1MC+pyIyNCG8OCUxLpEWTb/bSXid
FawFiux4GNDQu54VrIR27PM680nE0EFVyqSxTmJE3TvRpwgx0Ej9XRLYMiQEXgIs6QO9i2V730Qg
LjsNlrWc+vGgI/Az2Cm0G4mRJsyDcE76YfNs5matc2PPrXZrUSmn8YGQ4YOvX4WhsG3SuewDZltN
2FsmY1TVhzQO+z84oW/HWZ1QGwgrIkJG5mtWWHsjOuAv6dDWR+Af6V0eoc+doun+6/YB3Zwc9Fua
e0vlfH3vKeh0DpOmZT4XnOg/p2mt9k9mlLSHPxlnafBRbWUdV4toO42Vj5mdUcadEK4eWnkOn8vG
wbbvDwYCi48a32v5enWRj1FG/aYrcj+WM+OcFsZINw2UpuHdHmcrnlDmXORGZMpE68dXlhkA5nhd
+iZ6MN/y0okUKoCag/dE0lrqA0lTSxXBSgZjJ+vauP4pOf7fyO9ky0By9zIO5X7aCvkzkAlFcgk9
ioxbbG7/an+/Ybl8fMuDHTAx7753ZDBJjmEIF23hJ904u4EcR3gFjPmTTLERh2Lg3GYn9enOCm/F
TjBX8NUXrjp9y+tPPq4p/uC+UfhBmjihm8pz9csQYeVbpZ3slMy31vTtWKvjSXJZ4oAVs5uxJr47
Eo0Bt62xgBiBsT/1eVs/3z4+ewOuPnYnHGi/9Enh53bWMDmJlPho9Hb1orSq/lddDMFes2NzSG2p
GCMYBDZ9tZ74F2Yq1sGZXw6Zfka3xRAfbfQYQm/OoA4dZlCu9Q6EeCu8LADbpSMAqnf9lSypcIoJ
SuZDxWhrrwk0E7GKMJd2lnPra3wzzvqbMIqkVhI7y3wcqn5i+DV5Az39J3RrDPtrkZZDfB/EgbWX
sG0e0f+f3roLIOQGALbVZn6PtQZOIXYeONiVlmUKKGPU49PtQ7M1HNcfrAm6ylxEq0MTiaSfZtxv
/GpR3UzFZNyTGYYP4Fjjr7eH2lpQPnrwEDTHaOQsG/vmvuU6rMIUl2s/UfXxb9Sl2wcE1/vczWxM
+2z62knc7Wzi1gElvFAZ5R+e6avQbeYtxtQRF+CgFZTqjNyp7guooh+GLguLkyjqZgf68a4Ou0Q2
uhoUvAEaLmzX62lOKX4R0CG4lmwR/bSy8Uy78R5UkuXRx8Y0dqow+nGcaeQFK9mVOBkgVfbYBJv7
SusTiCvpKYr2179idkRj5Jqd+FLY45Yh61n3IbQw2/F4cVR72OvNrQUWBcYbuA17ez2aQaUUV+8o
8QNTE/dz3lW8t81ZfTYXE6Aqq+3LCGZ9J8JuRQJgwlx7CzEFtarrUfVU2MMkV0smHMleB7+2xexS
icbD7YO7tZYkMmTAS00UAsP1OFnVFXWIupKvS6r40I34lJ9oJdXIo2F2uRPetgdDq52TA/TL0q4H
Q7MD+U80SnycM/WfUpBJD3IZmt8gVHfH2/Pa+jhoOKJGz0Ni6TheDyW0ySxmSWPX0CKDAu7wrzGq
py/gscbx7Bh9vbNjW+cEZgIAJaoHMsq01yPi8ibnVhGlfica9G9QnBx+TWChbZr/jiUOUtOMzVnM
s7KXCW8tK5/DQqHj6S2vi+l2i+OzhEOqHyciFN4UV8pxLgxtOFDFsXbS7ldo2dsi1hIDqNNRFcE9
nhO6mic3YoDjmsh8A7CBV+l6BDTTEqcSj5uzlCBwTxBAgrczp+FF7zqz92L8Hb+0tV1/oGJqqJ6N
u4/tUv6dv6dSbd7f3vp3VJHXX7gQxHn/LHrbqy92wkwC/ju/cJptLJNQZrrLpWb+N02a+D8ETdLP
UmNoT70zNZi6dIrA3Yt3n3pCqmTnt2x9xjyf0aehE4wg3KqSK4ZBVkocqPysbHMsESMZXd5ykNs9
IuHmGXgz0HpXEnVs06rkKZvL7Y+5mjMcwgFTKfdd2UbJzte1RJ/1GaBYa9OF4cpDeOD6rMsw0kVi
11Qh6h5fzVltJckNGvRRvW6s7C9l3IYf0cmMP8ml1Hq393fZvvXgC4qTK2953q6x32KkYYXsqXVR
zUJKjtSk8Ye1M/XvNpGpzosy0KWXKlGn5GxXYaR/L4GSqd9u/4iN9SbF5xug/rSoyq9WoKuGCCiK
al0MVeCC7WRZZ97pwii+43wU7cnXb6w3V4BMqYsQDWptNVrWp5ZCGc25yFrXvNSjgt60UtfOfDKa
cYgPVtHa8qEIh+ZRwoE++oM7EJQYRWsaWhzm9S2hjkYUprXuXBSBgtHBCgfCq5cFtfM0Kbh24cwc
hc8GsN5i537aCjcwBiHsWeCrTKhn10ctSABigqoF197T5KJhBmTzLIWz86XK4YyfGqcPi+dZah3C
nTNIFzJo/UmThzY4wuZpmoMm+mF8DHXqAt5cTZ32cRqLNvFvH4jtH7pgRQmN4EbX7wWtoaDVxGpw
cUbVLM9U6ZLUk41++lLoXOG9NGG0ofRIS3i2GOfuHqGjcjhHcTwOLiIDRnAO8SXXQld3Uuu88KTO
SibvGWpuHVwqQrQDuYIp46/WswlrgY2VbF8GKe9PuhN0j7EylX+jKAZr4/aabFyJC0CZHXmNw+v6
WprhwCLneXDR6FrUBwPa1UT/bVA+SH0RLlTndsCOpOoUvLhuD70RJJavE5IEt+KiNnh9bOZQghRJ
GeJCzyczD50Isocho2bm6gUKW5/bxij/y0hBfrSVkj2PGU5qd7d/wtbsIXqx1sAQ4eSsQnIml9gD
wNS4YKtnXNJCmk61WZX6tw5OUuYCT7R/YJebGve3x91IfRbyFyw6QNqL6tX11NWw6LBlU4KLPSRD
e1C5dwsvSTOYYOGcxuecEnmxM9clAK1iMoaw1JG4DsAjrjO7WU8hP0Ldv6TB2MQPVa/oqHuXquNN
PGmPih3RU8XpG6wVQLr+r9sz3jrT6LLQCKC/zZKvkj2c7AslUnrpkuTILBxMB1WFFIporSV3vS6a
6Xh7vFdg7Gq6kAZZZVxVCIhrgvHQc3pwjgsoF7cK9ni1bWGygCL99zBB1quvy+klEdPsFVNc39Wg
6pI7Wyrwu8prKNZuUpTyUbIDeaegvZX6LDB5Pjreae8vZt0qhNRXmnQxQieG3T/3H2mRRrJrxKqZ
HPq2zz+VMzi0g4YpkQ7h23C+ZFGfaec4W5br9kJtHEXaFahtcHstANnV6yJYCL0DNl+XLKBtwMPQ
SPR/5yye3YLKVHMgeR/3mtcbR5GXONqIyDHxslln/jlKcLaIQ+fS1Zb2UBaqXHlVYAX2wTHrtDrq
Qx4sPtRAnN0OBfPg++05b6R8TBfgLdVvTDnWWCmw63mVwrm7SEOa/zXh9BV4WFUOewIuW2u7kE1A
Ixlgjl+bzW9KDgr2NbVmVc4lWxSg3GJS5Ecr6pXg3DrY+DpD2fdPt6e2EdEAPcERosmHtt2anzUq
vVNGtuRcnBB5sWTQhugsYvDrVQ7Oz8ubBBeOMhyIOrcH3pzra/8E+BfRZdnzN3M1ut5sENd0Lm00
xw95FdTIkaoBwC+0V7712PfsMWg3R6T8Tjijk/IOFNxLQwPPowguWZQ4eKar4V+TBltXpXArH6oO
1bLT7TluBDFuKp7hS++LS2N1XTRdWURRIJxLSjA9haLPPqRq/DUF1vDt9khbJ5RMksjFJwm1Zfkl
b1bTDPpakMHZl6nR4wOKDGL28BOe1T/YNSgfi3g93cp3UbKHqaNIuWRf9LoVZ12ogeSWnZk8axIY
xVNRSsqP2zPbWkM+CMWiPbOI167W0ByBxZSUvy9tqdfOYSK8mZ6UVmb5UPd6vGcDsjkcSBmiG2tJ
Nep6IUfcKZMgdigAJXl4SEwkhDwgRSiWyHazZ2i4tWvc6AsCkyyThOJ6MDw6cmipsXMBikmPhkZN
7qVGBkr89hpunfy346xqfFpfI//ez86lSKzhOXNqKz2VGjK3LtVhJ/BsVeT/3B5yYx2XjsviUse5
J2e7npoyQb2ZoABcMLP5qSMJfZm1+YKot/l0e6CtAiYjYaFggTwk1V7lRnkxTtAJeE0Aa0nPuWjk
j/MQh5ZrSE1xLiTRHzPDySq3lGL7YiDMclDxY/339s/YWGJgtGSfoJeXLHVdFeAp16XRyLkRuThq
ial8G9CE8hgv/4QXy7Az7Y315aFMsZRqDdoK6io/KqNqjvGkkS64xZOAz3b4lAaR8lTnqtPtvM43
jumSd6LkAzcFE9vVWE5aB3mh6sFFwmBcuIGDkPRJhpT/B309LOVsxGRQ7UUWfrms3kQxNbaEMSSK
dMFsoh09VenAdjU5EOA7gxJV+w3KwazuPCs2kgtCxvK5LwBg2nvXg1pOHoSAskKaQqZWvERFaB8V
deyte2NoZ+2gTL0afayiMM7ucqxYdg7OVn7H+Ngbg7niYbU+v7NSm009BqFvNZbSn3BMw8tsaPrQ
8WzcFZ8UI1TvKUvEqSsv2iDpmBV/jUOTIS3m9Hmws9kbB3kRnKR5jBgARe7Vh2uCEFER5Qr9WJo0
SgHoRtFYBUdnpqPtJcasfL395byq7q8yb4gGixIMJSD40csverPr+Jrj9tJYbABGLFiMQzf0cx5B
9R3ip5FVUJovnPCLhXxgcIiqKtH9Puv7+cEGYyuf5JGy0F1YCvyNsUFT4k9dMUMYGOiINSfYFUMM
WUIPg9abuf2Hy8gN+jGxW0n5bEPBxNyk1OX0m2lkg+6GQaVbRzz0xvDRSgLR/Lo9261wBS8IagXZ
FoiutfHLJJVR32JB7g9QOu6jrGifzdDUk6M+2bmOT/VgWag6B/6k2acwynsaLiVImZ0X5dapRzpZ
poKxSMetxW7ClBrioHfSpTTJpFPk12tn/JwrU/F17AvrKVes/B5qvvXYh7l2vL0IW8GLZxZ8C/yL
OfirkF23VtAjoR/6CRqF3wPwhq5qFUXrplRcd8Za/l/r08XdQIoJE57vfHWe404ZVdgswQVbN56q
KnwweP692qF2lA8fLREiH2vENoraPXou+LuTriY7H9VGlk23mehJFEUxcG2so6ktvp1ieVzqUdAD
a8sQIQiKSH7mQsmGQ6dl4uMkjHEPKLm10uQWSzOIBaCsef1tQaGQZaJqcAkUXMvM1g6hzuAUepQj
Y48Q9k51gfI8Ugv43tBEQEdkXaCpa8OpwSiQYMuxbzZZ/DkIw+w+rvLgUZamEG2NIRm/KGUs0pNt
CxXnJyOhRBXrQWKdGkhO1V57c4ne6+23qdjQBqNh/A6ohTi2oUS9Sh3BtOPHbtT1L2oFd8ie4KaB
9CterHYC4gek9XOUG9p3M8O8om2kmVAgeB3EY1ju2fhuHQc2Bf4qBedFVfx6V1DIFk3X28EF4DAi
7KbWFvJdmQ44BPVTVSmubCFEMtGz/YNzaKPFSpOAnBqG6fXAoeXUSqUL6RJndhR5Vjt2n+XIBvkQ
0lLwZtRu5WM5lO2eJuPWrQKrClYXTVfwLKuBo2gwQjFpzkVL0WS0ZwMFczgLn4tEudcmbdjZ9s3h
ECcnL4QXwGSv5ynPpTnlIuLYO03+zRwpyLpVIqneaKlz+8BNHO/5cm/FGQIpmTyNZcBkqwSwLOeh
cpKOPe0xCnXjwAxcGVPq9BNuJX3qNrWeawct7bJvjd4WJz0S9svvh1VmC02R3Ako+pLHvblISw0S
fjOaziU2ivmuJ2kTx7yz/ungppeH22Nt3R/LtbG4IANXWJeB4pTKvjkyXaMY5jsbA8TU5VIe/8ll
oDXIOYPNN2cRsNmg4fXz7dE3whqFSfAfVCdRy1hHmlYBrNDkjXQRJRxt6CFWfTYG8bOX6npPWXNz
LIoOqIGTbCN5eL2qeTpHnYBo7s95E9+n2DWorpVl5gktpaHeKa9vHNyl20AGQgeOqusqF+p6eexs
M479vraTpwWO5k5BjiQQYnkHVSr3euobp/a1qQryAiedd+iPyq5QBe7r2O+0VGs9kcSjdBoa0WSP
ZjihU2xYk/lLzmf9wVDmKPow4s30u/oB/AK0A8A/v/LteT5dr7A9hFLaJsAxTGlps4NXKb8OgD99
vZW1ncjw2tdaXQhXg61ir+gNDQyfGvuRnjl/x+CT5XOeKN25mYwqJ+XuAlC8sj4YjwZv8ReBgQhY
5TFB5hc7lrSgCo0r+E9bKmfVU/Ru2hOW2Dpw9HGW6wEAxztpJi3VgfhH/EJ4VeP8kDaRrZ9zTcS5
RzF8/l1q8+vqg3tfRIJoR64ZiWVcG4DuHIZrclM9ZarcFKcxx63FwwlVRI86Ikm3P9/tTcDLYkn4
KTquewtBFIUhiJTQL1QHlJUbN4b5XMEAVt0MR8byrpcRJ74XE5TIAqpv4grHSi1IJ0E43svkDJS3
6hRgkgTY+x+704c9bbCtXaAms1xYFO8oGF4fyoL55xN4OT9KzS7xUnDdXpkH1Z3UdJO+89lvDrb0
gUF5LqikJYt5E7kRarLyFgVXX8EQKfzczpIQpznrc3HG47D47/byLxFr/QksjQSkkWkmoa93PVrd
G5OF/VTi5/Xi42q0YBefc3th3d4eaCsjpCFJns9bEhHg9YMehLoBbz1PfaOWrNjDlVT5WZiD7hwx
U7FrD/STGDwVAC1F52S8D7SkOoJtLb3BQDmmjLT+dPsnbQVYvEcgjb6SEdYt3Uxg6KoNcuLbP5K4
6R8MDKc+KUEUoxKR6Ojz3B5u87lHnRR1pdfxjFVsa/HF0MzCjH1dT5T+fkqmLj912ig1nmxGH2qq
LcGXQUtDzzSFYt3xAnGQjI/qMtq5sbfOmAkOlXI/qDf2/3rXl7uEzCVLfLXI68mFSJkc5qLX/jFo
pO7kmVurTMlWNymhQvBe62/MYnBmgdIHNB4Dted2xDSLnjAQP1fua2xBSYnkncO2kZFQSOUWgZ1K
mXh91kZFzKpS5rGf87YsPqLbm4qzMijGx65UwvQU10M4nbsKFp4HJ6VQ9/Z6c9KLxRVY0YWUu8oA
IUN26pQS1KAd0hoXmjTHBznitx5jJCvwIqUNsyfBtLmrNtOlAEr1c60dIElmF8h8zr5WSv33oZqe
+yJzuJjyfo+FuzUUtRcSu1eH7HUTuiGNBkbYRn5Uj3PyYLayjjVuqp3youzku50PZ4mv6yBFk5HS
GA8lKsmr1RzGqoN7RS0wV6l+LHIXXA6FJs8PkcgiyaUVQc+vSiIJ4Vz4Ig856hEVqECj5J5smcVO
5rC1vZxoVJVIznjKry6EGCq3VQZT6DudZD2EuB386mod58FqGuz2QAcm/3J7DZY4/G4JFltT0lxk
xNdPikogFpA1TejnaopgvlQMheZNUxmXj5VkhF4t2T3CaVM77JlRb49MW/B/R14bZcpBKjcKOGd/
tu1OOy4evP1zneKI4jWjZH3MHcidLmqZc3H8gznbmCIDekSIYw1D0/W0krhOQn+CxvQE3jB4sNuw
1H/2/BXG8lS6H6xZrv/9/WFfEZ5LSgLDfLW5CrhFSpAiApuriFOPcYEbE7jvosyJvvfVMApPx2ti
T6R+a51tmoN8UHDy0IO4jsl1ahvdGFJsLcWsvaALYb+02Vw/1PKQaac0T7PADTOp3XvTbKEdiBbc
60uQXsTwrgcuGZj7NpYunawM0we7CMJ7Rc7b3gtlYT3PVZ3jLx831gcAtnhLWdZBqjkMntJ083Ry
5Er9hl6KE+7oY2zFGHo4NME598BPlgV7kwhpc0Vy13DwxBjBo+NiTUoXxdnE7xsz3sPAbX3SlORQ
aALHudBcr0czxwbAt6mHfpgNiu6VvTX2h7pB7tDqle6QJTjJ/cE50znZvNAR6zdXG06BCd6SnMW+
lYbl84jIsWfH1fifmqe97s684A+ytNtn3JynThUUcOUSwVene6T0JVDWifxkjmefXk4nfxmcWpuf
AyBNzUFvld1u++ZOvhaaKBJwHa7WVp90LLKMPvZxXmj/apLWrKnO2xUmKLnd7aRZm98RqipU+cg2
uS+uN7JU8yJuoA5CoY1a1c0ra37ipYAIRjlqTXbKrHSmBBOXqryTVW0t7QIFpupCeYAy4/XIGjYn
PNK4f6NMDn72aWQ/2kPaayeaRj/qiQbCTmq1ta4UWLkUF4wq23k9YCBlalAmWuQDgQV3rSJsLj+k
rVGJY88rOt6BH21kVTQzkcTnYUjFft2dqm2tovTAgY14mrePrTaUFeEgnGwvz+d2+tR12FHeWVkQ
K24spVN1uv3FbMwXPWrEfEE3gstaG2Br8zyXc9BQoYgU9VCpFe8FYdj/TCAcd+pnG3vJe4gjtKC6
YcOscnUFCWzUvfLEH/ViHA/zrCvVg0T9pz8o9gj0c3CK6Q+uWqoJeMktxGxcr1f7aXZ1TQ9Ij3ki
9crBcZrIOQShYv3n5InxoQmz7BwgsD7tHKMl0KxyC7jYizMqZKqlTnp9jKxQ6XrMjMGMtsDqXaDA
Tf8kMqgUOxF949OEVYAKGhmxBsRh9WlOZqCaYTOCc9ZRHfayzIocHoLI1R/sMG6zp7bUzNajVw+6
//bR2dpPvsuF2kSZQbFXwRb1yTqXpwx4RTiUjya8hlOfVOID5D/1IBRpT3Z6a02Bjiysm8Ubas3Q
hqdVZ8ksABn0gTLcK0YKQNbCBnuHc7NVPkEgAXAFbR1UvNe6soYuCsnJOvsCFnG4T0op8mDGDPeT
NUmeNsbpVzWX6/gc4oTZZIP0D+WdxkZMS5jtHXy35ms5W6I+lR32HrfXfCtewHPErX5Rb3hX6K/z
GRGmrrUvIIUc+aHO9CS8Uy0xdF+TtDclt5b07hkQhVafdTpB4f3t8bf2nLyBChxEK/672nOr743Y
mkHKWjWCREXUTocJuN5pGk3Dq+fgd5WMSdoWOR8QkUQOld7K9XeEB0Gk5ZiVXFrY5b/kSlPLyR3M
IR0OMXaoyAojeT58GGd1jp9uT3XruIFX4Fpfbh4gg9dDY3Gq0Q3IpUtggcbyNKnu+mMurPbvPxiH
Ow7i2oIAWUNxA80qcysCd43R0HiXVo2VeTpFuT30x1akp7eKaAO1KQuVpOv5lJEyo7EBFFG0Fao4
JWa+mmy2JwiB8bfbU9oeiuIjiSZPzHV/qMiFVAIrYUpSmt7hvfIrDZrhW9Vyl/7BSItYF7Ag+OPr
8K52uZmodRxc8DcQh7QoexdJKvmRMxzsXNVbk6LKRvVh2ap3QgZ1avRzTosXAR9zdqe8zaeDFSNF
iie9M7zcntdWWCcLAanK2xR67PJj3iTqRTa2WqeG0sWMwio+xPIwx65V9XPhpXpW3ju0+OYHR5vL
na1bPqj1xYWiPxUWmfQZ0drrgbWMGqwBGNjncdL85PuoXjJL/lV1qvOoJBHWd4EZNe6I49ajSEWz
k45szNvG9Y9K7VILeNfjlgL4sCLseaDkTvEitfk44U/hVB9Uo89+mLUTvzROKpSdsLoR1niucbEs
HWOu0tWs05rMI7TTyM8su/gr7+rUs4fWCFAtT/VnsoZkJ7hsDsiRXUI4b+L1uRUBJIvKSMhrw7n8
Xs9R8GVswxcl71KFiyTbk5d7H8zAQFGYXFDujLiGeNeZAbwSr6XLIgL6HCg69xVJmPbzN48ttBF2
DgwGT0dal8u03xxbDe+cQjKiym/BJ7w4hWILF3HXCi+kSRMfsJO2Y7fNjd/WyliNu8qCEJlORiVU
Sx9+N5dCYBlP9jCU55yizjGxYhmdsyn43btwGZQKDloZhAPQ89eTzUYOZqRrld+zmweefvohbSrS
WDNSn52qK3831jEez0tgTfBllxh+PZ4CB5LqKPIUJhz2Ho5EpcmuEGYlfY4B+ewZE737FJfhltIg
xTGbm3eVwqYxzzlrSGvfoJVwSKMBH0FMDO6olTWYj+I+oTvC2vku3g/K58/rnfgM3hN0zvUcEeiu
ct0YS38poNyPqvMhDWKstMyBCndeJ5KbREOzA1F8F9nxGKcCypWK1jKtwdWpHYKyiXLVKn3FGWTr
EFGjes6mRJ4Otdh9BW0OBmCXrYTlQYP9eoZI9k+ofWSVX5PvfO/KsnqyKpAos5Dkcefd/u6rXyb2
ZqxVttbHdjOoU1H52WQa41GkoZ65AA3TvQbbu3C2DLRA7kjUlt6qej0pda4SWlEDyilVZT8NaVec
4tlMvcAK1YcEAf+dFH3rmMBCt6nq8RgAAH093sht0ABXLHzB4+hecDjuNauYBrfKeNVZZSs91bE4
3g5u73JvJvl20NUxUYy4oKiTlH7elPMjJ0PqPCse+/RoT/iKdHUW/ooc5Kr63Ah2AuvWqUFyCDwh
wD4NVcPrCWvotY3oNZQACYoW7FRm94exlyzzQDt7vNye6NaxAfcMUOJVKWOtKRbYmQV6XZS+Ad7j
KR0Ryz7UJc5Uh9vjbC4oDHyY+BYMrPXHrkqaJc1tV/jzREvSyR2BQ+L8byMHv0aMLyavK3HfdeWq
yHZC97ssZ9nK/xuZHtr1ctZzr4ZB1xR+w3n9XtkUz8wZsKvahdUdwprO11mrxsot7CILFqC09PX2
1Lc+GAyUFm8WTq+zhmjq3eBUVayVPkCID6pa6Z/Uxm6PatblXJhq8eP2cBvfy6uHBp0E0pt3IOjK
IWjz7aN0VOrCreQxn93OpihJ8Ei/WnJjPw5JYJ1uj7oxSTh1vAAYG+rsumyYomZSOJ1d+ED1rQ+x
XAZniHXFA4RHNQJobc71Th63cXIXGhvIapAW+IQvf/8m/6irAY1gMke/qER6HKNGre8aPPv2nBY2
PsercVbxp0SjZSwUxJWmrgl6b+GYn/uux28qFRQ/bi/jxmHlsc2+sRmgede5YpfHJASYy/utVtUK
fG6nu1e6pv17QVH7dZpAS3ZRNddUfOOa1n5OpFF2zrd/xOZeGlCgyD64ndeF2KarlZjiL3tZBBOl
pXQ+hyKw70hI0AUVYOZvj7e5wmRXoN8Y812y0ykSTOdeK/wqVeujJIhybkvn9W7GeWHPdHxzcuB4
UV6WIa+tMznVqEVgBGFJIIo7b4rK+Zk+unzftJHyKZ2ycOdz3JwcL6wFg8YXshYFUqxwTIeZySFO
3DyOnS61btUNUXGQ4tHRdj7DrY8f7UnKg7R+FF431x+FWalWk7Vx6fN1jG6S5Ah/Bpb8pNhd94VL
fT4GWmv99/v7h+ofCBgkNijerLLH0JSL1IwmvhBdsT86lQLFa0iMH4WV7ymGbO0efAp48/SYFhex
6/kppZbUwxTlvhBJMT7mWhJLD+XYKdNHcuQx+CF3Et3F/+HsPJbbRsK1fUWoQg5bgEEUZdnWyLak
DUrSjJEauRGv/jzw+cMQZIml2XijcjW70eELb7hy1VxcVRirYLooRp5JlVtlQ7ka5s5TWqnqI+gx
19hLdczetFp3H/Ga/VKqsaNcGfXCk6nhR889/qe2si73OtIEJmm0+ZMatskPL51qX3Z65W7cIUGT
OSwsL/bjydXLmxgvmPhKQHlx0jDBkAhYhJ3W7Ap6PWWoKYh2CVEKP8RD0++9OnR9RTbatotnLQWm
anxWh54qLK2fZaG5CLh7Vtc6ogUyrmIECdnBOSgmdw54I6ubtEYaIgIj8x+muZAZgHBx3ZHHnu4o
2GxGEVcRYn2aLp6VTKs3DdzkbzOWhgdLgiINMj2qrnhVXvq27OFF+YE+BV2Z01FdRQ0N0KlIheko
wIcTukCEQdEvTW3H3Th0yrYzTPmeyTj76+PDeumzEka7VOtwi4Yddjoyvjm2oDsunupeOl/aQpNB
lFp17ldVNW30Jq82nlVd00a78K5xuyx4AEalaaudjtr0KuIdScR8CfZukAAfHoYoijbFBJtyk7SV
PfhZ0fGsxV5oPcRN77x9PO8L4QJ7mICBYpexdPxOf8Gc9Zoa1vyCQp/d9Dbp8/gr/RN33H08zoX7
nnGWPIWuhXYGttFTdMdrB6mhOnLcJujE1HWHZm6ycpsgZZ7d/IfhYC9STl6kDdYgPGowOuV4O31C
8mLxEoC7pd/ZoRlib5WXAkG/z99K7Nv/P+Dqsp+H2SZfRr2746bdtJ6jjH6neO2vqiEJbPq2vCnG
pHjL6mG+AuK5cPkzNFAa2qgLBWd1VJ2m1LPMQVcJA1nX9O2uc7NdMevdz9obvL+zNLeubJoLh4UR
HSJalPSAya9GRKV8lGZrZk9N3cS4qcQOOK2xFK8JlYnfhdJ7vijtPr6yxpdOy7+HXa1x19eFouGb
/ORFzWtZlc6xMGWW+XbZ169V2ByBEn21ZNvdFmpS1tuPt9TFZaYcDawCITMCpdOT0haTHuqSLzz3
VfQE3vBY59H0KlVzgqbuDJ8udXERUnwCaQh8Bvbm6XBIdmdKOmTiye7kW9uUEyFKpD0pvWZdk5q+
cOuC7KOgv9go8O9qKK3rwsJTYzTghXob1lV+azQhvgitEnX7RCayBC4aurdV9HkM9CJu/a+hV5/U
q90sQX9ZPGlNCoXFqT1n6ymm9UsSBl5Z0Uu7lncSNDgwDm681RMKBp3ef2amT2Xe9W2Qzrrsb/Va
9O2uURxvkyl6Hfp9rVnzzcdb59LlR6GLNh4cCLCjq61TdJEnhQLSG0TrdBwtqF8uZIB3s2u7z7Zo
WFAyXKLN/wV9rYYKUQXvtFhJn4AdNwe3nttDX8K2FKiJP/yHWdFGZUpQoHjBTneoUk6L0wjahYmd
o5o214k/Zp15nzg8JP9hKBuzSRB0FPHXXtLOzMbF/pkLZ65x2OizydzZsdn1+I865TVb40vnAcGX
/zfaaqNIfDCQf0QaUY+rrF1sKCz7ixYOZpAIPAJqZ8xDHwlhZ19ZbXElBDrHcy9fcNGeheKITpy9
WtbZCxU16hk97wgIfSceBCqeuj6gpQAlywFXPep3lOGsv/KktdVgBtl/KzIsmvzPrzqiZFx5cInJ
YVaxgV53k5bWaf6UD+2w6+PMOdKYb7a2lSnZfxkLPhM5GozwM7EWO5MwrDRF8KRg+ZDkXaoFFYbe
AVbZtJ4/ntilNQaHgynY0sBfGhinW1dYbaVMRZk+0TeVE6BfLRu2kzp32140nbk3bK0bglab7elW
w0L33rNjLBtAfdXfP/4pFy4l8kPuXgwwcE1YAwQjL43HViAsl5TCuSuSwfACnNp8K3wP82z55rl+
bX9feMlofru8ZS7vGPXj09nTCbPnqQLgVYM6fbOA5mk7p8kT53lImxpRgMQtss+/nnT5QMigIL1E
+Ks3RuolqqvzmDy5XZHehvNYdjRPhvEGSqd6H/Wq8mkpbhA+S2qKoxNS3Ojhns4SOQc1Hm1wncqE
pzYEXffQKqn4Bk3UDew0Gq4NeCGUBjPDhyREQDZj3ZwyBlmqTs+AqZbaQSf1sdxm2qCpV5by0pZB
mZoEmKSbB221eVstssdIc1nKXsm+62lbYbJUmkN0HGhxRvu6winTD9GXGD87MieG1tSCX6NMBKrh
dEkTvE7xc4TWUwweiXUPAzhGusmoBFDeLEKLRJ9EE2C75/z9yWOy7BueNVI0hB0RczgdGeEhzLOk
1z1FGu3xwNFSdDtwGYmhTyf2aARaMcvd1GvXroqzp5uBl6oRoBQgilRXTgdOC9dNyjEfEMSXzZey
7G+jDh1ifyrz4bMlsSWoXBR5aXJoNBtXG3ZMpiZEhct5ysx2+pV35viQRGEceP3kfPa2XYaiJcyN
A8CBU3I6q7oZrLHXUuepo/U5bEsFPMAWZ7/xmBdmtvn4251dN8u0qIIRNYO7ATd1OliV4og4p6Z4
dmGEb6M2mn+bgz39ilu1/LHss2vx7NkBWSaHCxpaK1SlEJ84HXCuDMwHZVY8D7GVb82mbWIfU+f8
KLxqfkGAbDwgs+n9h2mSxwNLw0UJGtTq84WhtIsRMvhz7TX2pihURfWhnwgfMYD8pmpTqf2nES3s
UvhKiJyuWjgVJzGlGS6e82oe/BFe75fc6aIv8ZQWu6p0hyvjncVFrCtxs7uoXCwSuqsZToZdDcro
5s8jlKDt1CXKVqrW+INuS7dr4iiu/TwbUxIHL/ykhREPBlk8FF7wyNzrZylnXqSx7jKxvyqt8edi
DuQ186K1TA4hDjEXJQqeRciEBD2n2wYJD6WzW0N71cYas7+mks+U+l70aVYhJRvxczW2yi5zM/mD
ukN7l3btd+BQ8vHj4/JHDuhf+CN+B3C/P1qEC8CR+/b0dxSlBCmizvWLpQtbqXxDEWN/jAxI4seu
8xCZ8ks4BckW3QkVpkSWRkbr4/mZDl9nYc7mTdS5ZfcuJfoXmxyl459OaDdvDmaZC8NlhINwUJIS
IAPYVq+/bwa7/QesrvWrU6Ta+pqZ9/dGZXfJ+5WpLffK6dQwUwMZs9g7ctWt7x1py6FKQi15GQfg
zvcgHeRLOiUWPlhYPtKjd9Rom6ESbd0kRm0a29oeVWFsi6QQ83FSK0375iRKLPw5doZ4MxVpNMHu
TOZqr0xlFt5rQKrLAza3ePkaI/o6hyrXc+17lvFHx+4N6wpyYnW78dYDnODAL+TyRa1yfdkA6Asd
p55egRqXD3qHGbXvaVgrSN2LdnbRXyGJQVhdLyKipQAngPpRICV4XN+nyVAoAjLeiyWSytor7UQi
5gOMr+3bOcesdFv3phcFDrAY7UvTQR3z0DeatlZYaoW/VGvyXZNG7osa49C4Cb0pT33gX70b1Ild
xbtUiZviIW8zNfOHco6+Wh3cjzvLlYYD3MYbin3s1jgvtmYYRscGRaO5/jqPsqrlF5lP+d406LE8
zCmCkjdZ2eUWLexUqXK/MZux39ONaW7VtMhbvxGjlnybtWj4UtiN7vqO0qVvdhsnsKHNZn40C3Rv
Nq3ScyaFI+pdOk1jfyNzJQv3ZdrrbTCKqMQ+TtRpuusqb+xuR3duqMANxhTa92Wfi/eMsljvO3rY
1FvHUIrkdTInBOXbTDhpIPLMivwRHU4z3WF8GyZ/wQMRz97Ekh0LGuU4gVq5SL9UNVrdHcUCk9a8
L63aUo5GHTovDuERBuW1J77WzdxJZBXC1N5byKdF29abhHkY3USrNlIHN7md+2aoti4bW/pSjN4D
0qp65auD1Xp7kHpZ6E8W9PRgjFqj2WSVMckdnJ4uOTQKdRrUDGbloeUxC29K1AZyH/jVGD969VC5
20KzY3fTdqBb7wpVrQRy23bu9VtUNPAyB4s7OsfeLDWH5gHKckFdhyn0oGl0fxqUSe2jM+le/Uj2
ZHb3VmkVJhiAObvVO7QD/qpizuxdUzTjvWo1XYd/ZJx46NTOTXSoe330eACb2tqaRqnle6XznPSL
mumZfV8l0gbdi7T+fNMmbur50o1BsedzASkf6+Fj0tGQC3o1HYqXCFW0Lhh55t9cu3WmoLbL6hvX
57Jq2HaOWxPl9OlooCch7p1ymP+OZhmjky1Lp8r8FMkSBB+E2oSO7ld9MrgBb5Y97SPMY/L7eVAV
TfhGxuVabZQc2YAvJoFJ+IjVjdYd6jrytC+m2ijFIczLZiwDo6uL/DHKcyXajegexq9ab9fF11Z1
hCw3rRShvh1CvUL/yckTNf0ZKnGHD+ugtU6pB/mQ5NZfKtBD+5iXQKwOTl1GJU0jsoeAo9fJR9VV
9CLa6bNhVFEwJIrT+0Num+HtMNgjbiVNEmUNjO5euCnO5bWLxGMT6lm80e0ppLKOsdJTNcWR+iOO
GvVhpjkY4U8LSvCQcDVrOyT/9X9CPMOOpoY6wAaG+NRv9b5Rjcc5VqbhVTMqAzhKr3bpj6HqrXtT
MWI8vDveJp8bCtFk143U5rYOB28MIkuXzab3bMA5g17m6kNa5+k/HVBX615VyYsmKnu2j7l0Pgdl
mlr7GYlnzVcbx36z58L4VSOBobG9Y63Z2NOcWkFYGYOABuq0rV+iKBRhFRrNaIDjhdqicuUiJ2Hm
1QjgaE40JHPn7t3V4ikP2kzJv7UAF10/tkt3vClotkx+30bh6FtOUea3NZZU7U6NZXyYDWFom0bK
SfG9SU4SFTwl7dQtQVWZb1Cndb/2yqzUfmvahbYxQ6uM94aZ6ma2xU5HQVMezmh26GEutWARMHG0
nhGnz9/DHldqX3SijTcI0vbmV/h4srsVDVq0d6jRp32+S9XZtG+TJox/WSKd2o2YDStGqF83i8Cp
I+sR6nk6bJR5cnrXR/OxLyO/dsmjAx3N7K+RmYXySXgglwLaRHqKQ6C6zK6semVDb1+vdkQBCGJV
HVfU97LX+xt1KHSStgYuSZCPcT4f20GE3Vco2IgkCDi6Tw3No988b2b0IyqmaTdqKEm9S8eO9MBq
Z6BeqPyLdm9Vc/FN9TLPCkq7Sa2tMZpdtZtoOfVBZdfmuFNoboLgznDC9KcM5OONoEsSb4rQdH4V
YDym4yAXvrErLLM7dNJbbFDhIvvDLGVx12RgvraVnYz2odAG9jOUbd326SOWzYOZFEm1B8vU29tQ
LcCkt5WjaHd9jzSMtmmRh9LephxJqHsVoimif9aYCv0uWgqpoAEi1tPjzeiCkGym+tWlQ1Ume6jq
puJsMFKe8+DjaGjVzqDxt/ghAWeh5kU1ai10T/M87Lwpm1/TyGr7mzKS4rFGYbr7GhohZ9zlGdF8
Xht73JVSGpWfF537SWmc5VdQ4SNuoVqCPMua7YfPgWarsa29hoZIEp9L/0mTHg7ng31NiPIsVGIo
cncq4LA1yajN08AW8kIaR7LSX7kVi6d2ktHRiZPmRVbz1O8rzcmuGZysMhYmZ1MjBRKMCCN5/Lps
kCFLlRHYxm+eMGPLV5xquNf6XLuTCpJkUYWbgFNWuCeMUquufN5V5WDp61JdpFjxJye01gC7whro
DDVK+iZlNdZBNtnJc05JamOPQlzLGZalOwmsXYDCf3pyi7cyIhWnS9s2kWvRn0pfo1gqDymcKPmF
t6MsNxp8BndjRRRy94XVW97XPIcAvq1VWffbJpoJyjIjhVkAp6w+hIDyH03QwD1lXun1v8Mhdktz
A1m/S34OSqyqO3gmuXpIvKb9uy5sW3Bvunl5nAE59jfEeoVxBet6tnGg6yMrQmrGYSTZXdWd+nS0
W2SkrFdcy0n/eM216Fumx81xUPqGTVt3ZXOl1nX2+RhzIbAvzMlF5G2VhTVd4U46Bd/X5dXqfPgR
Q3LbKZRO/NKLumsKuNY6NWJxKI0sdX9YsGyd1RyjAanROU7U1zHFCW1XVVrRfRuVdpiPFonMsLUa
bYbVw9ezNoUu3BfQGb0e0JyBLTUpIhmFn8LoFH/FNYJ39h4m6dzc61XRaTdiimzvYa4J0RM/XdyV
C78yjLj6J5mq0CI872EnjCht4zz5o+Ili7YhUhz5veeKPA90oIvZVu907Rldx0HzbbOuwU5WdNFI
cqq0vS3zeI4fzaaymm9RoZddAdt87MoNKG81ChS7URQ3QCIzTA+5CajUL5NQx/AY0qaydfTMSvtA
2r3m7FACnmest8zWQS+Hy4IC+TbvrX4sN10pC5poYVr17YM584T98sIoL96cuLHaT9auuKsWoiDp
nQothtrV6spCgThNhmaYnukXRNtkLnAsihP33pmNNywelSt9rvWTYMN+I0GGy0UhVaeldXqMZROP
2hBL9VkpyRV29pRFu0nJ9G+qsES0V9253+iuMFI/i4068lu7zMwrG3992PgNqPIuNutLbsvLdPob
hkhVIuEV+nNkR/izu1n2WAxl7FPBNwk5oLJdKUaeFV7+jMjBBj0BtInKwOmIWaV1Vp22+rNjElUk
EvK+iJtkN5Rh6CuDPe/R59CCIpE/lURJj1pnRoFbi2ti+hdmzspz6JGsoNCkr2aeW3HOARfGc4jH
/EGFebU1+2b6DvBKPXayG24+DgDW4lX0JTiclLWAYrPcvBanE28mpxuswTafp9Rr/3aksO898h77
CJ3GUf2kS11vI2U2iz32XwopbqM0207vq3kTDuDTdmAtwisFjVX19H9/FDqu8Bio15prYkGE/U4H
1c18BgYUBzr6Slu3rDvVn/tieMlLtAh2c2OE6q8rq7Es77/fsGU16GBCt+HVPJcObbMJfBs343Mc
u+FPMCZNvkHIsrqpY2l427iMp3mThWn8nHll84vuabqFeKtqn3xt/vwOxgesRGWamuDpVzG9pEyt
YbSeu7Z3v6WN7gShF9uSILB2CDrdMuv2H8/9wprj9kPln4rOQqldXf50I1VlRiH2uUqS3+lglkfV
LHGeyqFdbSjXyZ+4EOnfPh70wnZHIARGsYl6r3bWzek1ShJq3tnP/TioN6Ya48kxzPP4QIHb9F0r
i66RcS5cbwhXLYuK2AOwltXKesTYoq8K67lo2rnZFlMzH/F6cWYfSe7wHnyWzAIjtfohgA9UBmpj
TFfa6+uIkI/LSeOUQ7ZAluBPZ/hf8PjOqKUqWiatogawl4A/bonRy2AkydqoGdTDPDGKzTRa19yO
zup2y9DgRkFogV/FZ2L5HidDU2DDvtB9TsYwG76kBTviIRamBRoks/Rui2ZY1txD9UaDye5cY9uT
wQ9Bikb5fYnMXXzI00G56e2wm39jPq93ia/SdUh2beto4/toDrJLccmJtYcZeoUbVJC57qAGtdWn
HwkqkLSq0NKnewRA/XQudVMiUVUKlrHiCU+tTqZ+PJoCtISXZfcaiKIr4fT53mFEwG30kVx6EGsR
fTsyQ01So37uB0hHs6nIp1GR007GeX7rYV110xrqtK942vaCh/TKpbBszdPLia/Hbe0QpC3nZfVG
4UgoTXJj+9nr426vu6XcRLE3op8+zruPz+WF95DLlyOJ7ixASRoep4sbU02dwrGyn+0BiWu/Q8Hp
ID2ti/2ytk256d1OUMXqtC8YyhfejeS4bXX6WsDukqqMPn058XN4poCwq+7STT/9OZkMzV5Mmv1c
T3r/PbbDehtXk9g5caX5M8zSvSPMT0qU8goxKAsOSQlZdfyRTwcdXQX2ZSXtZ0JEZ2+X6vCWOg6g
kBb+zucar/9nLDQ8KODjirROnigRG22TZvazVurpzwEFRb9A8f/QlmVx5dueXz/LvBDWWF588OOr
i772gGUpfPlnYfdYW/ECIzOnN8GUlYfEipQgmlFv1K0oubJ/Lw+MDhfAeXht6znGBjUhs7fsZ2Vo
vc2Y9MUNvhQ4QBUewtVdue2H5jW0tPzKfbtWEmFxEdVhUBJwYkpkTk8/pNV3iWXGtXgxR5RKHsEX
e5pvuJFG67dThV9adHt2U24M5q7OzdrZsLcyDWOcasiPZqxJNvxQUUVueyPdGritXDPKvHDg6CkS
4S8YWgjN685fUsoyK/PReIkr+RKGIttZfRoHhhD6JouwHwSLaQZmO1d+HY0iaMfI26eU7jYfn/zz
SwabKlCYmHQgeGCvA1CZqG0Xx737jFhXDPCoH7+1da+8ToOlXKs+nYccICBRiyCzNunuryF1AMyr
3CYDe87oQBxDzWgOYWylgO5V5eesyQxNzebaqV5O7ektSp8IvDu1H3rzBAGnmyGdI0fMdp+8NLpB
84Im/HOHN0RLUmV2m6rpxr8/XtFLA6JAt1gTLGWntbcTZYkhjkw1felba/oFgLfdeo2u7iE0TE+d
VN8+Hu5PcLyeIPEF1JTFyY2W9ekE4d46Vec40UuduJX9V5lnehVQT2vVo4jVxFcqSqMIbP3djnF4
bAxsFf3Jkdq+Iubd9nabgaQckk7srAEn+qcKquuVJbnw4ZH99rjHiUEgX66ynMkbJyMJW/c5bMxq
U1oEXukoBdWwbHg38871mzjlgfl4ZS5sbURa4Ze55FYIIyzlj38FP0or6hl7bUZF4wW4Uqbfzd5o
PalK2qZXEsrzu4699UdYkmiT4GT5Lf8eS1ipiNFNe1GdJA3qtuz3edMKvyB8P9qx2j1MWlcFUQap
5LOzZDSIFADPcFI8ox1UGAK0QxeLFyTFHMMHpVQEQ4sLh5/l5jW53QubjdFA0wHNXESk3dWXVPDa
6qahzV6wzFT1oJD1iGuhifjuNyXF1HFrytKaNpFA7WsrssF1XqFqj18rerChb+mh+ltFCtE5TlVf
T1uUKN30MZMt+/STy0IuBbbawQCJQvNZ/S7BEhOHEBm/JROPTlBiNbohSp7CLWLU1/ATZ19/iVQQ
9iSFJYMFzHH69ecsb7B48uK3XA+zu97OxN7Nc/rkLI/fl4rxA53HO6PtmytP7Nlds5SJKCAQnyJP
BSPjdOC4GKmUUdh7TXkfXinRzce+r8bvlajHV6gh16w2Lo8HiIs4nOrUWbGocIzSHDP9NWzz4kYX
WHX1YyG2BYJ5tR+hxHylOnVpQDIY9OJpzvBUribohGJIknA0XwFiuK9zP9rfCkF3TMXzcGP05lUb
5+VSOLlNuZ6wbOIM/8nanPWn1NS46SxdeXfzprM35VBLMh49pgUeeklxNJpY9G9CmxxLOcQQnssH
ENFS/lUYUx3tcFQtuVqLTE/DK7kz8fj6ty0cYLgSPKKOdh7XtGqUNnLM+3dQAbFib3SvjYmkwPIm
TjCMhWuFdy61m32kuGL+ajZ0g2gLtiR3SmrF3n0V6fkGEZrC2YyalQ/3suqQhikcU21vmsIZisOo
RAgNCYjWCDACirJu5jYxk5sG285+N6h9rjzJsAP+SKHSEFu3k/G7QawQ+8TOROdDryXFQyaQfo8D
GKDFlG7tymjq2i/oHP+gf6tMT14snWfDIjH+opmJ+Uxsnor32eyjbpt6hYgDAAviLZbSSfyqcLDc
q3AL3XtRjbL+0I9T/K3WG0oVsjL4r4GlkoygvkcXdDiUkW0lD06adg9oVYbjjVKE+V8meKbJVxYc
02ZKHdqASjZWx0mX+uPstVJ7mfIZu60yy/L0a08L4GijCZn4Mx1FsZhY2fmP1hxV9eCOLVg3f27B
TW9a20jvPCiv7q0ZuUbnO5HSYFIimgz35KTy5IFOSVz/0+ZUjoK21ho6MrNePqTwkU2a9Ekm7vDu
MVQ+nxf+sJwOL5VWKyfbt+zMRD5oiJVNUkIN2CPWrNyFeT56QTI4ZfNo11OsDtvOrKus2Nohqrwx
vjtR7O5GIO1Ps5Kq5nsW9+mwS3KqvDuvVozfZhLOZQ6RyfUomNsDkKjhygN8di0u5awF8E18C291
XdbTvEhN8kqd3rki5D4WQ7dLTBntlqzab8DfIb+LpriaDNmVFOBsZAeSGCBa+qiUXHgGTu/F0kYa
IJ968297UPMGgQl4RRsQdNp3+kvljwZ0DpYTVD9Lby+xjKdx8PHzc1Y6IPBAlAWlKXCDC1Hu9AdM
+ZhYeV5EvyUafdF3w5XukzJoM4FY3nyFc56mx7kOm20ad/kPXqfpSlx/FnKBs6V2QCuSzItu8yog
od2mFSQu2RvhvbZPcGGLNlUxFYaPfsm9gpmcSzPdq66BJtcXNtVEtGEIuAm5l6B7lXsJt5Zj1aj2
24SK+66ep/pQ6W61F6iPopBY43rx8Uqbq0uRNjaqE8g00P0Ef7v2cexEhN6wM3pvKLY5MxiiXvjK
8kZfAcGto8kF9Q7SllfIWjJLb/USqYpSzbyy3huVosQ3x7Z/tMoo/wfQjfVJYTTknxAoWOJJohd9
8V063T36ZIZTog/hm4oD003azvK2TWoVXVzkWer+qpTynwD836/enwGBJUH+47AQxpwOiCi2EIlX
ejStrfi703v919CFhNyrgzxMmK1FflhRM8ibyjwYdfWqy0q5+fhDnqXEf34EnC7iKHYu2IDTH9H0
WkVjW3hved3pzSa0Z9dPiPB+xLKfbofJNbexnWbvwxiF/+jxPHwVVqHmvpWr7u7j37K+P/73p1Cq
pj9EzXhNkhZFp46z7L23ynM7++D1fdH4fYchqe8NqNhsDK2eaT+W6Xetm6LvH49+vqX5/Oio/N/R
VwuBEJdpdch9vtVDkWzs1p2iwIivO/Wen1XGcQmroKBTg1iTrSZDHwdPtiy40LO/TA9Ojj1La8/T
OBztxJuvtHkujQd2Bf4zNkBAcld3Utm79uR5k/s2DpaBmuuI1fk0DQGuOOaLrJvkyvtz6chC3iAy
5tACj1/W+V9JWb8gecc88t5E1Fjf9LGJnovYHQ+zmYprZLJLc6OTTqlhIRsRPZ6OlTVEhA2ux2+Y
1DvjHvtocSyNxJ19RSgelr3CMn58epuAFdDIbijbIGa0Wk5TKwZXScvwTQm1LgpaulfRTs14yq9c
sRdOw2JcwEejU0mjdpX0VTmFDDwKwrdWrcqgLEIPVESlbG3Mem/0ZhJBXYbNY5o27f7jKV74gkuW
AX0fqgF16dUX1CUCnGbdeG8aFu7eflbnFKcq05y36gj87krUsH4zOfXIUZLAI6KI4tea1W4nulSE
FilvwlTMdinITsJvdTt+DytFEEXI3I8ML3z6eJIXtg6XPAIQVMbYpWd1Z8xUqDBbLG/YRAhNlP0N
qeJ4ULAy2FpZ90lLl+V1odG/EGNI4RhziV3+dSxoBjZCUyflbcFH3CqwcjZ9CYtqq7hJemeyCtfa
7Zc+Iy4u9BXIUxcW0OmItJ1SL0TC5C1CczPawKoNA0W30yIo4vSaecyF25OxyJQ4+n/6X6eDCWuI
2yruw7fCrDqdRrIJvEwbZ/XK7XJptxB3kO/TvWe7rE681ze1kc1O+ObkUXeY9WHaZiJLbulbh3dO
PYtDM83hlUfy0qCL+ThFbXh4YDZOJzeWYellbRe9K2QKgSmaYYuHNJYesVbfdFVnfqn0JL1yCs8H
RS+NYiaOdjwS3Kangw5hryahakfvXRJDj82tuqdDBClt545RfVfojVf5sMDNzccH4/xLMu4SAVHX
gga09uahYt2MUexwJjJpNH7NhyAkoWT0++NxzrcnFygaTSwneBv6tKfzwwnNztuyi9/HwfHujCmf
/HRw7AdTV7zt54daWBTgPcgN+MGnQ+VRkqWYDSYMNeR3k6Knj7ghg21GyuLT18of00XYL7y5C6zm
dKiobuMWWgez8oziS660ymGcNI5CH9+5cVvuPp7ZhU2CNgePA3foImaz2iRmWDl5l8DfadXW2iTO
KJ88xRCH3EsTMHOGjgJteU2YfZ1msYh0UNAJp3VBmW89R/AtTWEWZfKuqsOwNyi6bAwcSf1kyox7
KswSnuGo/wTkMW69TLWvPIyXNg6hxVIKW9hbay3+MKknpzaU5J3qXH/gmUwD0ynEgzP3yeHj5T1/
JLi3qWQjjc5ZYLeefk2rdHtrtuv8vR2FUW/VPCmzby6S+foPKlTye1RBur4mPHVpUGphHDSSSUKb
1TfNqywDwl6W79oAyVfFM/g7dSHjbhqL+AaRjfHK7XZhPOoEJM6YdpLKrQONwrPnBvhT+W40juUD
ZU7QFh1auRmmwfydUia+8uKff8DlFaQhhcYeRc11PRNgUFpE3Sje1Umfd24ZOT/6xMAaSOtn/dOb
BZIdksV0I0DpUi0+/YKEEWU8DFX2roR0Ch6nrCH9D70wVw4ldIHHj/fL2cyWPA72+yJsRft3vZSo
TEbVYCTyfZF5epFoH/kaASqPr2L0/2EsMjMQEkupg2LY6cxAj1W2Oifdu6GWFigBZK22vIkQPFol
udaCOLtnSMKpzS65ETMjTzwdrDfhLNehPr57Y9veGWFiBwhQWl/HPj30XrpN9CK7cvbO3iHQcoCB
wafpHANvjcgsKzcsRJTq72qmEr5Ip6jVrU6t8Ered/7NFlIfomt06qnSGcvx+Fdg5mV925On6e+S
HgXsWjxGbuMx7GUgVO9aFLis00nKz/dasHbwT9Ffpgd8OpjWWnBeOk/8LazOAPxYWD/ghabBPAoH
AGhSBBDZvG2U6cXfH2/Ns2oDMqFILCwq1+jPqiCUToc2RtvIu6ZvflMytV8ThM6OZFbTQ53CNhJN
NPxdIR74mJraeIvDpPtT/x/iznQ5bu3I1q+i8H90Yx5udDvCqIlFiiJFSSSlP4giWcI8z3ij+xz3
xe4H8shmoeiCdejotn0cpilhz7lzZ65cK+7bmbmeioWNeGdDgauUQDp+Df8cdsJPhM5JB63aKwrY
7tWgB05ha37t5sTF+hp6E1+E+wiyf/WboMYeoLhekc7iVitCYsaxvKtC0O/bSJRScT0zQ9MdN5Zo
cJ1BVMsrGQKLSecUHwKRKtLkPWRFyk2jOspOAGl1T8S7QMNMopytI3q0ynmJXuRB0hgLSxOksaYx
HZ0JtbkthrC7owqjnmNkOIKQjp0DQDpqrLFTgQ8fzpxUmFHVSIO8F4vKuvTJPN1LmhDltlyaylVL
jWBrWxW0SnZLuD62yU543rIpsvasUj1KaD0197SZ9ZxeHWOneAjjCfCqGau1DztlNPiJTahL+6GP
ur2WS+lPLSKqqrJqN5CVzWmevbF/OKDEqDVS77y+1aknTmFR7EmdsQ/SQkSNok0qWBGNuLJzr3Sv
0jJLxI+G14u2GgW1uUy5qm+cRG1s6gPjp6THn1l7chUHy9Ob53gmCP2Oj3UeQGC6p+8SM0rhlagl
5ymstZ0Q6g7p/qRpPzoG3I1xUOxPNze1x0R6ya1Tm89W40EyjVU6Vl1SCiG7e5dLwB5ENGJKIRcu
iqystq2SNOdqa3qr041Ojddzo2h3EeEHt0vk93C1KZfzqDGj0XQAslopnroh5WVREJhK1zW8p5sO
jplt6VLRe7rlN2YXG01cm0D3CFaeLHs7eLmm1YK7h6eo/Z5VZrr0Al+5UOsuXHamd3a6uaPZpYII
zlGsNLcdHCSTgeIpib4fBMGeg1PGtgKx1mOn1H0JRUfc2sS1YOjV1GbunTm9iqACYVbHSAGgguOA
sIRqTY1qRLgvIo4OJTfp0rUKR0Pfl3vvd3csjZHapLIcV2zkrj5czaww5MZM6nAPtMLv7ZyaVmEV
KUQ/wN8LK4g7iuw3nTHGRxyf0jMFXBC+xMSGUSQZkChv4r3muslZ4ZjmBdXAznbwgbCeXsI3ppKm
AOBy0UBiM625GyjqzkIxi/deJPur2JKEdefJckJZIgGCmXEdbc9xXCiOjC9MxDGmPCREIQNJQHZs
D3rRW/hhp5zVJKM2fd8I1zGac3+mPYhqTJxMgLlTxRyxAtUUSH669wPNhREiS/NqK8qdduEWSSrY
WaYqM9DJo7M/DpHTMJob8KHTpQs9cvJCaMR7PQi6z06QZ6siDXS7qEMAN2IpVx9zVRulkbN2zml6
Yy25XuBBYu+MD7/x9688tF7jweBS6rn36i6lnIl0/1mZt4FPpjvWr09vnDfWksZ4lmDH8eWnpRpJ
ovhxpJTpfkhCZZWiWL8CUthtGlgZFy2ldzO25s32uDlJnY5YsunExrJce1ncpfu6CPQzAhIhaoFF
fM3FlZyVXPMz6YDjyYRdSSKuCz56FB+aTGbexYbbxlK4H4xWvMndOl8SYO6vCeTPYcePXU6cKGqb
eDg/856JEzsqZeA7cZaivWvmGSI8gxzBuWDqd1YpB59RiadmLBBzkFONcqVTc7gumyGfSSEeTzCd
IEHA7QEPCZGtw91DVLIXgz7lcBpDsNHCNIBuIlGejC4Lz0or/V20Di2h0QUclqABoaZpPBte4yar
hCHZl726K+u8OnMVLq5sMJY+T6X16e16vJxAw8jEEpYc5cqntFWUCNWh4gj1XglV55MvDhDXBJa/
VZVm//stgSTE7SC5T3p74uv5FjKZlVA0e6eVs4+DbHmrtnH9NQLzxeZ0U+O+ePVKAtYFHSroWCAM
EjRgUzmefiih6hBi+aebpCr1wqW8KiWzRYlcgObFLfVtbGru0mv94Jtogvo73fzU135pfwSXYfEU
XO1xS70yOC2QzbbyKuknpQ+quqrMXL6t1KreJG6rLcs+Ez+KrvNddGTzDAQ3IBx9GNaqUQ5XYhXP
mb+J6R17Q7SEHBCvffyD6QOV1C2QaamSf8pCYyyhNaAEQ08c5SaEHXxTOirEB3HpSHYQFs2MkzDe
yJOVgDuMI0xmHHMxjZzqHVIzspsoP72OhJNbp8OtHBjCTEBo6ta/DHEcIP4I5b9TKF9cEcRMEkn5
WYH52ULOothJaUEaIxeFtxZ7Db32AF4/CGGGy6AUPikQkG59o9pGaZt9AT9dzAm2TBPj9Ok51M99
x3sV531iKM2u7iwhVpWfupzuyjR2zjwQ7mvuyO+1EZiFLUH6Pywtp/Fv8t6nTMSvAWINODWnt+Pk
iL90hBuC+ggikbyfD3djlicwEcqR+hOYo78qrUDf+h6MqEKjCqvTTU0t9tgWoC9GS4CCKolpaLdu
LX+U//JcW1BMWDTw6C6atnJ/wLxTbody8JdamTrLGCr8ZSc4BLRB/Tyc7sXE/R47AaMbD3FFBTLC
P4cDllwzbTUQO66tBqV1XpvW56xoIfXJpTr/EhQqVcYl6nEze/2NXQjhGTOMk4G7QQXFYbu9g/xp
qEIcYneK/wlSCSe6rCmFgYpE6H+WUWeuUFxzdx0SRdQzQEO01TqhXdTwsuYLvxGz87Yk2Tbj7b1h
jujPyInIC5vC8SnM2Qo1T7eiAtpXMKnipdvV3hYOM9OuQ6NbeInTnXcQnEAfEulrOHlQZjFK9aIf
EnmlkK6+Pb08x/sRjk3qsrjVIcVgwg6nqZKtRq/ENHDtUFMByiA/ecWiUG6upnPVLEf2Z+RsBZIz
tkWIbipMmiVpKwil0bjkhuB6AV0O41CTxW42s/hHe46GKAhiz1HyxXEff//K5Btt3vVFI3YurLvx
EK4sNALkZVRBOPY5wTrrNui/yj2vZdhCZszfM2D4wMrSOD7nGOUkp4KhPWzcyXWvzQaFjedQatWv
ByKe8oUXZe61HyuQpkWmUYng2AFGLnshF61zyYFGjYqpIV3kgasndp6kfWXLYRvzYu0k/KrAhsTB
V6/TGA64BbQQlWqD6tUR8oWRxN9pQZ0Kn/Ui85JzLRAaEVIAhP1sRRd7fHipg9gpsx3qWP1uoSqu
+QCrUnLvxR7MkfpgFEq9cobCVNIlAauB2qYCZpH705vtjXWBK5ikHVU70KNPjR/R71yJOkVybZ37
YJuUTnypqHm88Lws+cGjtbsvTbOYq2I4unPxdKgkGUEQhAJ48hyuSKNBiqOWsezaHuVO5bbN075Y
tA2sgRdR1hjROXVd7QXsc1m8yknYzF36E691pAp+Zkces4jU0U5RQjolaZQitYoHa5Zs9TYg3YqY
O3UH4iK1kvpBV11txvofDZo2oeGEXwQvbwxRHw4aVDukPw3cT7aqpU8psnNXCVzqJJlb61zuOnWj
UYmw1rtBnzkBb4yWFwLC2lz9Y+nIxPLylAs1K4T30e4L/8yo3Dw8c2V5cG8qXynVjykeezzzLjja
WeTzCZyNZKUUhVEgczhayVXroCaoGYAWVlW7gjWxWkiFJsV23LrZQsgE67IAbOPMmJrnWODBcef1
BV5zrEIE9UJ58mHLEDulVqwolMNUYlMl5x1P37JYZLUiRXcVvASgodVaqs5M1Av9amGYQI0+drqf
1JdG0uIKrHn9w8dRwFF5VdeD4NlSIQOZj4W4zpamVakbD8eamsOshOuaBwHkdDZlx67x5IWRXi9V
XHlxayg8rCGGIr/oXFgVp1m2hcSQfLS9hHJYqXEs+p/0kIDQEi7tIltGADJ/k34c9xKbh2I9LzQ4
OUk6HM5HiK8v8kaT71qrXmryNyvy7Lj/8nuGZNrIZNLDuq2UQfLkO+UL1B6C3fW2f2XN7KnpPp42
MnnwVh5K5Zrgync8M21FWrjCeeFvzTmu4unWnTSjTKyTblA+ngnPY3HPjBvxS7+dG8n0CTZtYvLa
S11Ny+SINYEUwfsoVbbQL/VH92v1Tb45vTBTqzNtaWJ1csrdDbGgJekqPIcxTFtpl9450jGnm5mb
s4kXLVOXkFIjKN85l8kyWIpf2q10/b4mJlbMb9XKERxfvsNQL9SlY3srYX26iWfFlde2YzpbE+fL
Ry5JyXKGke/yT/lm7VMhYdffGmoKnnzB9u+trbsUttDaaXPR2ymvwfScTh+isS/kYdUyvsDdFOpZ
6Sz6+FosK7sQtHNJtuGu+aSZK1fZSopgC1oOeGgriBdDuabPyxZ+Ef0rRHIlxdCnp2Xqkk5nZWJB
RAoNgqhjD3nGQ9x+LpPvdTFjP948EFwXY6ycPM+0wFT28PzgC2H/hPbX+Fz6Yf1wl+46PTs9kje3
6atmJqch7QPf8kKaSX+GZ+ljfy9s+837mpicBEHPKiUmtXpXr9zVuE17+3e96ef1eDWKyUmoFErf
h2hs4jz76J7L23wbzp2E0QIdnYRXbUxOQuGpmVGotCFdJZbdfAQ/hkJc8ZAVdq0swifx4X3TNvEX
StcShSpm96c/hwvhVjlPNnOLP62hfzlhr8Y02cdGKHmZAAH2nfMj+yhv0h/6dcu9fd4U6+rW+6YO
dnXvzQjJzO24ycVYhWlXeD5t9v1CuNPzpZAtrK/6t/fN3uRmTDI3go2S2WtX3dnLplO2p5t48/Il
wIu/DNEYx/TQjUANaABQGMp3RnGeCl9M9YvWDrbSfn9fM5O9LaauEwUDzWTeytI2QXieZQtfnTmk
R+EnHvyURvH00dFBALc0uYArgxr5IhKH71Zpeokt+V392QGK2VDSThH9Ok1SWBRh7fLPBIRFkmUI
r+RPPyxU3A5kG3a/N2rAI2DERsAtsBzS3BO71LddoQSVI303wwipOrFLrgo8ZNy1XLF5hnYzntQ4
i69P9whWQWwIrAj4JtD9k9MNKxzdCS3vh6vFlmo7gR+hQO0Yc27h9ObA++fRwzsAjC0gnym1ft05
UIirsvO9KWUz9xbg8mrxnIfxYEoLEmvlb6qLAf4B0oePC6p/rMt/vmRfBRoioLW+W0TZDyWPtQXn
LhEXpoDylqENyBUHVTZHcDg94LybubLGSDYEHQpKOIfnoiKqBU5M8XelLPgXgxf6Vzr6i5eQL5tX
QzqkHyOKC2aClkfrN2qZSSaTCokOaaDJYYyVSOwESKJhG5VBzBB12CBiIC9O78qj1YPBf0QFADon
Ygcy7XBoQmZCDh9Lya4QcitbQBeefrFG+ecNcJh45sY5HhJVO6MeKFhJnqlTAlUzI3qISE+8y/Sk
/lggMfk5ybW5iZu6w0wWod4xbQZtB8+hycSJzgB+j+zIN9AA0NwKunbZGL50ZvQjIZCv96BdXdgG
IkIPX0/P5lH0d2yb9BUkA8QUYMab7BRNjMJc8FzzW+5xJVCS25nFzuhEAO5J6tUw8JqF74MJH6g2
/gpzZiJbtu66obAPI/7YzIQ/A0EPjABJO0iniH6SDwLrMukPV6EDgbzq3lYCHM1QloSlkWy0umrc
zzEUI8ZFUSWqtCRTXpQLF8JmyxZVdt6XAlaIbI/WcN07ixKWv7CydQrH9dy2olIvz2O51LIlT92q
iRe9S2DrrFfLQP1NCSYwQaRnqMkEucXeYU4Pd2geWcgvtKH6rW904RNoZsiPG7LId4UZS80asp4U
sNbpdTw68CbJR8JSHD9SWAC0Dtss2Lyeqcfmt0xi0gh4OjaUHcY5XPjK1gHPfKmmRr493ei4Fodr
xXkH/sRoecVTN3DYqNxBeRZSF/Utk5tBXxWBWkYofpYKtex1ZRqbqFWkfuvHjZisdUjw3A2s5+Yc
OPz4+JA2pAYZ0AqnETznYTea8QmmUgr+DYKhZLhphcpSbJTSdWXrgY7Ll0NBLG+VivBrr9I805zP
p+fhyCSN7CdjloZIGsUi07CSGGSq5otyejuEvd+SOgi6bq3lTu/ZSa27c0bpqDnmGlwgmwukEsDc
yREx3cJAFcQIb6Mhioj3lAmV+kJA+bsdMu8zFuJodsfCG25LqKW4l4GxHs5uG5Jn07xa+IYsVv85
qpV6kUVKsslCt7XNgbhSHwXdkmCdObOnj23Tc3AQjZ/x30AOJ5uaCJUGj01U3CpeIXwqYsv6qDaB
9Snta23BoNULJYzlz5Kjep9UyfspS1U845MdnStus7GucSxs5H9MKxstLQ5Vwc3xxLlogpE/MFxl
chs+ta2WnKu5+92HX211ej9NpxwOcuAEYLXwgRAZn2KLNLUdvYlauy2yNLkuScF+buNWbT5DcT78
bGWj0pexNuTBJ8cbnHpm2o9aB/4GSmxsn2kn/n644DC452Fjtt2tnhrmRyciBPlQZrIVLXwlKMgY
gDqKN1xN7SbtIe+daf5o1Z9D31yFJAD47yM0jtO4hD11v79teRhJCy+QzfMkNOvwXGkQy7FTMPaf
klLOvgR5qZ8nTe8/KKnTaTPWbfq2GPtBCQFFICPikjD14TwImtRafZ2Lt3lZOb2Ng5AVm1auogLC
PtcFAVXH2QxS57hNANLQGdDsS7LtsM26i1GjQFLg1kLCZVmpjXU15BYUKaGwBI00R0w93d3g11Ak
gn+FB4cIOd7EkoRaNchlmRW3wQCxiddU7SUkJMNasCxXtnM2OlzEcfl0entPnSqFagluKGhg2V3c
9ZNj7YaakoHs126VGvnrkY4zuNPUXpm7E99qh8MDuyGNkUuabOS4bk2/gJ8IO9kI/vngCJGxiIEX
qDNbdmqQGRDIUWwxPhp2coqvKqvegk6ulm7dsCvtUHLSVQvBuO2JzpzU4vHhpCk8egoXgOQCiz3c
IFZNiSdiUNItROzpR2UojIu6VR3SsmxRqiaCZeWlw0PUQMV0etWOtyaVgaNeHkAd1myKdpZKy4Bb
VRZvEXkz1klUGOJ5jsdh2nmo61+VGrmn324RigLSwGxRHMIpGqMNEzEsG9G9NbywXDu6Ua0tKbFW
JjQstkHh5wwF0tFpABhLhRlckYBvkCObzK2bwLnTJ/VwG6RytCl6QkoJMOSFyBnZurGor7K0vj89
xqM9CrZ5xDuo43U+coIerqfUhBTKF8lwG6aWcBVGirpWyj6duVDebMUENUbBPIV808Jnx0V9oUba
8NaSumrZ55GKNJLXzRhMykXp7WuHEGKsEfuHajBajlTXTB4yWpMMNZQe/jdHKASIB4seYVVdSfPw
odNzvxRtL6SKQ7MBzOVWYCuB7yX3Q9Fo8chcD9L7CURG2Z/pbWQiB1NFHmq8QYIqziICHGY9kAYx
+tC2II1w7hUrcJp8IXh6W1g2wPBa4IrudH1YKEPrxFelktaUPSddWekbkt41Qa6AShlp0faFp4VL
BwHavoMg2MjiCzdz0DewycoT9d2UJZvEWwTVoOhE2k2kjbYo0FBzYFNDHplARIq4IRevRGrWaGc1
YsWIifSpnEu67YHkDg2ikuCH7KalmOSjFaCk84laE6VolxAfdXm40vLSDC/gT/PSez+Q0/QLPHae
H2wRolOp2m510UH9qU+63vXsTJKRG7I9KHdywZblLEJER1LShneOUOnkAlstz7dENaTgbgjkAuSs
58CsIdtDm3l6zUuJWMVZLGr9cFWVUDZteNWZ4U/gZhYiGaoLI+WVo/U1IU+kFYN1gYCX/0jtV5Ks
fFRtJLAfwBr5EuD45rzlBnHWPLz14GfaVaG4zmEfahdaPjT6rQLJU24rWijH685PB/HadFWv+ii7
keajtqNkdejakeKNdHZBheypbahhHX2qJCcC+tLVaFCfUeptCGeuq1TNjQoiJoZjGXu/sjor0q7D
Ai2Z76JIkKVbSEEMXciC6ipVKdgkSepuJVlI97B7ZyPDrtz5KydSWjBdLko0G8tKBHHZy2VXfkH/
sEw2Pa6ut8mIyfdbT8+iZpl1ihMsm8Rzy6VhCq66aJ02ai9qVynUDXIyVrsocgV5KNVpsuIcSUzd
/BKaQm3e905vFcMiaIC6rDohSt2FX9SetoFkJvaootDNZo0/Rm2FZpaIAUeDWTR2z7f9ZSOBTQkX
lo+yCkQ4wLGN3pb11gwLNjtSXyuIN3JEBFFkrPprwROE4ZxslFtdtU0t+98buVS1TeuAJPk2NJGC
qr0bda0dwxc47NwALcAVmi11nODUlaPQHIG3UvxK2RAwb0NXPN1cqUYGXygsqqqy1vXOiC8BhKpj
Aa7eQDBju6VWigm1Nz1l7bZZQ3dlK5FTFl/pgtluO16t0VmQN5a4qlWli29SoLLZPueZHyIEBAXL
dW9KuSYufNi7gNPJLVRkMtsPcaB8UPt0kYWG1icLMZKKEj59vOJ4ydIpPop1AyIvnzLVM9B6jnyn
cX7kdAkBIQEJOEdbRqUKWUibA5naqU3XOZQQKS7k0nGCIbgMQid2t5Sh+qa+SLMqqLpF0yfWsBcF
Q0ol20/cYNBs6mRr7lQpcQXprGkA3T8lQCb86gwGOmZiKee8hZ6o5jD9VUKNlPVw+qY4un8hBXmR
IOUdRox04s0wjAARukj4KkVlYtqKCE5xERVFd6lHPqZGTDJ/5kKc+jUUU8u4wCTpAaKxaSeOGtge
QEGFEH8PPCOvlo4rW8W6Fnyle4TwRTN+nh7h1LdRR48QIBbuNugMkIiHd2ESIN1gFWFBc61lLWon
K7w9hRWJeREWDdZGDgOjSVjyoSo3nqx10vfTPTgaMDinUZ7dAgBMbf0Uk0LRQZZhcqK7DGG5O8tT
vKdONMvPspojOPjbbT1zD42MksCOp3eyUiK12FdGcFfDK3uWZlonL4lGVw3I3tzMZ7y3o7lFd4RX
NMFuFfYuiLUO51ZWewFtuTq8k9oUPTegbtYNCrrVdevH8QbJRPk7Dm4oLzMjSu9Oj/QorwFWnRAC
7gLFB3AWTF9SvqoRksE/vIPx3vma6QGBizWFi54K5leAonsduVFoLVD5lB/Tonc7CrCokKiNhTyo
nfS5MRyhm4lWP6cTXjsrcDvyKGA6KOFhu02npIx9ajjdQryFFa9R/I0HxxXM9omJT3KNteq6aF31
BBcI5QSDQRQx8Arz3k2MGABe2URlCmG5iDbPwsoT0z0jFJjo7hKROKyLkrWzHJ1H25PXMLF8yMNG
/lkgaoeLaAlp7ypOIt93UBbqm9jIQ/mszSx8IHwjb+6tcfQSH7nw8Rnxhyk2GKtwDtvzc3ai32vi
fRwMqvKJoLvcLR1TKbO13+UxqKnWxTxsZFmoAsk2MEHutZtprbIuNAN9zNP76GgPAw7GTQYyCbX1
2KXD7nS5KLuVavj3ZekYKykKO4ByVAJogVQu5cFr1s6g5YtOCJOZzNTxxI9sJfwHwiLgotrEr2Xx
BT8zY++eBxmepjJ4EDxnjqVCOkuFefybUQAYpnGgxwoPfayAmj7L46othxin994YjHBLxZu/1UtL
uPG9KtjqtRz9JoiF9qAmkzD3mCECHpOJTQSpqJyoK++lKnUQY9Kb+LbyY6dYVnkqF3Y5aNQFKrGj
zmAAj+eVx8+oBjCePxD3k/hDS/J2NPXdvQaSOjjPA0tILj0/GYKlkUAoPjOvb2zo8UqDop86fHjR
pzQbCWmxuG3a4l6gNEv86lNWQHVFbiZosvSuGpwTG4D4L0UgJF6C/a26pQePpb8wUz+cC09ML3Qe
fSOdNF2B3hm88zg5r7KCcRibXti03v0ISl32mu5sS+VTYSgLl2jW2emzczzTvCsoVCRmrMKDPy0l
7xwZDvKyt+5NSB2+pVkrXQeZDhO4CD/nzem2jgBLDAzaJATPCJ+N9KCTkTl6Ull6XQj3cZW4vKhg
8DVKfwFBrkX+M82iuP+c4tXHHyHdEgX0aaFHuM1ykngfM0Vw3Yq0zyjDQQ4YGmRpnfEAET+GfeZF
5zEgNejdkS7Tvnmd2X453fnJRFG4Jo7p7jH3hOUj+nu4KgPoyA53Or1p60ABLGlGZ5Ul4oU7XThz
J0+agrOTu5CwOgwJcGiR9zhsqnKR1DUSUbojQ2R452y9/LvJa9ODpCHUheVvDWxkCB0zQ4SzGRhJ
ksmiKHEhQhQc63eqEGp3KPqCVdMFbZVnmTlzzsY5OrhZn5si0U3FAJSh0wR7D4kdmry6NgJbpfGZ
5y79fCjPYnjil4NbqnbArtlyqwcrd1DT33VbaR6RY9K1Y3yTSuDDea01oEihn5t3Dg8dn1SUlYR4
GIjJXLiuaAkzy3h0jqkvHHmiqdIa253WK9SQvxJLEiGy1upqoTaDsghq1z1nCkpw4kkwA96Ztseu
ATVNApzMPlHiKSot9NH0tlpRfmhk/do0G/e8CPX6a5vGdzy15iTJj1oj5zGmAigWhysIAPPhZGZl
W4UkK7pHqhFI6A+FiBCwkVr+RjYyP1v10DPPhRqn4SowMPr4CBhrcjDY0wLHqKmKtg4H8dGynOSa
2o3kog6MfOZAvDEywt4j/8voUPCiOhwZerN+opqp+CjUTnOrNVq3QsshWqY9rJW2LOT73zuACFNh
Wrhrx2QCmJBJezWC6V2WOeEjWu6inVtetGqaPrabIB9m/JXjoZG+YdE47sSl8RYPh0aEi7ktouox
6fRiI2ZDu+HNc5nhn15CKdX85lPmGVKP1RyLJ8ZSvklz+MhB3utDD91oO0qLmNXaVd1ooaf6nNDW
+KnXpkXjDUHgezwDmE74VA9H1gWhGjK53WNp1ClC9fGw9aGn+OihE317er2OJpGFQn8BbjfuaG6E
ifcLDa/eK4NWP/aVFd2bENWYruFnCF9W3lnh6jO35uhkHY5sPF6ETQl0c09PN70mDgAfKLt5dI3M
uNcCUSM414ktyt610SUriEbA0Y54Jvc37SXZTXgZyLdx5EYBocmzQm0zsR/MJH60Ui5UGyfRsQce
2YuuQRZ7Zq8czyr2hCQ5KWysF5vzcAELPW9QztV67Ilunblp2Pw0KGe4MyNH+1a76Zz9OkIwU1ND
Anek1wDqAiBqMjpiZ15E5ZTwAMOP2T3o4OaGrWAEviMtzKhwEorohj7M5NWAjki7zTofpY0k91Nv
2zsalIx247MZ7aw2q3hZNX6QVKiitUlQXQTcC7Itib4o1MgtKU4s2TVMSgZYHXieBaRXi5rMDDw8
2RwZ2HQmR5AJ5E7cAOTGKc+bXHNiKcVxr8N83jtSf5MSGj2LrD5fwWYVftekvp1ZuenRoyyJiMiz
dBF2DOfocOXEOhMcOS+UH7A5BQsAJ50twH20CUmrzb3NpzfAyFjF1T2C17AoVMgdtpX6nAGVl/YD
XJeNvs9EK4BXze3dWoiWNUJD6dodcuLTcqBxGy4aH2RlZ/v5WMi6sKpRK2NBDVygBMsSoJiKII1a
1DbmF8GGmYk5im/o8LaAuSGOQBkrCJCJZefm9JrIyaLHWrWqdi/nKO0uk74JW4TKCRILK8UrxXDf
uIJSIUcNNf9nF4lmIpohHrK7Sbju4zm/ZGJQiPWM9ER4qBxuNJKmfoLmqILjZFJ1kwpCt5SVxlr3
URVt4dOoFyFcUYTQvDnazekT67lV6mgpIOeVQQnf5LjFbhE4eqRVN7CiJWszaL2zKLHy81QmtlJo
bXOBA9GsVaz2Qqf27wod2Dm0++RkjH0ABYXjCR6REzKl5KvNoUgd1cpvsjbMggUkb5K5iOve3BhF
aX6qKN+fKx58Y7IJGo40EOC9eNRNNizg4DbrUim/CeteuU7aLtsIyPHce65VLU0TkzM4qrw5fUO9
2ShQS1J6ICWO6FQFH+RRFbfFTYwW0dYjCbIRpdy/hFPOWVAh2dhCGrSr041OzMDz5MKZprGpCKCB
uTo8mrlmZgR3qvImDZNioZFaX6BcPCwp0PxdovqXtnSilaSlYFKe+jFRIBSkT+TixksFPdnWxCdE
xE1S1bkYhrJ01wnVaiSNZDOQbgopUPul58hFYKumIFcUyEluPnNZTizTy/twvKGxgcTEptQikP1U
cismiNFEvnspWFKzqlNvzgOevKCeW6HsGwvIpcytPLHtleRjEfIsuenS3rus0/JxiIXuSyW6HvRQ
WrFSIBlBVyzIzwBM/vi9FR6fwMSK1ZF7glLUKeg1EFwjaFzVvxEGK/jM1SksrHRozuHsS2d28Buz
OWIHx9uZ5wyYn8PNRLqpiwQtTm+EBm5Et+yqK3QJwt3pAb0xmyMGhHgE+Fb02yaeXBSHDjJGQnYT
StTlodVWLALH0ZeK5Rmrplbzs6ZXSUrno9o6svBzFHZTezRytFBnzi0Bxnd8axyOMsrDVjHqtrqh
6M27Ep2MnLSo+GK0RBkg+5ForjN3gY6n8JU3yQYawaA8hCGnA9YwxUSC4chCL5frGxRVhQuvdTt3
1Q5C+QTIJ3GXIImlT4lT1Y/Q/bVb9FOEx9ry4kcJlsGHiGH8IRP2n4/d/4H87fql7fKv/8XPj2lG
ya7rVZMf/3qV7ZMvVbHfV5e77L/Gv/r3P3r4F/966T8WaZn+rKZ/6uAv8f0/2l/uqt3BD6sELt7+
c70v+pt9WUfV6d++9JSBjB+6Tv2k+poefeJf+kPPA3n9oec+fNg/9+drn+3/+y9UEFS7aJE+7f/y
IdrRz/qJ/1dV/2PEr2LsCPKP/8LaR2ni/vFrWfsPirRlnDDCls//ej4Dr8b/z7p9MPJ/9of+PraF
50dPz0P39+Wr+Zv9A78GfvyBPwa/ffrvv4Ac0ih/lvHo8A9GlQPpLwd/cZyhl6b+MWN/fUzrpBoX
0vXT5HnJX/3y1xZ4bvePv/7HrBx35e9zcfyrX9vkZUP//u9fjRKXg4fp/+y43uj2rw6c+ftiVzx6
/fOy9n909NMuZtfZ+8gf2IcvEzou0UiB8o/p/e+/HEz+K7t76quLcYd/uPEfMdT/+PJI5/veL6+i
D192UbN7SotfH3vZV79+ejlif6bTm3pX7eNddNDnMUXw3j6fpclTXezKX18aOyyJXBLv/fAnJrjY
ufVBj6UxJvLeL1/vkl18+NnR0Tv92bdO3f/QgUPp5v2GhCP0jwEeGp3ynVbnT57OBcvwdLAMoyTE
Pzr5507nhhs4iXYjm/TLp8YNOTqy7/3w5b7zH9Nf33ne5mOu/72f/bLjPv5wjRUr9h/o9odLP6/3
3I2/Pj22BK7x149/3gR8g+Z0//ThS4UlODiuz9Ha945jwQeKXfThb/G+mJjGlxvjn88UnfnPf8Wc
L3aF//Cw3x1MzUjeCZiFJ+k/HcHL9//3DvDfu/hrkK9v8xPn8n/nWP6tqB8OTqV0Ymr/xZX7Gw4i
lvx5f9u74qE+PPezxvfFwpy6lP+GwALqcocd53X/TzfFv9jzsbfcxwfnZSzre+93v3r7D/bO4x46
+PSoLv3eTy92fbxLPmzL0QoefH2E1b3765PdMdaDvfebyzT2k4nR0JV/33eTDzf7rH6I/Mdf3xyN
6pjJeW/PuW2ml9hYnfjuz9a7J+6AOjtwXq1/w1Sf7fzK/9XB50tsDL+8t7/n7OPJ+pEMfP93L3dF
xc7gQvz1recuj3xy7+3yZZpUJZfurvr1rZdP/xs2xTUP8yodXwgH7gKRil9N/flL/MVduPCrqny2
pp/2jX9wxp+hfu+dnJdWPtaP/oFBJRD7/hF8LVjRp93Tc/e/pg8793CW5H/DCnyti/Blfhbsy7R8
yxgiM/X+wbxM1K2fPDLlzyOqMOwvVsGHEflXC+PeIkr268c/v/52wfktvQ+3fuH6bxp5CM3f38y3
Lydb+DdsZDtN0GQ5ONek+97f8wWP0cfd4ZYaSRbffyQOvSKqGP8NHx19/1VNPKHy68PNMkKY3t/n
8fu4MJX3//5vtI/7X58ctyPh018//vnt+GVs4HL3/7m7mt02kiP8KnPbXSCBLXllrS4BJIqSZYmy
VpS1iG9Nsk22OZzmznCkpYIAueQhcs5pD7nlmJveJE+Sr4ZseapnzKHYBcsRFjAsr1DTU91TXT9f
fYUnaOaVo8mXEKwyL7C4BaLvj1KF7+wHJ5ZeAq3izaHR03n+VJgMD93L66etQgqx/E9tyr66fCYL
Mdz/cf+4yoGGM5oiFC0rl6CPoTvYmk9TfrIJBxsq9VjdKQSyqZk6WcXlLXHBnuCQMaEE4ghd70mW
Kh07OcVaJZSLtf7KhBI+JHStb2068FRA03hCxaJTF66nk1OogCg1QsWe6Z5KeLIEcwPC5b5DCOWk
FIulcXShi/0Z9ZfUiSmkUh0kVGpX5QMT7aeq53lrxKsdLBzFLu4DSoSoy1QUrTlqTwyccM9Vkgge
ftEZXX7J2GmBNI4Sjftx81vvz3rCrztMCA6Xem4jHLrvMpTNePYSaO1w6ccWYqNu3huYDIazzz5F
0DJImOWrPOnVudqoB6CiLxEY7/fyqJNn7EQupQvo6C+X7W778rp9+NeIDo9OoTD//KPIhy4zAJNp
OBqNRqEGltVfWd1lveIKF6zVgToIc+UI6ICxrQAtoW3xK1fu6t69VHh1nklQRRIYfFALMFFLN8lP
rsJTSrBXlcQq/z3bR4654XdYDe6JCij7H/1MewGs5Ydx+cprpjuRqEUxdebnckAZ4R/yR8rNvFsE
bahhEtt5anl6DHMkaIZPyOufW4RKtSWMogYXJHsfYR4KJJ4eUEwPVETX5vVrBga5mjF83La9oy+B
rxitPGj1BNoYXVDgB6T+njCdX8ApGlr/KTWGy9N+/hk1gch5rQISzozyDuJrNKcBZEitGMBro51m
pdO07oMOFAZp9GtKbbtAhhPxFA0M3AFZfsH7wk/sBu/V0Zmd2pma8K2qw6OEK7GjhqNU99ymk1NF
85rpP3TTAzQIUDgBY4Pf6qHcF51rZNXSSjmDQLBAowL3Tm2GAJ9R62rDY+vuo69zF5NtXueOKu3/
/8MdFA9R72X+mECghGoe3FW3mXTEKkaypKY1v37QeGS3wByUxVIH5BdPzLpydcLzJtsSed4cbKMD
41ZHKnglILY1UoOyzOqF+Xi9utpaZD9GlP1uAdfH8q8/rvos11TyoZ7YPuJEWNXm5wmcwBYAZKnl
iYVmT7+5Tt2yEwvwZ3kPJPL1D+iLwiWsr3dKRL4tNdXRtU4J3bn4buhkIqoI/ooOP5kePBl24l8L
xHTt4XzKYl2JvHT7V8DpLOxeHB1jkJ9mNoVYfUNtShtlnpSLJaR6sNjZyNgpN9cSxRFCMxyriZeA
op7v0BUfqx7/CKkzK1joyLsGqj54/tm7XNNCVQ8CcD/ha23d/3umo8F3JzfWK5eh2z1c/KlO5uz0
1gRmj9fFmen5XgGY/8NXewZHFxSPThDZHnRTux83T+hhvZ4WJGq1HcAbhyoDjNWtcLFggW3rqLmd
zZgRRou+e8zmiugAIXzLbDCYLkTEekIFvuIOLtI+h1iA1FZisTkV2XnVaou6NEPtTkeRZD+i3pK4
5jr2juyvj5ShwbOhqz43cPGdmOIES1wZhVR+E4Fh1j1m8xO8MMMYDJVlKnfiilVXkyGPN2yX97/n
Cfo0uGABJV8iMvFAkURjE7p3XT3vj3Qce+WVlwIrXuadKjlIcKBJrDvRQ8UqpgVlXrA+CGetojON
8ehulXQ4wIHgftz86HUtGiz4kcY8egG5gMuyE4dUR7jUK8ujNBBBhAvt3v/TRld2cv97AYa6SO//
lfQNz9OiHTL8QSg1GS+VB+oMAbkqufMNNLhawgW/H1Y+cJoDHXqgD4B0M4mKjjCx20krDvSPArYU
XVTG8+m3RfqckIchXCdbsMQF+6ESg2Cyk3vK5h/2BzPpqd4ttxgSgICFDe1Wvu9dAatxYNLoCs4c
M6LI14erY78312zvdrdBukxzHcAphsIoqAIaP5iny8MuykTPMRMLJAy/fST2OkEzYsoiRAHfoaiF
8bXS6MBgY6jjocknTtDiYnc/bf75H9gMii0utDc6vdPg6YHJdXKLpwgYWzSrKg8qV62R5o9OSxzk
8RB9U2y5RDURqutDnUxUyrA1EiCYkxRq4PAXiRimnc38EiNNIwhVQutO90dctxIxzJGpdDASx0Ho
ao9UanUdPoe4r4OFAzfZZzckEUyHSj02PdTMPdQcUS4GC0aPRpLpuZNEX3FzE3Bzfv9YpwBxcbES
ekBXK9cuDVkPVUIrtfDDmGnA3R0u902ewOYwJYA8MlzuSb9iHDALQUAuGCv4aiUaXd7q1DtgYBEM
X+xbwPiQ/uMARFCWhUs+U+B346dBIkQ5M7NR7rsm4GMOX3A3tjdq7C9ZQMdnBnYdLQ3AAPLS7pZE
WHWW/6YnKHalQ6cCsj7gDXQ/bu6qdGw8gE6coEIusZqGWgp0yyk/1SpgKJBunvHFSoRrX4CLgFQ2
XBFAiN0qbiskrmZQDHleTzHlMnTbLoBny708GjiawtVwiVSXF2yAHjBcLn3RgFOwM4GxCgKCC6uJ
1kOeJZGIOrpTr28GaCSBBd+ouKfSgZNUhBnEvBd6Jrq3esAvDxBeSYg1s7sFSMsJWyxZ4LS9H1Nr
EnMugddzj9ncWr5fMGKcYsrNwPKwUaJaeU1wFZy7Fsi63GILnYhU6tC/rJEkT/mBlohqujr1s34S
4AMQEmjCCHV4Mhs8bhL9RQvobkf19cCP9DAHXcKfOwVn2w3T9t4eqs/Nua7mqOH+72T+60IzzMoE
4+YeBsZjCC+xQzc/7glTa4QTf4aZtVpQ/M633HhKlDvPcivqQPQS/gHMx0cbj5efYNlag2cec8J+
AmMzvnbwzhfc0Ksv4af7AuErPctt/zgEZAuNa/zqEHAt9uGz9JT5xAULBNP7KXoEuSMr4BWinXEY
gxsmG5WPqERaoTNXlNBlYiUWPMr9TRNIh2EqQMJLUK8E1grMb88O+J5JJEC6qYnO0IfKohoJBxNd
c7wOIZGdAKHjMDqlP7r7l+XjgLGB7sfNXe4T1JPAi8KVjBlZIpJ9qQL24a2actOwJdH/fDpPh/M7
35yhhBquhoUffGo99HAx0nr1rdXspi7K1TWyBQ7GKSgdxqOqSgS+6zPFAfdwpcP1jEhD2conQuPe
Q7WMXBu6X7yzLAG7QLZtYG44FGxLggWNUKNz/5uWwNmf6ykHgW3RoJpQBV8oUATpuC7cwmAhCfnj
iquyJVG0ugB9tZlOK8RSK9vt1oSvg8lnqKYwG+79i0wFzRUNVffVSBk/u7m9LfBdX6lPpqppYFEE
1qwMAJlOTqEKCQ+DeMnILfTNHGbyuWdtfrW+v+vpGnVIlBWujZ6BM9mtcZHEEjB179ASbW+ikxm6
3abRi6iNpho7y2uiMJpsKXBklg88zROVjQCQehG5v5q6h+5iDIh76c03pjtF41o8r7M36AaW8H06
ZjBAcq2tsplbLu3Rgn7qyx9wtqZtWGqtOzJjdBkn0NrDXxcso+WHIgcE8nuBam9xqyhsUGri//7t
H9lYzRWo9eboqsAK3qAxCKSTdUpF7uM1Bri4RW2+cVcGzXp/RNMJ77TAQEtMSJE4GBpBwdgd9+zF
oVF2jnjJRD+j+VPxXOMuJpZIAO8P7XhgocArNUYYaTgROgZioDG9cfOeLsGxIDV4hjnGdEj3LA/n
JEzDAVxJr6ovkW4/SNUdh5ZKwMdbcHCYAyLxFbdsbP3WRAk/vd0HSy+f1CBBCH8ESuH+iPpKvSZF
ifL1kYrHXyw1NH72zRHicY40EstzbIk4p7gD4H+wo7ElgVqjUADE5Kw8t0UjnUOd3gud5k4KXcUY
Au5+3Pw+ep/m/mK3Jb6QaxQS7zB0gG0ceDWaVvx010Ad40jopVB+G9qj1TSb5d9uw3I/MHBK0nfV
cO2EviW+4c9n+5uYA7KcGAGuNTWx7AhKYPsOAMj0xw0IpNm6dKnYWgJmiSxeyxJr9fenGhOMkuEP
dV6uRIdykSwkmjtQ7NJ1U/ccCfhYy1pXWkPMsTh/ZBV3BMLeI/PJlGVKZIiOAJEhUko3LaWALdDU
tkrqeuXgkTXDq+WNT2PmqvIFsE9L+UX2ljaboAYPRG9UmRiwTZG4/o5zni2okoTlj+5keKMBh1qe
0OIdOv1DwBJj92/sJdDl4w7F5vftqcHAGYB4nKTiIpfoXmyNUuSAMPtj+Tr8AQIrP9e3UUvFNVgY
CYDQufEGMkjAg65VAlIV7jRJcKyfo+meS5X4ZknBHzTy3rxXBVgdt5ebH7sLM+uDG7/2cgFFncAD
1BTDeOgVakhL9gSKORdQDNf5nsChxiWVjVRcn7ivMlQ+3sIspjm80TGGuvwh2s8w1CFDs39hbDC2
grK2EZJPrTwZMT8FzIHhm3Jlx/DAmdYwG1dCLhL7TgxZsO1XEqvNgU/1FitwMn/B9prF5I6jfIYs
LVu4BBVJxcncbk53Nce9LarL0NQX99GW170DdsLdXVAV7gAw+BIJNgnE+BK72i2muWFoXGLT6F2O
NDP8xVo3bpdSey/BXfwTwEwg72ymqaoLcb4OV2IdK2do4FN+m+bwbrHllI96mBfrFrBqisKxtpjL
wk6tREXxMs+88uq2RP756v4/YA+Y6/JhLeaQf44Q64YwljXZXoa+X+dc1NGnum0p9mq5sSuC3Aqn
Zvltms9F+bfdu0vzWdfxmn5jb9mghmXqpB/DZf/T/wAAAP//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trlProps/ctrlProp1.xml><?xml version="1.0" encoding="utf-8"?>
<formControlPr xmlns="http://schemas.microsoft.com/office/spreadsheetml/2009/9/main" objectType="Button" lockText="1"/>
</file>

<file path=xl/drawings/_rels/drawing1.xml.rels><?xml version="1.0" encoding="UTF-8" standalone="yes"?>
<Relationships xmlns="http://schemas.openxmlformats.org/package/2006/relationships"><Relationship Id="rId8" Type="http://schemas.openxmlformats.org/officeDocument/2006/relationships/hyperlink" Target="#Dashboard!A1"/><Relationship Id="rId13" Type="http://schemas.openxmlformats.org/officeDocument/2006/relationships/image" Target="../media/image8.gif"/><Relationship Id="rId18" Type="http://schemas.openxmlformats.org/officeDocument/2006/relationships/chart" Target="../charts/chart4.xml"/><Relationship Id="rId3" Type="http://schemas.openxmlformats.org/officeDocument/2006/relationships/image" Target="../media/image3.png"/><Relationship Id="rId21" Type="http://schemas.openxmlformats.org/officeDocument/2006/relationships/image" Target="../media/image11.jpeg"/><Relationship Id="rId7" Type="http://schemas.openxmlformats.org/officeDocument/2006/relationships/image" Target="../media/image5.emf"/><Relationship Id="rId12" Type="http://schemas.openxmlformats.org/officeDocument/2006/relationships/hyperlink" Target="#Analysis!A1"/><Relationship Id="rId17" Type="http://schemas.openxmlformats.org/officeDocument/2006/relationships/chart" Target="../charts/chart3.xml"/><Relationship Id="rId2" Type="http://schemas.openxmlformats.org/officeDocument/2006/relationships/image" Target="../media/image2.png"/><Relationship Id="rId16" Type="http://schemas.openxmlformats.org/officeDocument/2006/relationships/image" Target="../media/image10.gif"/><Relationship Id="rId20" Type="http://schemas.openxmlformats.org/officeDocument/2006/relationships/chart" Target="../charts/chart6.xml"/><Relationship Id="rId1" Type="http://schemas.openxmlformats.org/officeDocument/2006/relationships/image" Target="../media/image1.png"/><Relationship Id="rId6" Type="http://schemas.openxmlformats.org/officeDocument/2006/relationships/chart" Target="../charts/chart2.xml"/><Relationship Id="rId11" Type="http://schemas.openxmlformats.org/officeDocument/2006/relationships/image" Target="../media/image7.gif"/><Relationship Id="rId5" Type="http://schemas.openxmlformats.org/officeDocument/2006/relationships/chart" Target="../charts/chart1.xml"/><Relationship Id="rId15" Type="http://schemas.openxmlformats.org/officeDocument/2006/relationships/image" Target="../media/image9.gif"/><Relationship Id="rId10" Type="http://schemas.openxmlformats.org/officeDocument/2006/relationships/hyperlink" Target="#'Store Sales Data'!A1"/><Relationship Id="rId19" Type="http://schemas.openxmlformats.org/officeDocument/2006/relationships/chart" Target="../charts/chart5.xml"/><Relationship Id="rId4" Type="http://schemas.openxmlformats.org/officeDocument/2006/relationships/image" Target="../media/image4.png"/><Relationship Id="rId9" Type="http://schemas.openxmlformats.org/officeDocument/2006/relationships/image" Target="../media/image6.gif"/><Relationship Id="rId14" Type="http://schemas.openxmlformats.org/officeDocument/2006/relationships/hyperlink" Target="#'Sales Form'!A1"/></Relationships>
</file>

<file path=xl/drawings/_rels/drawing2.xml.rels><?xml version="1.0" encoding="UTF-8" standalone="yes"?>
<Relationships xmlns="http://schemas.openxmlformats.org/package/2006/relationships"><Relationship Id="rId2" Type="http://schemas.openxmlformats.org/officeDocument/2006/relationships/image" Target="../media/image6.gif"/><Relationship Id="rId1" Type="http://schemas.openxmlformats.org/officeDocument/2006/relationships/hyperlink" Target="#Dashboard!A1"/></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2" Type="http://schemas.openxmlformats.org/officeDocument/2006/relationships/image" Target="../media/image6.gif"/><Relationship Id="rId1" Type="http://schemas.openxmlformats.org/officeDocument/2006/relationships/hyperlink" Target="#Dashboard!A1"/></Relationships>
</file>

<file path=xl/drawings/_rels/drawing5.xml.rels><?xml version="1.0" encoding="UTF-8" standalone="yes"?>
<Relationships xmlns="http://schemas.openxmlformats.org/package/2006/relationships"><Relationship Id="rId2" Type="http://schemas.openxmlformats.org/officeDocument/2006/relationships/image" Target="../media/image6.gif"/><Relationship Id="rId1" Type="http://schemas.openxmlformats.org/officeDocument/2006/relationships/hyperlink" Target="#Dashboard!A1"/></Relationships>
</file>

<file path=xl/drawings/_rels/vmlDrawing1.vml.rels><?xml version="1.0" encoding="UTF-8" standalone="yes"?>
<Relationships xmlns="http://schemas.openxmlformats.org/package/2006/relationships"><Relationship Id="rId1" Type="http://schemas.openxmlformats.org/officeDocument/2006/relationships/image" Target="../media/image12.emf"/></Relationships>
</file>

<file path=xl/drawings/drawing1.xml><?xml version="1.0" encoding="utf-8"?>
<xdr:wsDr xmlns:xdr="http://schemas.openxmlformats.org/drawingml/2006/spreadsheetDrawing" xmlns:a="http://schemas.openxmlformats.org/drawingml/2006/main">
  <xdr:twoCellAnchor>
    <xdr:from>
      <xdr:col>0</xdr:col>
      <xdr:colOff>56030</xdr:colOff>
      <xdr:row>0</xdr:row>
      <xdr:rowOff>50427</xdr:rowOff>
    </xdr:from>
    <xdr:to>
      <xdr:col>24</xdr:col>
      <xdr:colOff>168088</xdr:colOff>
      <xdr:row>37</xdr:row>
      <xdr:rowOff>123265</xdr:rowOff>
    </xdr:to>
    <xdr:grpSp>
      <xdr:nvGrpSpPr>
        <xdr:cNvPr id="45" name="Group 44">
          <a:extLst>
            <a:ext uri="{FF2B5EF4-FFF2-40B4-BE49-F238E27FC236}">
              <a16:creationId xmlns:a16="http://schemas.microsoft.com/office/drawing/2014/main" id="{652ACFA6-6297-D3F9-6065-199EB778F754}"/>
            </a:ext>
          </a:extLst>
        </xdr:cNvPr>
        <xdr:cNvGrpSpPr/>
      </xdr:nvGrpSpPr>
      <xdr:grpSpPr>
        <a:xfrm>
          <a:off x="56030" y="50427"/>
          <a:ext cx="14634882" cy="7121338"/>
          <a:chOff x="85725" y="95250"/>
          <a:chExt cx="14291423" cy="6381749"/>
        </a:xfrm>
      </xdr:grpSpPr>
      <xdr:sp macro="" textlink="">
        <xdr:nvSpPr>
          <xdr:cNvPr id="2" name="Rectangle 1">
            <a:extLst>
              <a:ext uri="{FF2B5EF4-FFF2-40B4-BE49-F238E27FC236}">
                <a16:creationId xmlns:a16="http://schemas.microsoft.com/office/drawing/2014/main" id="{E80338EF-8558-9609-9900-CCD0DB1C20C4}"/>
              </a:ext>
            </a:extLst>
          </xdr:cNvPr>
          <xdr:cNvSpPr/>
        </xdr:nvSpPr>
        <xdr:spPr>
          <a:xfrm>
            <a:off x="85725" y="95250"/>
            <a:ext cx="1014693" cy="6339417"/>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 name="Rectangle 3">
            <a:extLst>
              <a:ext uri="{FF2B5EF4-FFF2-40B4-BE49-F238E27FC236}">
                <a16:creationId xmlns:a16="http://schemas.microsoft.com/office/drawing/2014/main" id="{66A140F9-DD06-3AF0-B2E4-32604CDDA141}"/>
              </a:ext>
            </a:extLst>
          </xdr:cNvPr>
          <xdr:cNvSpPr/>
        </xdr:nvSpPr>
        <xdr:spPr>
          <a:xfrm>
            <a:off x="1167092" y="95252"/>
            <a:ext cx="13167333" cy="504824"/>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 name="Rectangle: Rounded Corners 4">
            <a:extLst>
              <a:ext uri="{FF2B5EF4-FFF2-40B4-BE49-F238E27FC236}">
                <a16:creationId xmlns:a16="http://schemas.microsoft.com/office/drawing/2014/main" id="{B42BCCFB-78B5-9DAB-6F11-E0AE9F3F1EE4}"/>
              </a:ext>
            </a:extLst>
          </xdr:cNvPr>
          <xdr:cNvSpPr/>
        </xdr:nvSpPr>
        <xdr:spPr>
          <a:xfrm>
            <a:off x="1193369" y="685801"/>
            <a:ext cx="8128747" cy="1504950"/>
          </a:xfrm>
          <a:prstGeom prst="roundRect">
            <a:avLst>
              <a:gd name="adj" fmla="val 5020"/>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 name="Rectangle: Rounded Corners 5">
            <a:extLst>
              <a:ext uri="{FF2B5EF4-FFF2-40B4-BE49-F238E27FC236}">
                <a16:creationId xmlns:a16="http://schemas.microsoft.com/office/drawing/2014/main" id="{27486021-0B48-6306-9403-2B65CEEF17FE}"/>
              </a:ext>
            </a:extLst>
          </xdr:cNvPr>
          <xdr:cNvSpPr/>
        </xdr:nvSpPr>
        <xdr:spPr>
          <a:xfrm>
            <a:off x="9362515" y="685801"/>
            <a:ext cx="5007629" cy="1504950"/>
          </a:xfrm>
          <a:prstGeom prst="roundRect">
            <a:avLst>
              <a:gd name="adj" fmla="val 5020"/>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 name="Rectangle: Rounded Corners 6">
            <a:extLst>
              <a:ext uri="{FF2B5EF4-FFF2-40B4-BE49-F238E27FC236}">
                <a16:creationId xmlns:a16="http://schemas.microsoft.com/office/drawing/2014/main" id="{4D13F899-95D6-B284-2577-886CA5E3C8BC}"/>
              </a:ext>
            </a:extLst>
          </xdr:cNvPr>
          <xdr:cNvSpPr/>
        </xdr:nvSpPr>
        <xdr:spPr>
          <a:xfrm>
            <a:off x="1167094" y="2266961"/>
            <a:ext cx="3906680" cy="4199456"/>
          </a:xfrm>
          <a:prstGeom prst="roundRect">
            <a:avLst>
              <a:gd name="adj" fmla="val 5020"/>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8" name="Rectangle: Rounded Corners 7">
            <a:extLst>
              <a:ext uri="{FF2B5EF4-FFF2-40B4-BE49-F238E27FC236}">
                <a16:creationId xmlns:a16="http://schemas.microsoft.com/office/drawing/2014/main" id="{C8D0C463-BB62-0362-3403-E3ED677C1843}"/>
              </a:ext>
            </a:extLst>
          </xdr:cNvPr>
          <xdr:cNvSpPr/>
        </xdr:nvSpPr>
        <xdr:spPr>
          <a:xfrm>
            <a:off x="5159500" y="2266961"/>
            <a:ext cx="3915397" cy="1998122"/>
          </a:xfrm>
          <a:prstGeom prst="roundRect">
            <a:avLst>
              <a:gd name="adj" fmla="val 5020"/>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 name="Rectangle: Rounded Corners 8">
            <a:extLst>
              <a:ext uri="{FF2B5EF4-FFF2-40B4-BE49-F238E27FC236}">
                <a16:creationId xmlns:a16="http://schemas.microsoft.com/office/drawing/2014/main" id="{706CBC4A-93F3-4259-D952-EC4A980D1B8B}"/>
              </a:ext>
            </a:extLst>
          </xdr:cNvPr>
          <xdr:cNvSpPr/>
        </xdr:nvSpPr>
        <xdr:spPr>
          <a:xfrm>
            <a:off x="5159500" y="4381500"/>
            <a:ext cx="3915397" cy="2095499"/>
          </a:xfrm>
          <a:prstGeom prst="roundRect">
            <a:avLst>
              <a:gd name="adj" fmla="val 5020"/>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1" name="Rectangle: Rounded Corners 10">
            <a:extLst>
              <a:ext uri="{FF2B5EF4-FFF2-40B4-BE49-F238E27FC236}">
                <a16:creationId xmlns:a16="http://schemas.microsoft.com/office/drawing/2014/main" id="{FA5E0B7D-6184-B0EB-D01F-6ED39B06B6DC}"/>
              </a:ext>
            </a:extLst>
          </xdr:cNvPr>
          <xdr:cNvSpPr/>
        </xdr:nvSpPr>
        <xdr:spPr>
          <a:xfrm>
            <a:off x="9141324" y="2253823"/>
            <a:ext cx="3915397" cy="1998122"/>
          </a:xfrm>
          <a:prstGeom prst="roundRect">
            <a:avLst>
              <a:gd name="adj" fmla="val 5020"/>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2" name="Rectangle: Rounded Corners 11">
            <a:extLst>
              <a:ext uri="{FF2B5EF4-FFF2-40B4-BE49-F238E27FC236}">
                <a16:creationId xmlns:a16="http://schemas.microsoft.com/office/drawing/2014/main" id="{7302FDFE-73C4-E034-C140-76ADCBAD4571}"/>
              </a:ext>
            </a:extLst>
          </xdr:cNvPr>
          <xdr:cNvSpPr/>
        </xdr:nvSpPr>
        <xdr:spPr>
          <a:xfrm>
            <a:off x="9141324" y="4359088"/>
            <a:ext cx="3915397" cy="2095499"/>
          </a:xfrm>
          <a:prstGeom prst="roundRect">
            <a:avLst>
              <a:gd name="adj" fmla="val 5020"/>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 name="Rectangle: Rounded Corners 12">
            <a:extLst>
              <a:ext uri="{FF2B5EF4-FFF2-40B4-BE49-F238E27FC236}">
                <a16:creationId xmlns:a16="http://schemas.microsoft.com/office/drawing/2014/main" id="{E4B02AA3-E503-9C5A-F228-A0A8BD10C4B9}"/>
              </a:ext>
            </a:extLst>
          </xdr:cNvPr>
          <xdr:cNvSpPr/>
        </xdr:nvSpPr>
        <xdr:spPr>
          <a:xfrm>
            <a:off x="13148002" y="2266960"/>
            <a:ext cx="1229146" cy="4186227"/>
          </a:xfrm>
          <a:prstGeom prst="roundRect">
            <a:avLst>
              <a:gd name="adj" fmla="val 6232"/>
            </a:avLst>
          </a:prstGeom>
          <a:solidFill>
            <a:schemeClr val="bg1"/>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4" name="Rectangle: Rounded Corners 13">
            <a:extLst>
              <a:ext uri="{FF2B5EF4-FFF2-40B4-BE49-F238E27FC236}">
                <a16:creationId xmlns:a16="http://schemas.microsoft.com/office/drawing/2014/main" id="{3FAA5A23-19A7-E89F-41F3-3FD49BA2320B}"/>
              </a:ext>
            </a:extLst>
          </xdr:cNvPr>
          <xdr:cNvSpPr/>
        </xdr:nvSpPr>
        <xdr:spPr>
          <a:xfrm>
            <a:off x="1329296" y="1035843"/>
            <a:ext cx="1827260" cy="1083471"/>
          </a:xfrm>
          <a:prstGeom prst="round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5" name="Rectangle: Rounded Corners 14">
            <a:extLst>
              <a:ext uri="{FF2B5EF4-FFF2-40B4-BE49-F238E27FC236}">
                <a16:creationId xmlns:a16="http://schemas.microsoft.com/office/drawing/2014/main" id="{708FFFD3-9A9D-7F5A-09FD-A23A2D4E2476}"/>
              </a:ext>
            </a:extLst>
          </xdr:cNvPr>
          <xdr:cNvSpPr/>
        </xdr:nvSpPr>
        <xdr:spPr>
          <a:xfrm>
            <a:off x="3299431" y="1035843"/>
            <a:ext cx="1827260" cy="1083471"/>
          </a:xfrm>
          <a:prstGeom prst="round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 name="Rectangle: Rounded Corners 15">
            <a:extLst>
              <a:ext uri="{FF2B5EF4-FFF2-40B4-BE49-F238E27FC236}">
                <a16:creationId xmlns:a16="http://schemas.microsoft.com/office/drawing/2014/main" id="{0E0D6095-CB90-18F2-260A-D08C94220E26}"/>
              </a:ext>
            </a:extLst>
          </xdr:cNvPr>
          <xdr:cNvSpPr/>
        </xdr:nvSpPr>
        <xdr:spPr>
          <a:xfrm>
            <a:off x="5269566" y="1035843"/>
            <a:ext cx="1827260" cy="1083471"/>
          </a:xfrm>
          <a:prstGeom prst="round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7" name="Rectangle: Rounded Corners 16">
            <a:extLst>
              <a:ext uri="{FF2B5EF4-FFF2-40B4-BE49-F238E27FC236}">
                <a16:creationId xmlns:a16="http://schemas.microsoft.com/office/drawing/2014/main" id="{B861D19F-B365-D1AD-2F44-AAE8A4F12DAF}"/>
              </a:ext>
            </a:extLst>
          </xdr:cNvPr>
          <xdr:cNvSpPr/>
        </xdr:nvSpPr>
        <xdr:spPr>
          <a:xfrm>
            <a:off x="7239701" y="1035843"/>
            <a:ext cx="1827259" cy="1083471"/>
          </a:xfrm>
          <a:prstGeom prst="round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9" name="Oval 18">
            <a:extLst>
              <a:ext uri="{FF2B5EF4-FFF2-40B4-BE49-F238E27FC236}">
                <a16:creationId xmlns:a16="http://schemas.microsoft.com/office/drawing/2014/main" id="{9A9D2A0A-A29D-2C5F-2D69-55109CA93FFA}"/>
              </a:ext>
            </a:extLst>
          </xdr:cNvPr>
          <xdr:cNvSpPr/>
        </xdr:nvSpPr>
        <xdr:spPr>
          <a:xfrm>
            <a:off x="1638859" y="762001"/>
            <a:ext cx="1162611" cy="583406"/>
          </a:xfrm>
          <a:prstGeom prst="ellipse">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0" name="Oval 19">
            <a:extLst>
              <a:ext uri="{FF2B5EF4-FFF2-40B4-BE49-F238E27FC236}">
                <a16:creationId xmlns:a16="http://schemas.microsoft.com/office/drawing/2014/main" id="{FA64FCF0-B2CD-664A-2A6E-A7D0FD1D64E5}"/>
              </a:ext>
            </a:extLst>
          </xdr:cNvPr>
          <xdr:cNvSpPr/>
        </xdr:nvSpPr>
        <xdr:spPr>
          <a:xfrm>
            <a:off x="3585181" y="762001"/>
            <a:ext cx="1162611" cy="583406"/>
          </a:xfrm>
          <a:prstGeom prst="ellipse">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1" name="Oval 20">
            <a:extLst>
              <a:ext uri="{FF2B5EF4-FFF2-40B4-BE49-F238E27FC236}">
                <a16:creationId xmlns:a16="http://schemas.microsoft.com/office/drawing/2014/main" id="{911C410F-D008-57D7-9F9C-9C340298CEBD}"/>
              </a:ext>
            </a:extLst>
          </xdr:cNvPr>
          <xdr:cNvSpPr/>
        </xdr:nvSpPr>
        <xdr:spPr>
          <a:xfrm>
            <a:off x="5612746" y="762001"/>
            <a:ext cx="1162610" cy="583406"/>
          </a:xfrm>
          <a:prstGeom prst="ellipse">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2" name="Oval 21">
            <a:extLst>
              <a:ext uri="{FF2B5EF4-FFF2-40B4-BE49-F238E27FC236}">
                <a16:creationId xmlns:a16="http://schemas.microsoft.com/office/drawing/2014/main" id="{46ED8779-85A3-F4A1-D89D-29B5AD0F2AF8}"/>
              </a:ext>
            </a:extLst>
          </xdr:cNvPr>
          <xdr:cNvSpPr/>
        </xdr:nvSpPr>
        <xdr:spPr>
          <a:xfrm>
            <a:off x="7559068" y="762001"/>
            <a:ext cx="1162609" cy="583406"/>
          </a:xfrm>
          <a:prstGeom prst="ellipse">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24" name="Picture 23">
            <a:extLst>
              <a:ext uri="{FF2B5EF4-FFF2-40B4-BE49-F238E27FC236}">
                <a16:creationId xmlns:a16="http://schemas.microsoft.com/office/drawing/2014/main" id="{27682CB3-A872-C981-43D7-E9C1C58D6E7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11687" y="791766"/>
            <a:ext cx="573408" cy="464343"/>
          </a:xfrm>
          <a:prstGeom prst="rect">
            <a:avLst/>
          </a:prstGeom>
        </xdr:spPr>
      </xdr:pic>
      <xdr:pic>
        <xdr:nvPicPr>
          <xdr:cNvPr id="26" name="Picture 25">
            <a:extLst>
              <a:ext uri="{FF2B5EF4-FFF2-40B4-BE49-F238E27FC236}">
                <a16:creationId xmlns:a16="http://schemas.microsoft.com/office/drawing/2014/main" id="{4BEB270D-B1A8-A140-439B-3E8E0162917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901804" y="789476"/>
            <a:ext cx="517194" cy="520928"/>
          </a:xfrm>
          <a:prstGeom prst="rect">
            <a:avLst/>
          </a:prstGeom>
        </xdr:spPr>
      </xdr:pic>
      <xdr:pic>
        <xdr:nvPicPr>
          <xdr:cNvPr id="28" name="Picture 27">
            <a:extLst>
              <a:ext uri="{FF2B5EF4-FFF2-40B4-BE49-F238E27FC236}">
                <a16:creationId xmlns:a16="http://schemas.microsoft.com/office/drawing/2014/main" id="{3E1AC556-1631-9E14-214A-E235F409240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36017" y="842597"/>
            <a:ext cx="674462" cy="402980"/>
          </a:xfrm>
          <a:prstGeom prst="rect">
            <a:avLst/>
          </a:prstGeom>
        </xdr:spPr>
      </xdr:pic>
      <xdr:pic>
        <xdr:nvPicPr>
          <xdr:cNvPr id="32" name="Picture 31">
            <a:extLst>
              <a:ext uri="{FF2B5EF4-FFF2-40B4-BE49-F238E27FC236}">
                <a16:creationId xmlns:a16="http://schemas.microsoft.com/office/drawing/2014/main" id="{80CDC7DC-9A1D-5EBD-C54D-83A30D9AD45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912752" y="789664"/>
            <a:ext cx="519323" cy="516825"/>
          </a:xfrm>
          <a:prstGeom prst="rect">
            <a:avLst/>
          </a:prstGeom>
        </xdr:spPr>
      </xdr:pic>
      <xdr:sp macro="" textlink="">
        <xdr:nvSpPr>
          <xdr:cNvPr id="33" name="Rectangle 32">
            <a:extLst>
              <a:ext uri="{FF2B5EF4-FFF2-40B4-BE49-F238E27FC236}">
                <a16:creationId xmlns:a16="http://schemas.microsoft.com/office/drawing/2014/main" id="{7880307B-1740-AABA-CB55-5E2B05F4EFAF}"/>
              </a:ext>
            </a:extLst>
          </xdr:cNvPr>
          <xdr:cNvSpPr/>
        </xdr:nvSpPr>
        <xdr:spPr>
          <a:xfrm>
            <a:off x="1710025" y="1332235"/>
            <a:ext cx="1045030" cy="219163"/>
          </a:xfrm>
          <a:prstGeom prst="rect">
            <a:avLst/>
          </a:prstGeom>
          <a:noFill/>
        </xdr:spPr>
        <xdr:txBody>
          <a:bodyPr wrap="none" lIns="0" tIns="0" rIns="0" bIns="0">
            <a:spAutoFit/>
          </a:bodyPr>
          <a:lstStyle/>
          <a:p>
            <a:pPr algn="ctr"/>
            <a:r>
              <a:rPr lang="en-US" sz="1400" b="0" cap="none" spc="0">
                <a:ln w="0"/>
                <a:solidFill>
                  <a:schemeClr val="accent5"/>
                </a:solidFill>
                <a:effectLst>
                  <a:outerShdw blurRad="38100" dist="19050" dir="2700000" algn="tl" rotWithShape="0">
                    <a:schemeClr val="dk1">
                      <a:alpha val="40000"/>
                    </a:schemeClr>
                  </a:outerShdw>
                </a:effectLst>
              </a:rPr>
              <a:t>Sales Revenue</a:t>
            </a:r>
          </a:p>
        </xdr:txBody>
      </xdr:sp>
      <xdr:sp macro="" textlink="">
        <xdr:nvSpPr>
          <xdr:cNvPr id="34" name="Rectangle 33">
            <a:extLst>
              <a:ext uri="{FF2B5EF4-FFF2-40B4-BE49-F238E27FC236}">
                <a16:creationId xmlns:a16="http://schemas.microsoft.com/office/drawing/2014/main" id="{F4B7F6CA-6D9F-055E-CB14-BDAB88379108}"/>
              </a:ext>
            </a:extLst>
          </xdr:cNvPr>
          <xdr:cNvSpPr/>
        </xdr:nvSpPr>
        <xdr:spPr>
          <a:xfrm>
            <a:off x="3759894" y="1332235"/>
            <a:ext cx="950966" cy="219163"/>
          </a:xfrm>
          <a:prstGeom prst="rect">
            <a:avLst/>
          </a:prstGeom>
          <a:noFill/>
        </xdr:spPr>
        <xdr:txBody>
          <a:bodyPr wrap="none" lIns="0" tIns="0" rIns="0" bIns="0">
            <a:spAutoFit/>
          </a:bodyPr>
          <a:lstStyle/>
          <a:p>
            <a:pPr algn="ctr"/>
            <a:r>
              <a:rPr lang="en-US" sz="1400" b="0" cap="none" spc="0">
                <a:ln w="0"/>
                <a:solidFill>
                  <a:schemeClr val="accent5"/>
                </a:solidFill>
                <a:effectLst>
                  <a:outerShdw blurRad="38100" dist="19050" dir="2700000" algn="tl" rotWithShape="0">
                    <a:schemeClr val="dk1">
                      <a:alpha val="40000"/>
                    </a:schemeClr>
                  </a:outerShdw>
                </a:effectLst>
              </a:rPr>
              <a:t>Total Costing</a:t>
            </a:r>
          </a:p>
        </xdr:txBody>
      </xdr:sp>
      <xdr:sp macro="" textlink="">
        <xdr:nvSpPr>
          <xdr:cNvPr id="35" name="Rectangle 34">
            <a:extLst>
              <a:ext uri="{FF2B5EF4-FFF2-40B4-BE49-F238E27FC236}">
                <a16:creationId xmlns:a16="http://schemas.microsoft.com/office/drawing/2014/main" id="{756A94C4-06C1-F5EE-F96E-7037A6CCF63F}"/>
              </a:ext>
            </a:extLst>
          </xdr:cNvPr>
          <xdr:cNvSpPr/>
        </xdr:nvSpPr>
        <xdr:spPr>
          <a:xfrm>
            <a:off x="5870551" y="1332235"/>
            <a:ext cx="712054" cy="219163"/>
          </a:xfrm>
          <a:prstGeom prst="rect">
            <a:avLst/>
          </a:prstGeom>
          <a:noFill/>
        </xdr:spPr>
        <xdr:txBody>
          <a:bodyPr wrap="none" lIns="0" tIns="0" rIns="0" bIns="0">
            <a:spAutoFit/>
          </a:bodyPr>
          <a:lstStyle/>
          <a:p>
            <a:pPr algn="ctr"/>
            <a:r>
              <a:rPr lang="en-US" sz="1400" b="0" cap="none" spc="0">
                <a:ln w="0"/>
                <a:solidFill>
                  <a:schemeClr val="accent5"/>
                </a:solidFill>
                <a:effectLst>
                  <a:outerShdw blurRad="38100" dist="19050" dir="2700000" algn="tl" rotWithShape="0">
                    <a:schemeClr val="dk1">
                      <a:alpha val="40000"/>
                    </a:schemeClr>
                  </a:outerShdw>
                </a:effectLst>
              </a:rPr>
              <a:t>Net 	Profit</a:t>
            </a:r>
          </a:p>
        </xdr:txBody>
      </xdr:sp>
      <xdr:sp macro="" textlink="">
        <xdr:nvSpPr>
          <xdr:cNvPr id="36" name="Rectangle 35">
            <a:extLst>
              <a:ext uri="{FF2B5EF4-FFF2-40B4-BE49-F238E27FC236}">
                <a16:creationId xmlns:a16="http://schemas.microsoft.com/office/drawing/2014/main" id="{089ADEFE-2870-9DCB-3F70-C1D89694DE80}"/>
              </a:ext>
            </a:extLst>
          </xdr:cNvPr>
          <xdr:cNvSpPr/>
        </xdr:nvSpPr>
        <xdr:spPr>
          <a:xfrm>
            <a:off x="7763777" y="1332235"/>
            <a:ext cx="908005" cy="219163"/>
          </a:xfrm>
          <a:prstGeom prst="rect">
            <a:avLst/>
          </a:prstGeom>
          <a:noFill/>
        </xdr:spPr>
        <xdr:txBody>
          <a:bodyPr wrap="none" lIns="0" tIns="0" rIns="0" bIns="0">
            <a:spAutoFit/>
          </a:bodyPr>
          <a:lstStyle/>
          <a:p>
            <a:pPr algn="ctr"/>
            <a:r>
              <a:rPr lang="en-US" sz="1400" b="0" cap="none" spc="0">
                <a:ln w="0"/>
                <a:solidFill>
                  <a:schemeClr val="accent5"/>
                </a:solidFill>
                <a:effectLst>
                  <a:outerShdw blurRad="38100" dist="19050" dir="2700000" algn="tl" rotWithShape="0">
                    <a:schemeClr val="dk1">
                      <a:alpha val="40000"/>
                    </a:schemeClr>
                  </a:outerShdw>
                </a:effectLst>
              </a:rPr>
              <a:t>Total Orders</a:t>
            </a:r>
          </a:p>
        </xdr:txBody>
      </xdr:sp>
      <xdr:sp macro="" textlink="'KPI''S'!$B$11">
        <xdr:nvSpPr>
          <xdr:cNvPr id="37" name="Rectangle 36">
            <a:extLst>
              <a:ext uri="{FF2B5EF4-FFF2-40B4-BE49-F238E27FC236}">
                <a16:creationId xmlns:a16="http://schemas.microsoft.com/office/drawing/2014/main" id="{C3549B90-0A31-7E7E-B1D3-5D7299EFBEAF}"/>
              </a:ext>
            </a:extLst>
          </xdr:cNvPr>
          <xdr:cNvSpPr/>
        </xdr:nvSpPr>
        <xdr:spPr>
          <a:xfrm>
            <a:off x="1576581" y="1568071"/>
            <a:ext cx="1311520" cy="278314"/>
          </a:xfrm>
          <a:prstGeom prst="rect">
            <a:avLst/>
          </a:prstGeom>
          <a:noFill/>
        </xdr:spPr>
        <xdr:txBody>
          <a:bodyPr wrap="square" lIns="0" tIns="0" rIns="0" bIns="0">
            <a:noAutofit/>
          </a:bodyPr>
          <a:lstStyle/>
          <a:p>
            <a:pPr algn="ctr"/>
            <a:fld id="{9A10D45C-E399-4651-AC17-4D9B658D51C3}" type="TxLink">
              <a:rPr lang="en-US" sz="1400" b="1" i="0" u="none" strike="noStrike"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latin typeface="Calibri"/>
                <a:cs typeface="Calibri"/>
              </a:rPr>
              <a:pPr algn="ctr"/>
              <a:t>$14,71,551</a:t>
            </a:fld>
            <a:endParaRPr lang="en-US" sz="6600" b="1"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endParaRPr>
          </a:p>
        </xdr:txBody>
      </xdr:sp>
      <xdr:sp macro="" textlink="'KPI''S'!$A$11">
        <xdr:nvSpPr>
          <xdr:cNvPr id="38" name="Rectangle 37">
            <a:extLst>
              <a:ext uri="{FF2B5EF4-FFF2-40B4-BE49-F238E27FC236}">
                <a16:creationId xmlns:a16="http://schemas.microsoft.com/office/drawing/2014/main" id="{63E09D13-83D9-155B-F300-FA76E1DF7C8F}"/>
              </a:ext>
            </a:extLst>
          </xdr:cNvPr>
          <xdr:cNvSpPr/>
        </xdr:nvSpPr>
        <xdr:spPr>
          <a:xfrm>
            <a:off x="3597087" y="1568071"/>
            <a:ext cx="1311520" cy="278314"/>
          </a:xfrm>
          <a:prstGeom prst="rect">
            <a:avLst/>
          </a:prstGeom>
          <a:noFill/>
        </xdr:spPr>
        <xdr:txBody>
          <a:bodyPr wrap="square" lIns="0" tIns="0" rIns="0" bIns="0">
            <a:noAutofit/>
          </a:bodyPr>
          <a:lstStyle/>
          <a:p>
            <a:pPr algn="ctr"/>
            <a:fld id="{C5F31347-BE5F-43CF-A455-0498264BD0A4}" type="TxLink">
              <a:rPr lang="en-US" sz="1400" b="1" i="0" u="none" strike="noStrike"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latin typeface="Calibri"/>
                <a:cs typeface="Calibri"/>
              </a:rPr>
              <a:pPr algn="ctr"/>
              <a:t>$9,57,252</a:t>
            </a:fld>
            <a:endParaRPr lang="en-US" sz="8000" b="1"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endParaRPr>
          </a:p>
        </xdr:txBody>
      </xdr:sp>
      <xdr:sp macro="" textlink="'KPI''S'!$C$11">
        <xdr:nvSpPr>
          <xdr:cNvPr id="39" name="Rectangle 38">
            <a:extLst>
              <a:ext uri="{FF2B5EF4-FFF2-40B4-BE49-F238E27FC236}">
                <a16:creationId xmlns:a16="http://schemas.microsoft.com/office/drawing/2014/main" id="{FB6DEC21-B358-51B6-9690-66CF8EADB3E7}"/>
              </a:ext>
            </a:extLst>
          </xdr:cNvPr>
          <xdr:cNvSpPr/>
        </xdr:nvSpPr>
        <xdr:spPr>
          <a:xfrm>
            <a:off x="5570615" y="1568071"/>
            <a:ext cx="1311520" cy="278314"/>
          </a:xfrm>
          <a:prstGeom prst="rect">
            <a:avLst/>
          </a:prstGeom>
          <a:noFill/>
        </xdr:spPr>
        <xdr:txBody>
          <a:bodyPr wrap="square" lIns="0" tIns="0" rIns="0" bIns="0">
            <a:noAutofit/>
          </a:bodyPr>
          <a:lstStyle/>
          <a:p>
            <a:pPr algn="ctr"/>
            <a:fld id="{D2459FAD-85FA-463E-ACFB-F820847283DF}" type="TxLink">
              <a:rPr lang="en-US" sz="1400" b="1" i="0" u="none" strike="noStrike"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latin typeface="Calibri"/>
                <a:cs typeface="Calibri"/>
              </a:rPr>
              <a:pPr algn="ctr"/>
              <a:t>$5,14,299</a:t>
            </a:fld>
            <a:endParaRPr lang="en-US" sz="9600" b="1"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endParaRPr>
          </a:p>
        </xdr:txBody>
      </xdr:sp>
      <xdr:sp macro="" textlink="'KPI''S'!C4">
        <xdr:nvSpPr>
          <xdr:cNvPr id="40" name="Rectangle 39">
            <a:extLst>
              <a:ext uri="{FF2B5EF4-FFF2-40B4-BE49-F238E27FC236}">
                <a16:creationId xmlns:a16="http://schemas.microsoft.com/office/drawing/2014/main" id="{64B25B8B-8B09-7678-DD29-9542B28E4B8C}"/>
              </a:ext>
            </a:extLst>
          </xdr:cNvPr>
          <xdr:cNvSpPr/>
        </xdr:nvSpPr>
        <xdr:spPr>
          <a:xfrm>
            <a:off x="7561815" y="1568071"/>
            <a:ext cx="1311520" cy="278314"/>
          </a:xfrm>
          <a:prstGeom prst="rect">
            <a:avLst/>
          </a:prstGeom>
          <a:noFill/>
        </xdr:spPr>
        <xdr:txBody>
          <a:bodyPr wrap="square" lIns="0" tIns="0" rIns="0" bIns="0">
            <a:noAutofit/>
          </a:bodyPr>
          <a:lstStyle/>
          <a:p>
            <a:pPr algn="ctr"/>
            <a:fld id="{98AB5FB9-5D8D-4B09-9879-C242A9D2C2F4}" type="TxLink">
              <a:rPr lang="en-US" sz="1400" b="1" i="0" u="none" strike="noStrike"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latin typeface="Calibri"/>
                <a:cs typeface="Calibri"/>
              </a:rPr>
              <a:pPr algn="ctr"/>
              <a:t>555</a:t>
            </a:fld>
            <a:endParaRPr lang="en-US" sz="13800" b="1"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endParaRPr>
          </a:p>
        </xdr:txBody>
      </xdr:sp>
      <xdr:cxnSp macro="">
        <xdr:nvCxnSpPr>
          <xdr:cNvPr id="46" name="Straight Connector 45">
            <a:extLst>
              <a:ext uri="{FF2B5EF4-FFF2-40B4-BE49-F238E27FC236}">
                <a16:creationId xmlns:a16="http://schemas.microsoft.com/office/drawing/2014/main" id="{D7934235-C1E5-1660-735A-AB2115A296A3}"/>
              </a:ext>
            </a:extLst>
          </xdr:cNvPr>
          <xdr:cNvCxnSpPr/>
        </xdr:nvCxnSpPr>
        <xdr:spPr>
          <a:xfrm>
            <a:off x="1458713" y="1805609"/>
            <a:ext cx="1566875" cy="0"/>
          </a:xfrm>
          <a:prstGeom prst="line">
            <a:avLst/>
          </a:prstGeom>
          <a:ln w="12700" cmpd="sng">
            <a:solidFill>
              <a:schemeClr val="bg1"/>
            </a:solidFill>
            <a:round/>
            <a:headEnd type="triangle"/>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47" name="Straight Connector 46">
            <a:extLst>
              <a:ext uri="{FF2B5EF4-FFF2-40B4-BE49-F238E27FC236}">
                <a16:creationId xmlns:a16="http://schemas.microsoft.com/office/drawing/2014/main" id="{CA2E2D0D-63F6-1EC2-ED7C-480054B614AB}"/>
              </a:ext>
            </a:extLst>
          </xdr:cNvPr>
          <xdr:cNvCxnSpPr/>
        </xdr:nvCxnSpPr>
        <xdr:spPr>
          <a:xfrm>
            <a:off x="3431436" y="1805609"/>
            <a:ext cx="1566875" cy="0"/>
          </a:xfrm>
          <a:prstGeom prst="line">
            <a:avLst/>
          </a:prstGeom>
          <a:ln w="12700" cmpd="sng">
            <a:solidFill>
              <a:schemeClr val="bg1"/>
            </a:solidFill>
            <a:round/>
            <a:headEnd type="triangle"/>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48" name="Straight Connector 47">
            <a:extLst>
              <a:ext uri="{FF2B5EF4-FFF2-40B4-BE49-F238E27FC236}">
                <a16:creationId xmlns:a16="http://schemas.microsoft.com/office/drawing/2014/main" id="{FC228AF1-F647-4C70-C34C-E4067BAC65CB}"/>
              </a:ext>
            </a:extLst>
          </xdr:cNvPr>
          <xdr:cNvCxnSpPr/>
        </xdr:nvCxnSpPr>
        <xdr:spPr>
          <a:xfrm>
            <a:off x="5404159" y="1805609"/>
            <a:ext cx="1566875" cy="0"/>
          </a:xfrm>
          <a:prstGeom prst="line">
            <a:avLst/>
          </a:prstGeom>
          <a:ln w="12700" cmpd="sng">
            <a:solidFill>
              <a:schemeClr val="bg1"/>
            </a:solidFill>
            <a:round/>
            <a:headEnd type="triangle"/>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49" name="Straight Connector 48">
            <a:extLst>
              <a:ext uri="{FF2B5EF4-FFF2-40B4-BE49-F238E27FC236}">
                <a16:creationId xmlns:a16="http://schemas.microsoft.com/office/drawing/2014/main" id="{B369C35C-2B7F-E5F0-8109-FF554FF3C025}"/>
              </a:ext>
            </a:extLst>
          </xdr:cNvPr>
          <xdr:cNvCxnSpPr/>
        </xdr:nvCxnSpPr>
        <xdr:spPr>
          <a:xfrm>
            <a:off x="7369086" y="1805609"/>
            <a:ext cx="1574670" cy="0"/>
          </a:xfrm>
          <a:prstGeom prst="line">
            <a:avLst/>
          </a:prstGeom>
          <a:ln w="12700" cmpd="sng">
            <a:solidFill>
              <a:schemeClr val="bg1"/>
            </a:solidFill>
            <a:round/>
            <a:headEnd type="triangle"/>
            <a:tailEnd type="triangle"/>
          </a:ln>
        </xdr:spPr>
        <xdr:style>
          <a:lnRef idx="1">
            <a:schemeClr val="accent1"/>
          </a:lnRef>
          <a:fillRef idx="0">
            <a:schemeClr val="accent1"/>
          </a:fillRef>
          <a:effectRef idx="0">
            <a:schemeClr val="accent1"/>
          </a:effectRef>
          <a:fontRef idx="minor">
            <a:schemeClr val="tx1"/>
          </a:fontRef>
        </xdr:style>
      </xdr:cxnSp>
      <xdr:graphicFrame macro="">
        <xdr:nvGraphicFramePr>
          <xdr:cNvPr id="50" name="Chart 49">
            <a:extLst>
              <a:ext uri="{FF2B5EF4-FFF2-40B4-BE49-F238E27FC236}">
                <a16:creationId xmlns:a16="http://schemas.microsoft.com/office/drawing/2014/main" id="{7EAAE612-DAF6-4AB7-93B0-66DF4BCFC179}"/>
              </a:ext>
            </a:extLst>
          </xdr:cNvPr>
          <xdr:cNvGraphicFramePr>
            <a:graphicFrameLocks/>
          </xdr:cNvGraphicFramePr>
        </xdr:nvGraphicFramePr>
        <xdr:xfrm>
          <a:off x="9436700" y="693128"/>
          <a:ext cx="1792456" cy="1395045"/>
        </xdr:xfrm>
        <a:graphic>
          <a:graphicData uri="http://schemas.openxmlformats.org/drawingml/2006/chart">
            <c:chart xmlns:c="http://schemas.openxmlformats.org/drawingml/2006/chart" xmlns:r="http://schemas.openxmlformats.org/officeDocument/2006/relationships" r:id="rId5"/>
          </a:graphicData>
        </a:graphic>
      </xdr:graphicFrame>
      <xdr:sp macro="" textlink="'KPI''S'!E14">
        <xdr:nvSpPr>
          <xdr:cNvPr id="53" name="Rectangle 52">
            <a:extLst>
              <a:ext uri="{FF2B5EF4-FFF2-40B4-BE49-F238E27FC236}">
                <a16:creationId xmlns:a16="http://schemas.microsoft.com/office/drawing/2014/main" id="{E622C265-9925-4A0E-BA68-093895730A69}"/>
              </a:ext>
            </a:extLst>
          </xdr:cNvPr>
          <xdr:cNvSpPr/>
        </xdr:nvSpPr>
        <xdr:spPr>
          <a:xfrm>
            <a:off x="9668780" y="1185606"/>
            <a:ext cx="1311520" cy="278314"/>
          </a:xfrm>
          <a:prstGeom prst="rect">
            <a:avLst/>
          </a:prstGeom>
          <a:noFill/>
        </xdr:spPr>
        <xdr:txBody>
          <a:bodyPr wrap="square" lIns="0" tIns="0" rIns="0" bIns="0">
            <a:noAutofit/>
          </a:bodyPr>
          <a:lstStyle/>
          <a:p>
            <a:pPr marL="0" indent="0" algn="ctr"/>
            <a:fld id="{C9CDE9C1-E67D-421F-B47F-71B2BADEFC40}" type="TxLink">
              <a:rPr lang="en-US" sz="1600" b="1" i="0" u="none" strike="noStrike"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latin typeface="Calibri"/>
                <a:ea typeface="+mn-ea"/>
                <a:cs typeface="Calibri"/>
              </a:rPr>
              <a:pPr marL="0" indent="0" algn="ctr"/>
              <a:t>52%</a:t>
            </a:fld>
            <a:endParaRPr lang="en-US" sz="1600" b="1" i="0" u="none" strike="noStrike"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latin typeface="Calibri"/>
              <a:ea typeface="+mn-ea"/>
              <a:cs typeface="Calibri"/>
            </a:endParaRPr>
          </a:p>
        </xdr:txBody>
      </xdr:sp>
      <xdr:sp macro="" textlink="">
        <xdr:nvSpPr>
          <xdr:cNvPr id="54" name="Rectangle 53">
            <a:extLst>
              <a:ext uri="{FF2B5EF4-FFF2-40B4-BE49-F238E27FC236}">
                <a16:creationId xmlns:a16="http://schemas.microsoft.com/office/drawing/2014/main" id="{576D586B-2F39-3FC8-509A-F939B4F62088}"/>
              </a:ext>
            </a:extLst>
          </xdr:cNvPr>
          <xdr:cNvSpPr/>
        </xdr:nvSpPr>
        <xdr:spPr>
          <a:xfrm>
            <a:off x="9825213" y="1931578"/>
            <a:ext cx="897091" cy="219163"/>
          </a:xfrm>
          <a:prstGeom prst="rect">
            <a:avLst/>
          </a:prstGeom>
          <a:noFill/>
        </xdr:spPr>
        <xdr:txBody>
          <a:bodyPr wrap="square" lIns="0" tIns="0" rIns="0" bIns="0">
            <a:spAutoFit/>
          </a:bodyPr>
          <a:lstStyle/>
          <a:p>
            <a:pPr algn="ctr"/>
            <a:r>
              <a:rPr lang="en-US" sz="1400" b="0" cap="none" spc="0">
                <a:ln w="0"/>
                <a:solidFill>
                  <a:schemeClr val="accent5"/>
                </a:solidFill>
                <a:effectLst>
                  <a:outerShdw blurRad="38100" dist="19050" dir="2700000" algn="tl" rotWithShape="0">
                    <a:schemeClr val="dk1">
                      <a:alpha val="40000"/>
                    </a:schemeClr>
                  </a:outerShdw>
                </a:effectLst>
              </a:rPr>
              <a:t>Completed</a:t>
            </a:r>
          </a:p>
        </xdr:txBody>
      </xdr:sp>
      <xdr:graphicFrame macro="">
        <xdr:nvGraphicFramePr>
          <xdr:cNvPr id="55" name="Chart 54">
            <a:extLst>
              <a:ext uri="{FF2B5EF4-FFF2-40B4-BE49-F238E27FC236}">
                <a16:creationId xmlns:a16="http://schemas.microsoft.com/office/drawing/2014/main" id="{62D3271F-3EBB-4F47-99A4-7810C81A606A}"/>
              </a:ext>
            </a:extLst>
          </xdr:cNvPr>
          <xdr:cNvGraphicFramePr>
            <a:graphicFrameLocks/>
          </xdr:cNvGraphicFramePr>
        </xdr:nvGraphicFramePr>
        <xdr:xfrm>
          <a:off x="12682091" y="597878"/>
          <a:ext cx="1521360" cy="1490295"/>
        </xdr:xfrm>
        <a:graphic>
          <a:graphicData uri="http://schemas.openxmlformats.org/drawingml/2006/chart">
            <c:chart xmlns:c="http://schemas.openxmlformats.org/drawingml/2006/chart" xmlns:r="http://schemas.openxmlformats.org/officeDocument/2006/relationships" r:id="rId6"/>
          </a:graphicData>
        </a:graphic>
      </xdr:graphicFrame>
      <xdr:sp macro="" textlink="'KPI''S'!H14">
        <xdr:nvSpPr>
          <xdr:cNvPr id="56" name="Rectangle 55">
            <a:extLst>
              <a:ext uri="{FF2B5EF4-FFF2-40B4-BE49-F238E27FC236}">
                <a16:creationId xmlns:a16="http://schemas.microsoft.com/office/drawing/2014/main" id="{BF74A7DF-894E-342C-9213-58F02B3228E7}"/>
              </a:ext>
            </a:extLst>
          </xdr:cNvPr>
          <xdr:cNvSpPr/>
        </xdr:nvSpPr>
        <xdr:spPr>
          <a:xfrm>
            <a:off x="12792463" y="1191468"/>
            <a:ext cx="1311520" cy="278314"/>
          </a:xfrm>
          <a:prstGeom prst="rect">
            <a:avLst/>
          </a:prstGeom>
          <a:noFill/>
        </xdr:spPr>
        <xdr:txBody>
          <a:bodyPr wrap="square" lIns="0" tIns="0" rIns="0" bIns="0">
            <a:noAutofit/>
          </a:bodyPr>
          <a:lstStyle/>
          <a:p>
            <a:pPr marL="0" indent="0" algn="ctr"/>
            <a:fld id="{87904B96-E7ED-4A19-AD0F-3453C7896318}" type="TxLink">
              <a:rPr lang="en-US" sz="1600" b="1" i="0" u="none" strike="noStrike"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latin typeface="Calibri"/>
                <a:ea typeface="+mn-ea"/>
                <a:cs typeface="Calibri"/>
              </a:rPr>
              <a:pPr marL="0" indent="0" algn="ctr"/>
              <a:t>48%</a:t>
            </a:fld>
            <a:endParaRPr lang="en-US" sz="1600" b="1" i="0" u="none" strike="noStrike" cap="none" spc="0">
              <a:ln w="0"/>
              <a:solidFill>
                <a:schemeClr val="bg1"/>
              </a:solidFill>
              <a:effectLst>
                <a:glow rad="63500">
                  <a:schemeClr val="accent1">
                    <a:satMod val="175000"/>
                    <a:alpha val="40000"/>
                  </a:schemeClr>
                </a:glow>
                <a:outerShdw blurRad="38100" dist="19050" dir="2700000" algn="tl" rotWithShape="0">
                  <a:schemeClr val="dk1">
                    <a:alpha val="40000"/>
                  </a:schemeClr>
                </a:outerShdw>
              </a:effectLst>
              <a:latin typeface="Calibri"/>
              <a:ea typeface="+mn-ea"/>
              <a:cs typeface="Calibri"/>
            </a:endParaRPr>
          </a:p>
        </xdr:txBody>
      </xdr:sp>
      <xdr:sp macro="" textlink="">
        <xdr:nvSpPr>
          <xdr:cNvPr id="57" name="Rectangle 56">
            <a:extLst>
              <a:ext uri="{FF2B5EF4-FFF2-40B4-BE49-F238E27FC236}">
                <a16:creationId xmlns:a16="http://schemas.microsoft.com/office/drawing/2014/main" id="{28254CB5-6F21-219E-2EA0-F3DACEA305D1}"/>
              </a:ext>
            </a:extLst>
          </xdr:cNvPr>
          <xdr:cNvSpPr/>
        </xdr:nvSpPr>
        <xdr:spPr>
          <a:xfrm>
            <a:off x="12968033" y="1931578"/>
            <a:ext cx="897091" cy="219163"/>
          </a:xfrm>
          <a:prstGeom prst="rect">
            <a:avLst/>
          </a:prstGeom>
          <a:noFill/>
        </xdr:spPr>
        <xdr:txBody>
          <a:bodyPr wrap="square" lIns="0" tIns="0" rIns="0" bIns="0">
            <a:spAutoFit/>
          </a:bodyPr>
          <a:lstStyle/>
          <a:p>
            <a:pPr algn="ctr"/>
            <a:r>
              <a:rPr lang="en-US" sz="1400" b="0" cap="none" spc="0">
                <a:ln w="0"/>
                <a:solidFill>
                  <a:schemeClr val="accent5"/>
                </a:solidFill>
                <a:effectLst>
                  <a:outerShdw blurRad="38100" dist="19050" dir="2700000" algn="tl" rotWithShape="0">
                    <a:schemeClr val="dk1">
                      <a:alpha val="40000"/>
                    </a:schemeClr>
                  </a:outerShdw>
                </a:effectLst>
              </a:rPr>
              <a:t>Returned</a:t>
            </a:r>
          </a:p>
        </xdr:txBody>
      </xdr:sp>
      <xdr:sp macro="" textlink="">
        <xdr:nvSpPr>
          <xdr:cNvPr id="58" name="Rectangle 57">
            <a:extLst>
              <a:ext uri="{FF2B5EF4-FFF2-40B4-BE49-F238E27FC236}">
                <a16:creationId xmlns:a16="http://schemas.microsoft.com/office/drawing/2014/main" id="{3942C1B7-0D8D-FA98-F226-E864EF2CDC80}"/>
              </a:ext>
            </a:extLst>
          </xdr:cNvPr>
          <xdr:cNvSpPr/>
        </xdr:nvSpPr>
        <xdr:spPr>
          <a:xfrm>
            <a:off x="11214504" y="886558"/>
            <a:ext cx="1310054" cy="500906"/>
          </a:xfrm>
          <a:prstGeom prst="rect">
            <a:avLst/>
          </a:prstGeom>
          <a:noFill/>
        </xdr:spPr>
        <xdr:txBody>
          <a:bodyPr wrap="square" lIns="0" tIns="0" rIns="0" bIns="0">
            <a:spAutoFit/>
          </a:bodyPr>
          <a:lstStyle/>
          <a:p>
            <a:pPr algn="ctr"/>
            <a:r>
              <a:rPr lang="en-US" sz="1600" b="1" cap="none" spc="0">
                <a:ln w="0"/>
                <a:solidFill>
                  <a:schemeClr val="accent5"/>
                </a:solidFill>
                <a:effectLst>
                  <a:outerShdw blurRad="38100" dist="19050" dir="2700000" algn="tl" rotWithShape="0">
                    <a:schemeClr val="dk1">
                      <a:alpha val="40000"/>
                    </a:schemeClr>
                  </a:outerShdw>
                </a:effectLst>
              </a:rPr>
              <a:t>Orders analysis by</a:t>
            </a:r>
            <a:r>
              <a:rPr lang="en-US" sz="1600" b="1" cap="none" spc="0" baseline="0">
                <a:ln w="0"/>
                <a:solidFill>
                  <a:schemeClr val="accent5"/>
                </a:solidFill>
                <a:effectLst>
                  <a:outerShdw blurRad="38100" dist="19050" dir="2700000" algn="tl" rotWithShape="0">
                    <a:schemeClr val="dk1">
                      <a:alpha val="40000"/>
                    </a:schemeClr>
                  </a:outerShdw>
                </a:effectLst>
              </a:rPr>
              <a:t> Status</a:t>
            </a:r>
            <a:endParaRPr lang="en-US" sz="1600" b="1" cap="none" spc="0">
              <a:ln w="0"/>
              <a:solidFill>
                <a:schemeClr val="accent5"/>
              </a:solidFill>
              <a:effectLst>
                <a:outerShdw blurRad="38100" dist="19050" dir="2700000" algn="tl" rotWithShape="0">
                  <a:schemeClr val="dk1">
                    <a:alpha val="40000"/>
                  </a:schemeClr>
                </a:outerShdw>
              </a:effectLst>
            </a:endParaRPr>
          </a:p>
        </xdr:txBody>
      </xdr:sp>
      <xdr:sp macro="" textlink="">
        <xdr:nvSpPr>
          <xdr:cNvPr id="59" name="Rectangle 58">
            <a:extLst>
              <a:ext uri="{FF2B5EF4-FFF2-40B4-BE49-F238E27FC236}">
                <a16:creationId xmlns:a16="http://schemas.microsoft.com/office/drawing/2014/main" id="{063E7EB5-9D91-A6B3-6796-B51853C9F5D6}"/>
              </a:ext>
            </a:extLst>
          </xdr:cNvPr>
          <xdr:cNvSpPr/>
        </xdr:nvSpPr>
        <xdr:spPr>
          <a:xfrm>
            <a:off x="1614589" y="107175"/>
            <a:ext cx="4088423" cy="438325"/>
          </a:xfrm>
          <a:prstGeom prst="rect">
            <a:avLst/>
          </a:prstGeom>
          <a:noFill/>
        </xdr:spPr>
        <xdr:txBody>
          <a:bodyPr wrap="square" lIns="0" tIns="0" rIns="0" bIns="0">
            <a:spAutoFit/>
          </a:bodyPr>
          <a:lstStyle/>
          <a:p>
            <a:pPr algn="ctr"/>
            <a:r>
              <a:rPr lang="en-US" sz="2800" b="0" cap="none" spc="0">
                <a:ln w="0"/>
                <a:solidFill>
                  <a:schemeClr val="accent5"/>
                </a:solidFill>
                <a:effectLst>
                  <a:outerShdw blurRad="50800" dist="38100" algn="l" rotWithShape="0">
                    <a:prstClr val="black">
                      <a:alpha val="40000"/>
                    </a:prstClr>
                  </a:outerShdw>
                </a:effectLst>
              </a:rPr>
              <a:t>Sales Analytical Dashboard</a:t>
            </a:r>
          </a:p>
        </xdr:txBody>
      </xdr:sp>
      <mc:AlternateContent xmlns:mc="http://schemas.openxmlformats.org/markup-compatibility/2006" xmlns:a14="http://schemas.microsoft.com/office/drawing/2010/main">
        <mc:Choice Requires="a14">
          <xdr:pic>
            <xdr:nvPicPr>
              <xdr:cNvPr id="10" name="Picture 9">
                <a:extLst>
                  <a:ext uri="{FF2B5EF4-FFF2-40B4-BE49-F238E27FC236}">
                    <a16:creationId xmlns:a16="http://schemas.microsoft.com/office/drawing/2014/main" id="{DFD4B941-30F5-F219-3765-362B704D815B}"/>
                  </a:ext>
                </a:extLst>
              </xdr:cNvPr>
              <xdr:cNvPicPr>
                <a:picLocks noChangeAspect="1" noChangeArrowheads="1"/>
                <a:extLst>
                  <a:ext uri="{84589F7E-364E-4C9E-8A38-B11213B215E9}">
                    <a14:cameraTool cellRange="'KPI''S'!$K$35" spid="_x0000_s2341"/>
                  </a:ext>
                </a:extLst>
              </xdr:cNvPicPr>
            </xdr:nvPicPr>
            <xdr:blipFill>
              <a:blip xmlns:r="http://schemas.openxmlformats.org/officeDocument/2006/relationships" r:embed="rId7"/>
              <a:srcRect/>
              <a:stretch>
                <a:fillRect/>
              </a:stretch>
            </xdr:blipFill>
            <xdr:spPr bwMode="auto">
              <a:xfrm>
                <a:off x="1387979" y="1837815"/>
                <a:ext cx="1112359" cy="190500"/>
              </a:xfrm>
              <a:prstGeom prst="rect">
                <a:avLst/>
              </a:prstGeom>
              <a:noFill/>
              <a:extLst>
                <a:ext uri="{909E8E84-426E-40DD-AFC4-6F175D3DCCD1}">
                  <a14:hiddenFill>
                    <a:solidFill>
                      <a:srgbClr val="FFFFFF"/>
                    </a:solidFill>
                  </a14:hiddenFill>
                </a:ext>
              </a:extLst>
            </xdr:spPr>
          </xdr:pic>
        </mc:Choice>
        <mc:Fallback xmlns=""/>
      </mc:AlternateContent>
      <xdr:sp macro="" textlink="">
        <xdr:nvSpPr>
          <xdr:cNvPr id="18" name="Rectangle 17">
            <a:extLst>
              <a:ext uri="{FF2B5EF4-FFF2-40B4-BE49-F238E27FC236}">
                <a16:creationId xmlns:a16="http://schemas.microsoft.com/office/drawing/2014/main" id="{C9C09A6C-A1CC-9EF6-77E4-C21500D95459}"/>
              </a:ext>
            </a:extLst>
          </xdr:cNvPr>
          <xdr:cNvSpPr/>
        </xdr:nvSpPr>
        <xdr:spPr>
          <a:xfrm>
            <a:off x="2626696" y="1847776"/>
            <a:ext cx="389145" cy="187872"/>
          </a:xfrm>
          <a:prstGeom prst="rect">
            <a:avLst/>
          </a:prstGeom>
          <a:noFill/>
        </xdr:spPr>
        <xdr:txBody>
          <a:bodyPr wrap="none" lIns="0" tIns="0" rIns="0" bIns="0">
            <a:spAutoFit/>
          </a:bodyPr>
          <a:lstStyle/>
          <a:p>
            <a:pPr algn="ctr"/>
            <a:r>
              <a:rPr lang="en-US" sz="1200" b="0" cap="none" spc="0">
                <a:ln w="0"/>
                <a:solidFill>
                  <a:schemeClr val="accent5"/>
                </a:solidFill>
                <a:effectLst>
                  <a:outerShdw blurRad="38100" dist="19050" dir="2700000" algn="tl" rotWithShape="0">
                    <a:schemeClr val="dk1">
                      <a:alpha val="40000"/>
                    </a:schemeClr>
                  </a:outerShdw>
                </a:effectLst>
              </a:rPr>
              <a:t>VS LM</a:t>
            </a:r>
          </a:p>
        </xdr:txBody>
      </xdr:sp>
      <mc:AlternateContent xmlns:mc="http://schemas.openxmlformats.org/markup-compatibility/2006" xmlns:a14="http://schemas.microsoft.com/office/drawing/2010/main">
        <mc:Choice Requires="a14">
          <xdr:pic>
            <xdr:nvPicPr>
              <xdr:cNvPr id="25" name="Picture 24">
                <a:extLst>
                  <a:ext uri="{FF2B5EF4-FFF2-40B4-BE49-F238E27FC236}">
                    <a16:creationId xmlns:a16="http://schemas.microsoft.com/office/drawing/2014/main" id="{7A9076C2-93DA-35B2-B774-1808C12831A5}"/>
                  </a:ext>
                </a:extLst>
              </xdr:cNvPr>
              <xdr:cNvPicPr>
                <a:picLocks noChangeAspect="1" noChangeArrowheads="1"/>
                <a:extLst>
                  <a:ext uri="{84589F7E-364E-4C9E-8A38-B11213B215E9}">
                    <a14:cameraTool cellRange="'KPI''S'!$K$40" spid="_x0000_s2342"/>
                  </a:ext>
                </a:extLst>
              </xdr:cNvPicPr>
            </xdr:nvPicPr>
            <xdr:blipFill>
              <a:blip xmlns:r="http://schemas.openxmlformats.org/officeDocument/2006/relationships" r:embed="rId7"/>
              <a:srcRect/>
              <a:stretch>
                <a:fillRect/>
              </a:stretch>
            </xdr:blipFill>
            <xdr:spPr bwMode="auto">
              <a:xfrm>
                <a:off x="3396929" y="1845107"/>
                <a:ext cx="1128992" cy="200025"/>
              </a:xfrm>
              <a:prstGeom prst="rect">
                <a:avLst/>
              </a:prstGeom>
              <a:noFill/>
              <a:extLst>
                <a:ext uri="{909E8E84-426E-40DD-AFC4-6F175D3DCCD1}">
                  <a14:hiddenFill>
                    <a:solidFill>
                      <a:srgbClr val="FFFFFF"/>
                    </a:solidFill>
                  </a14:hiddenFill>
                </a:ext>
              </a:extLst>
            </xdr:spPr>
          </xdr:pic>
        </mc:Choice>
        <mc:Fallback xmlns=""/>
      </mc:AlternateContent>
      <xdr:sp macro="" textlink="">
        <xdr:nvSpPr>
          <xdr:cNvPr id="27" name="Rectangle 26">
            <a:extLst>
              <a:ext uri="{FF2B5EF4-FFF2-40B4-BE49-F238E27FC236}">
                <a16:creationId xmlns:a16="http://schemas.microsoft.com/office/drawing/2014/main" id="{A91DB3CA-19FE-2C62-083C-147245247B7C}"/>
              </a:ext>
            </a:extLst>
          </xdr:cNvPr>
          <xdr:cNvSpPr/>
        </xdr:nvSpPr>
        <xdr:spPr>
          <a:xfrm>
            <a:off x="4632549" y="1847776"/>
            <a:ext cx="389145" cy="187872"/>
          </a:xfrm>
          <a:prstGeom prst="rect">
            <a:avLst/>
          </a:prstGeom>
          <a:noFill/>
        </xdr:spPr>
        <xdr:txBody>
          <a:bodyPr wrap="none" lIns="0" tIns="0" rIns="0" bIns="0">
            <a:spAutoFit/>
          </a:bodyPr>
          <a:lstStyle/>
          <a:p>
            <a:pPr algn="ctr"/>
            <a:r>
              <a:rPr lang="en-US" sz="1200" b="0" cap="none" spc="0">
                <a:ln w="0"/>
                <a:solidFill>
                  <a:schemeClr val="accent5"/>
                </a:solidFill>
                <a:effectLst>
                  <a:outerShdw blurRad="38100" dist="19050" dir="2700000" algn="tl" rotWithShape="0">
                    <a:schemeClr val="dk1">
                      <a:alpha val="40000"/>
                    </a:schemeClr>
                  </a:outerShdw>
                </a:effectLst>
              </a:rPr>
              <a:t>VS LM</a:t>
            </a:r>
          </a:p>
        </xdr:txBody>
      </xdr:sp>
      <mc:AlternateContent xmlns:mc="http://schemas.openxmlformats.org/markup-compatibility/2006" xmlns:a14="http://schemas.microsoft.com/office/drawing/2010/main">
        <mc:Choice Requires="a14">
          <xdr:pic>
            <xdr:nvPicPr>
              <xdr:cNvPr id="30" name="Picture 29">
                <a:extLst>
                  <a:ext uri="{FF2B5EF4-FFF2-40B4-BE49-F238E27FC236}">
                    <a16:creationId xmlns:a16="http://schemas.microsoft.com/office/drawing/2014/main" id="{77166A73-5015-8F01-6B83-422ADB78C391}"/>
                  </a:ext>
                </a:extLst>
              </xdr:cNvPr>
              <xdr:cNvPicPr>
                <a:picLocks noChangeAspect="1" noChangeArrowheads="1"/>
                <a:extLst>
                  <a:ext uri="{84589F7E-364E-4C9E-8A38-B11213B215E9}">
                    <a14:cameraTool cellRange="'KPI''S'!$K$45" spid="_x0000_s2343"/>
                  </a:ext>
                </a:extLst>
              </xdr:cNvPicPr>
            </xdr:nvPicPr>
            <xdr:blipFill>
              <a:blip xmlns:r="http://schemas.openxmlformats.org/officeDocument/2006/relationships" r:embed="rId7"/>
              <a:srcRect/>
              <a:stretch>
                <a:fillRect/>
              </a:stretch>
            </xdr:blipFill>
            <xdr:spPr bwMode="auto">
              <a:xfrm>
                <a:off x="5346751" y="1832741"/>
                <a:ext cx="1112357" cy="190500"/>
              </a:xfrm>
              <a:prstGeom prst="rect">
                <a:avLst/>
              </a:prstGeom>
              <a:noFill/>
              <a:extLst>
                <a:ext uri="{909E8E84-426E-40DD-AFC4-6F175D3DCCD1}">
                  <a14:hiddenFill>
                    <a:solidFill>
                      <a:srgbClr val="FFFFFF"/>
                    </a:solidFill>
                  </a14:hiddenFill>
                </a:ext>
              </a:extLst>
            </xdr:spPr>
          </xdr:pic>
        </mc:Choice>
        <mc:Fallback xmlns=""/>
      </mc:AlternateContent>
      <xdr:sp macro="" textlink="">
        <xdr:nvSpPr>
          <xdr:cNvPr id="31" name="Rectangle 30">
            <a:extLst>
              <a:ext uri="{FF2B5EF4-FFF2-40B4-BE49-F238E27FC236}">
                <a16:creationId xmlns:a16="http://schemas.microsoft.com/office/drawing/2014/main" id="{DC8973D4-8C63-D670-5C2B-A6C8DB273F45}"/>
              </a:ext>
            </a:extLst>
          </xdr:cNvPr>
          <xdr:cNvSpPr/>
        </xdr:nvSpPr>
        <xdr:spPr>
          <a:xfrm>
            <a:off x="6553005" y="1847776"/>
            <a:ext cx="389145" cy="187872"/>
          </a:xfrm>
          <a:prstGeom prst="rect">
            <a:avLst/>
          </a:prstGeom>
          <a:noFill/>
        </xdr:spPr>
        <xdr:txBody>
          <a:bodyPr wrap="none" lIns="0" tIns="0" rIns="0" bIns="0">
            <a:spAutoFit/>
          </a:bodyPr>
          <a:lstStyle/>
          <a:p>
            <a:pPr algn="ctr"/>
            <a:r>
              <a:rPr lang="en-US" sz="1200" b="0" cap="none" spc="0">
                <a:ln w="0"/>
                <a:solidFill>
                  <a:schemeClr val="accent5"/>
                </a:solidFill>
                <a:effectLst>
                  <a:outerShdw blurRad="38100" dist="19050" dir="2700000" algn="tl" rotWithShape="0">
                    <a:schemeClr val="dk1">
                      <a:alpha val="40000"/>
                    </a:schemeClr>
                  </a:outerShdw>
                </a:effectLst>
              </a:rPr>
              <a:t>VS LM</a:t>
            </a:r>
          </a:p>
        </xdr:txBody>
      </xdr:sp>
      <mc:AlternateContent xmlns:mc="http://schemas.openxmlformats.org/markup-compatibility/2006" xmlns:a14="http://schemas.microsoft.com/office/drawing/2010/main">
        <mc:Choice Requires="a14">
          <xdr:pic>
            <xdr:nvPicPr>
              <xdr:cNvPr id="41" name="Picture 40">
                <a:extLst>
                  <a:ext uri="{FF2B5EF4-FFF2-40B4-BE49-F238E27FC236}">
                    <a16:creationId xmlns:a16="http://schemas.microsoft.com/office/drawing/2014/main" id="{D169E154-35BB-9E4E-1561-E24D76AE056F}"/>
                  </a:ext>
                </a:extLst>
              </xdr:cNvPr>
              <xdr:cNvPicPr>
                <a:picLocks noChangeAspect="1" noChangeArrowheads="1"/>
                <a:extLst>
                  <a:ext uri="{84589F7E-364E-4C9E-8A38-B11213B215E9}">
                    <a14:cameraTool cellRange="'KPI''S'!$K$50" spid="_x0000_s2344"/>
                  </a:ext>
                </a:extLst>
              </xdr:cNvPicPr>
            </xdr:nvPicPr>
            <xdr:blipFill>
              <a:blip xmlns:r="http://schemas.openxmlformats.org/officeDocument/2006/relationships" r:embed="rId7"/>
              <a:srcRect/>
              <a:stretch>
                <a:fillRect/>
              </a:stretch>
            </xdr:blipFill>
            <xdr:spPr bwMode="auto">
              <a:xfrm>
                <a:off x="7353377" y="1839310"/>
                <a:ext cx="1118154" cy="190500"/>
              </a:xfrm>
              <a:prstGeom prst="rect">
                <a:avLst/>
              </a:prstGeom>
              <a:noFill/>
              <a:extLst>
                <a:ext uri="{909E8E84-426E-40DD-AFC4-6F175D3DCCD1}">
                  <a14:hiddenFill>
                    <a:solidFill>
                      <a:srgbClr val="FFFFFF"/>
                    </a:solidFill>
                  </a14:hiddenFill>
                </a:ext>
              </a:extLst>
            </xdr:spPr>
          </xdr:pic>
        </mc:Choice>
        <mc:Fallback xmlns=""/>
      </mc:AlternateContent>
      <xdr:sp macro="" textlink="">
        <xdr:nvSpPr>
          <xdr:cNvPr id="42" name="Rectangle 41">
            <a:extLst>
              <a:ext uri="{FF2B5EF4-FFF2-40B4-BE49-F238E27FC236}">
                <a16:creationId xmlns:a16="http://schemas.microsoft.com/office/drawing/2014/main" id="{33E42EC6-5483-4A7D-1F3E-33DE4E95A0A0}"/>
              </a:ext>
            </a:extLst>
          </xdr:cNvPr>
          <xdr:cNvSpPr/>
        </xdr:nvSpPr>
        <xdr:spPr>
          <a:xfrm>
            <a:off x="8546493" y="1847776"/>
            <a:ext cx="389145" cy="187872"/>
          </a:xfrm>
          <a:prstGeom prst="rect">
            <a:avLst/>
          </a:prstGeom>
          <a:noFill/>
        </xdr:spPr>
        <xdr:txBody>
          <a:bodyPr wrap="none" lIns="0" tIns="0" rIns="0" bIns="0">
            <a:spAutoFit/>
          </a:bodyPr>
          <a:lstStyle/>
          <a:p>
            <a:pPr algn="ctr"/>
            <a:r>
              <a:rPr lang="en-US" sz="1200" b="0" cap="none" spc="0">
                <a:ln w="0"/>
                <a:solidFill>
                  <a:schemeClr val="accent5"/>
                </a:solidFill>
                <a:effectLst>
                  <a:outerShdw blurRad="38100" dist="19050" dir="2700000" algn="tl" rotWithShape="0">
                    <a:schemeClr val="dk1">
                      <a:alpha val="40000"/>
                    </a:schemeClr>
                  </a:outerShdw>
                </a:effectLst>
              </a:rPr>
              <a:t>VS LM</a:t>
            </a:r>
          </a:p>
        </xdr:txBody>
      </xdr:sp>
      <mc:AlternateContent xmlns:mc="http://schemas.openxmlformats.org/markup-compatibility/2006" xmlns:a14="http://schemas.microsoft.com/office/drawing/2010/main">
        <mc:Choice Requires="a14">
          <xdr:graphicFrame macro="">
            <xdr:nvGraphicFramePr>
              <xdr:cNvPr id="43" name="Years">
                <a:extLst>
                  <a:ext uri="{FF2B5EF4-FFF2-40B4-BE49-F238E27FC236}">
                    <a16:creationId xmlns:a16="http://schemas.microsoft.com/office/drawing/2014/main" id="{6FB96A0E-3BEE-47CB-88A8-494153368067}"/>
                  </a:ext>
                </a:extLst>
              </xdr:cNvPr>
              <xdr:cNvGraphicFramePr/>
            </xdr:nvGraphicFramePr>
            <xdr:xfrm>
              <a:off x="6297208" y="107463"/>
              <a:ext cx="1855071" cy="406888"/>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6416791" y="64055"/>
                <a:ext cx="1899653" cy="4540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44" name="Months">
                <a:extLst>
                  <a:ext uri="{FF2B5EF4-FFF2-40B4-BE49-F238E27FC236}">
                    <a16:creationId xmlns:a16="http://schemas.microsoft.com/office/drawing/2014/main" id="{D1E3B0F0-A96F-4440-B456-7668B0F4C7E4}"/>
                  </a:ext>
                </a:extLst>
              </xdr:cNvPr>
              <xdr:cNvGraphicFramePr/>
            </xdr:nvGraphicFramePr>
            <xdr:xfrm>
              <a:off x="8218955" y="114300"/>
              <a:ext cx="6051177" cy="447675"/>
            </xdr:xfrm>
            <a:graphic>
              <a:graphicData uri="http://schemas.microsoft.com/office/drawing/2010/slicer">
                <sle:slicer xmlns:sle="http://schemas.microsoft.com/office/drawing/2010/slicer" name="Months"/>
              </a:graphicData>
            </a:graphic>
          </xdr:graphicFrame>
        </mc:Choice>
        <mc:Fallback xmlns="">
          <xdr:sp macro="" textlink="">
            <xdr:nvSpPr>
              <xdr:cNvPr id="0" name=""/>
              <xdr:cNvSpPr>
                <a:spLocks noTextEdit="1"/>
              </xdr:cNvSpPr>
            </xdr:nvSpPr>
            <xdr:spPr>
              <a:xfrm>
                <a:off x="8384722" y="71685"/>
                <a:ext cx="6196602" cy="4995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pic>
        <xdr:nvPicPr>
          <xdr:cNvPr id="51" name="Picture 50">
            <a:hlinkClick xmlns:r="http://schemas.openxmlformats.org/officeDocument/2006/relationships" r:id="rId8"/>
            <a:extLst>
              <a:ext uri="{FF2B5EF4-FFF2-40B4-BE49-F238E27FC236}">
                <a16:creationId xmlns:a16="http://schemas.microsoft.com/office/drawing/2014/main" id="{47E90CB9-ACBA-521D-D3D0-46067311D80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5852" y="1582138"/>
            <a:ext cx="795617" cy="800901"/>
          </a:xfrm>
          <a:prstGeom prst="rect">
            <a:avLst/>
          </a:prstGeom>
          <a:noFill/>
        </xdr:spPr>
      </xdr:pic>
      <xdr:pic>
        <xdr:nvPicPr>
          <xdr:cNvPr id="60" name="Picture 59">
            <a:hlinkClick xmlns:r="http://schemas.openxmlformats.org/officeDocument/2006/relationships" r:id="rId10"/>
            <a:extLst>
              <a:ext uri="{FF2B5EF4-FFF2-40B4-BE49-F238E27FC236}">
                <a16:creationId xmlns:a16="http://schemas.microsoft.com/office/drawing/2014/main" id="{FE95F676-5760-D86D-E960-2C920B388AE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55845" y="5318855"/>
            <a:ext cx="895631" cy="949462"/>
          </a:xfrm>
          <a:prstGeom prst="rect">
            <a:avLst/>
          </a:prstGeom>
        </xdr:spPr>
      </xdr:pic>
      <xdr:pic>
        <xdr:nvPicPr>
          <xdr:cNvPr id="62" name="Picture 61">
            <a:hlinkClick xmlns:r="http://schemas.openxmlformats.org/officeDocument/2006/relationships" r:id="rId12"/>
            <a:extLst>
              <a:ext uri="{FF2B5EF4-FFF2-40B4-BE49-F238E27FC236}">
                <a16:creationId xmlns:a16="http://schemas.microsoft.com/office/drawing/2014/main" id="{792A0D8E-BEAE-844A-DA28-42FE5BA8B34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11532" y="2802470"/>
            <a:ext cx="784257" cy="785174"/>
          </a:xfrm>
          <a:prstGeom prst="rect">
            <a:avLst/>
          </a:prstGeom>
        </xdr:spPr>
      </xdr:pic>
      <xdr:pic>
        <xdr:nvPicPr>
          <xdr:cNvPr id="64" name="Picture 63">
            <a:hlinkClick xmlns:r="http://schemas.openxmlformats.org/officeDocument/2006/relationships" r:id="rId14"/>
            <a:extLst>
              <a:ext uri="{FF2B5EF4-FFF2-40B4-BE49-F238E27FC236}">
                <a16:creationId xmlns:a16="http://schemas.microsoft.com/office/drawing/2014/main" id="{39814AC6-8ECD-7C6B-894A-A03B98F5BF6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60174" y="4007075"/>
            <a:ext cx="886972" cy="892348"/>
          </a:xfrm>
          <a:prstGeom prst="rect">
            <a:avLst/>
          </a:prstGeom>
        </xdr:spPr>
      </xdr:pic>
      <xdr:pic macro="[0]!Macro3">
        <xdr:nvPicPr>
          <xdr:cNvPr id="66" name="Picture 65">
            <a:extLst>
              <a:ext uri="{FF2B5EF4-FFF2-40B4-BE49-F238E27FC236}">
                <a16:creationId xmlns:a16="http://schemas.microsoft.com/office/drawing/2014/main" id="{85896B0C-59D1-B31B-A40E-118D70470A24}"/>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88533" y="331435"/>
            <a:ext cx="830254" cy="831272"/>
          </a:xfrm>
          <a:prstGeom prst="rect">
            <a:avLst/>
          </a:prstGeom>
        </xdr:spPr>
      </xdr:pic>
      <mc:AlternateContent xmlns:mc="http://schemas.openxmlformats.org/markup-compatibility/2006" xmlns:a14="http://schemas.microsoft.com/office/drawing/2010/main">
        <mc:Choice Requires="a14">
          <xdr:graphicFrame macro="">
            <xdr:nvGraphicFramePr>
              <xdr:cNvPr id="67" name="Country 1">
                <a:extLst>
                  <a:ext uri="{FF2B5EF4-FFF2-40B4-BE49-F238E27FC236}">
                    <a16:creationId xmlns:a16="http://schemas.microsoft.com/office/drawing/2014/main" id="{DE9D9AAF-34DE-44E3-95C1-FE052297234B}"/>
                  </a:ext>
                </a:extLst>
              </xdr:cNvPr>
              <xdr:cNvGraphicFramePr/>
            </xdr:nvGraphicFramePr>
            <xdr:xfrm>
              <a:off x="13155707" y="2327414"/>
              <a:ext cx="1210234" cy="2111041"/>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3440117" y="2541279"/>
                <a:ext cx="1239319" cy="298301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68" name="Product Category 1">
                <a:extLst>
                  <a:ext uri="{FF2B5EF4-FFF2-40B4-BE49-F238E27FC236}">
                    <a16:creationId xmlns:a16="http://schemas.microsoft.com/office/drawing/2014/main" id="{4DC39FD5-907F-4DB7-8BFF-2E1418B81C0E}"/>
                  </a:ext>
                </a:extLst>
              </xdr:cNvPr>
              <xdr:cNvGraphicFramePr/>
            </xdr:nvGraphicFramePr>
            <xdr:xfrm>
              <a:off x="13178119" y="4624620"/>
              <a:ext cx="1199028" cy="1796351"/>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13463067" y="5104711"/>
                <a:ext cx="1227844" cy="20045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aphicFrame macro="">
        <xdr:nvGraphicFramePr>
          <xdr:cNvPr id="69" name="Chart 68">
            <a:extLst>
              <a:ext uri="{FF2B5EF4-FFF2-40B4-BE49-F238E27FC236}">
                <a16:creationId xmlns:a16="http://schemas.microsoft.com/office/drawing/2014/main" id="{B61A5E20-2341-409E-8285-ADAF051AB12D}"/>
              </a:ext>
            </a:extLst>
          </xdr:cNvPr>
          <xdr:cNvGraphicFramePr>
            <a:graphicFrameLocks/>
          </xdr:cNvGraphicFramePr>
        </xdr:nvGraphicFramePr>
        <xdr:xfrm>
          <a:off x="5199529" y="2297206"/>
          <a:ext cx="3832412" cy="1905000"/>
        </xdr:xfrm>
        <a:graphic>
          <a:graphicData uri="http://schemas.openxmlformats.org/drawingml/2006/chart">
            <c:chart xmlns:c="http://schemas.openxmlformats.org/drawingml/2006/chart" xmlns:r="http://schemas.openxmlformats.org/officeDocument/2006/relationships" r:id="rId17"/>
          </a:graphicData>
        </a:graphic>
      </xdr:graphicFrame>
      <xdr:sp macro="" textlink="">
        <xdr:nvSpPr>
          <xdr:cNvPr id="71" name="Rectangle 70">
            <a:extLst>
              <a:ext uri="{FF2B5EF4-FFF2-40B4-BE49-F238E27FC236}">
                <a16:creationId xmlns:a16="http://schemas.microsoft.com/office/drawing/2014/main" id="{8CB5DF2D-1A4A-1E03-3D20-36FC57A5D0AB}"/>
              </a:ext>
            </a:extLst>
          </xdr:cNvPr>
          <xdr:cNvSpPr/>
        </xdr:nvSpPr>
        <xdr:spPr>
          <a:xfrm>
            <a:off x="6201075" y="2266961"/>
            <a:ext cx="1843839" cy="219163"/>
          </a:xfrm>
          <a:prstGeom prst="rect">
            <a:avLst/>
          </a:prstGeom>
          <a:noFill/>
        </xdr:spPr>
        <xdr:txBody>
          <a:bodyPr wrap="none" lIns="0" tIns="0" rIns="0" bIns="0">
            <a:spAutoFit/>
          </a:bodyPr>
          <a:lstStyle/>
          <a:p>
            <a:pPr marL="0" indent="0" algn="ctr"/>
            <a:r>
              <a:rPr lang="en-US" sz="1400" b="1" cap="none" spc="0">
                <a:ln w="0"/>
                <a:solidFill>
                  <a:schemeClr val="accent5"/>
                </a:solidFill>
                <a:effectLst>
                  <a:outerShdw blurRad="38100" dist="19050" dir="2700000" algn="tl" rotWithShape="0">
                    <a:schemeClr val="dk1">
                      <a:alpha val="40000"/>
                    </a:schemeClr>
                  </a:outerShdw>
                </a:effectLst>
                <a:latin typeface="+mn-lt"/>
                <a:ea typeface="+mn-ea"/>
                <a:cs typeface="+mn-cs"/>
              </a:rPr>
              <a:t>Cost, Revenue and Profit</a:t>
            </a:r>
          </a:p>
        </xdr:txBody>
      </xdr:sp>
      <xdr:graphicFrame macro="">
        <xdr:nvGraphicFramePr>
          <xdr:cNvPr id="72" name="Chart 71">
            <a:extLst>
              <a:ext uri="{FF2B5EF4-FFF2-40B4-BE49-F238E27FC236}">
                <a16:creationId xmlns:a16="http://schemas.microsoft.com/office/drawing/2014/main" id="{DC5CF189-B126-49A8-B55C-AC586964DDAE}"/>
              </a:ext>
            </a:extLst>
          </xdr:cNvPr>
          <xdr:cNvGraphicFramePr>
            <a:graphicFrameLocks/>
          </xdr:cNvGraphicFramePr>
        </xdr:nvGraphicFramePr>
        <xdr:xfrm>
          <a:off x="5172341" y="4415118"/>
          <a:ext cx="3859600" cy="2005853"/>
        </xdr:xfrm>
        <a:graphic>
          <a:graphicData uri="http://schemas.openxmlformats.org/drawingml/2006/chart">
            <c:chart xmlns:c="http://schemas.openxmlformats.org/drawingml/2006/chart" xmlns:r="http://schemas.openxmlformats.org/officeDocument/2006/relationships" r:id="rId18"/>
          </a:graphicData>
        </a:graphic>
      </xdr:graphicFrame>
      <xdr:sp macro="" textlink="">
        <xdr:nvSpPr>
          <xdr:cNvPr id="73" name="Rectangle 72">
            <a:extLst>
              <a:ext uri="{FF2B5EF4-FFF2-40B4-BE49-F238E27FC236}">
                <a16:creationId xmlns:a16="http://schemas.microsoft.com/office/drawing/2014/main" id="{A77EC0FD-4C1D-4775-379E-E703155C29F2}"/>
              </a:ext>
            </a:extLst>
          </xdr:cNvPr>
          <xdr:cNvSpPr/>
        </xdr:nvSpPr>
        <xdr:spPr>
          <a:xfrm>
            <a:off x="5763323" y="4381500"/>
            <a:ext cx="2730936" cy="219163"/>
          </a:xfrm>
          <a:prstGeom prst="rect">
            <a:avLst/>
          </a:prstGeom>
          <a:noFill/>
        </xdr:spPr>
        <xdr:txBody>
          <a:bodyPr wrap="none" lIns="0" tIns="0" rIns="0" bIns="0">
            <a:spAutoFit/>
          </a:bodyPr>
          <a:lstStyle/>
          <a:p>
            <a:pPr marL="0" indent="0" algn="ctr"/>
            <a:r>
              <a:rPr lang="en-US" sz="1400" b="1" cap="none" spc="0">
                <a:ln w="0"/>
                <a:solidFill>
                  <a:schemeClr val="accent5"/>
                </a:solidFill>
                <a:effectLst>
                  <a:outerShdw blurRad="38100" dist="19050" dir="2700000" algn="tl" rotWithShape="0">
                    <a:schemeClr val="dk1">
                      <a:alpha val="40000"/>
                    </a:schemeClr>
                  </a:outerShdw>
                </a:effectLst>
                <a:latin typeface="+mn-lt"/>
                <a:ea typeface="+mn-ea"/>
                <a:cs typeface="+mn-cs"/>
              </a:rPr>
              <a:t>Monthly Cost, Revenue and Profit</a:t>
            </a:r>
          </a:p>
        </xdr:txBody>
      </xdr:sp>
      <xdr:graphicFrame macro="">
        <xdr:nvGraphicFramePr>
          <xdr:cNvPr id="74" name="Chart 73">
            <a:extLst>
              <a:ext uri="{FF2B5EF4-FFF2-40B4-BE49-F238E27FC236}">
                <a16:creationId xmlns:a16="http://schemas.microsoft.com/office/drawing/2014/main" id="{DBBDA4B2-1560-416F-807E-A6463951DED2}"/>
              </a:ext>
            </a:extLst>
          </xdr:cNvPr>
          <xdr:cNvGraphicFramePr>
            <a:graphicFrameLocks/>
          </xdr:cNvGraphicFramePr>
        </xdr:nvGraphicFramePr>
        <xdr:xfrm>
          <a:off x="9385752" y="2266961"/>
          <a:ext cx="3400160" cy="1924039"/>
        </xdr:xfrm>
        <a:graphic>
          <a:graphicData uri="http://schemas.openxmlformats.org/drawingml/2006/chart">
            <c:chart xmlns:c="http://schemas.openxmlformats.org/drawingml/2006/chart" xmlns:r="http://schemas.openxmlformats.org/officeDocument/2006/relationships" r:id="rId19"/>
          </a:graphicData>
        </a:graphic>
      </xdr:graphicFrame>
      <xdr:graphicFrame macro="">
        <xdr:nvGraphicFramePr>
          <xdr:cNvPr id="3" name="Chart 2">
            <a:extLst>
              <a:ext uri="{FF2B5EF4-FFF2-40B4-BE49-F238E27FC236}">
                <a16:creationId xmlns:a16="http://schemas.microsoft.com/office/drawing/2014/main" id="{C355CE22-3501-47C2-945C-772D738AF389}"/>
              </a:ext>
            </a:extLst>
          </xdr:cNvPr>
          <xdr:cNvGraphicFramePr>
            <a:graphicFrameLocks/>
          </xdr:cNvGraphicFramePr>
        </xdr:nvGraphicFramePr>
        <xdr:xfrm>
          <a:off x="9188824" y="4448735"/>
          <a:ext cx="3787588" cy="1949824"/>
        </xdr:xfrm>
        <a:graphic>
          <a:graphicData uri="http://schemas.openxmlformats.org/drawingml/2006/chart">
            <c:chart xmlns:c="http://schemas.openxmlformats.org/drawingml/2006/chart" xmlns:r="http://schemas.openxmlformats.org/officeDocument/2006/relationships" r:id="rId20"/>
          </a:graphicData>
        </a:graphic>
      </xdr:graphicFrame>
      <xdr:sp macro="" textlink="">
        <xdr:nvSpPr>
          <xdr:cNvPr id="23" name="Rectangle 22">
            <a:extLst>
              <a:ext uri="{FF2B5EF4-FFF2-40B4-BE49-F238E27FC236}">
                <a16:creationId xmlns:a16="http://schemas.microsoft.com/office/drawing/2014/main" id="{80F98712-CCAA-4C33-7119-9D489AEF303A}"/>
              </a:ext>
            </a:extLst>
          </xdr:cNvPr>
          <xdr:cNvSpPr/>
        </xdr:nvSpPr>
        <xdr:spPr>
          <a:xfrm>
            <a:off x="9694842" y="4359088"/>
            <a:ext cx="2831544" cy="219163"/>
          </a:xfrm>
          <a:prstGeom prst="rect">
            <a:avLst/>
          </a:prstGeom>
          <a:noFill/>
        </xdr:spPr>
        <xdr:txBody>
          <a:bodyPr wrap="none" lIns="0" tIns="0" rIns="0" bIns="0">
            <a:spAutoFit/>
          </a:bodyPr>
          <a:lstStyle/>
          <a:p>
            <a:pPr marL="0" indent="0" algn="ctr"/>
            <a:r>
              <a:rPr lang="en-US" sz="1400" b="1" cap="none" spc="0">
                <a:ln w="0"/>
                <a:solidFill>
                  <a:schemeClr val="accent5"/>
                </a:solidFill>
                <a:effectLst>
                  <a:outerShdw blurRad="38100" dist="19050" dir="2700000" algn="tl" rotWithShape="0">
                    <a:schemeClr val="dk1">
                      <a:alpha val="40000"/>
                    </a:schemeClr>
                  </a:outerShdw>
                </a:effectLst>
                <a:latin typeface="+mn-lt"/>
                <a:ea typeface="+mn-ea"/>
                <a:cs typeface="+mn-cs"/>
              </a:rPr>
              <a:t>Tranding</a:t>
            </a:r>
            <a:r>
              <a:rPr lang="en-US" sz="1400" b="1" cap="none" spc="0" baseline="0">
                <a:ln w="0"/>
                <a:solidFill>
                  <a:schemeClr val="accent5"/>
                </a:solidFill>
                <a:effectLst>
                  <a:outerShdw blurRad="38100" dist="19050" dir="2700000" algn="tl" rotWithShape="0">
                    <a:schemeClr val="dk1">
                      <a:alpha val="40000"/>
                    </a:schemeClr>
                  </a:outerShdw>
                </a:effectLst>
                <a:latin typeface="+mn-lt"/>
                <a:ea typeface="+mn-ea"/>
                <a:cs typeface="+mn-cs"/>
              </a:rPr>
              <a:t> Products Revenue and Profit</a:t>
            </a:r>
            <a:endParaRPr lang="en-US" sz="1400" b="1" cap="none" spc="0">
              <a:ln w="0"/>
              <a:solidFill>
                <a:schemeClr val="accent5"/>
              </a:solidFill>
              <a:effectLst>
                <a:outerShdw blurRad="38100" dist="19050" dir="2700000" algn="tl" rotWithShape="0">
                  <a:schemeClr val="dk1">
                    <a:alpha val="40000"/>
                  </a:schemeClr>
                </a:outerShdw>
              </a:effectLst>
              <a:latin typeface="+mn-lt"/>
              <a:ea typeface="+mn-ea"/>
              <a:cs typeface="+mn-cs"/>
            </a:endParaRPr>
          </a:p>
        </xdr:txBody>
      </xdr:sp>
      <xdr:sp macro="" textlink="">
        <xdr:nvSpPr>
          <xdr:cNvPr id="29" name="Rectangle 28">
            <a:extLst>
              <a:ext uri="{FF2B5EF4-FFF2-40B4-BE49-F238E27FC236}">
                <a16:creationId xmlns:a16="http://schemas.microsoft.com/office/drawing/2014/main" id="{2375BC30-BDAA-24DA-7388-A58E1E181C12}"/>
              </a:ext>
            </a:extLst>
          </xdr:cNvPr>
          <xdr:cNvSpPr/>
        </xdr:nvSpPr>
        <xdr:spPr>
          <a:xfrm>
            <a:off x="9908779" y="2253823"/>
            <a:ext cx="2403671" cy="219163"/>
          </a:xfrm>
          <a:prstGeom prst="rect">
            <a:avLst/>
          </a:prstGeom>
          <a:noFill/>
        </xdr:spPr>
        <xdr:txBody>
          <a:bodyPr wrap="none" lIns="0" tIns="0" rIns="0" bIns="0">
            <a:spAutoFit/>
          </a:bodyPr>
          <a:lstStyle/>
          <a:p>
            <a:pPr marL="0" indent="0" algn="ctr"/>
            <a:r>
              <a:rPr lang="en-US" sz="1400" b="1" cap="none" spc="0">
                <a:ln w="0"/>
                <a:solidFill>
                  <a:schemeClr val="accent5"/>
                </a:solidFill>
                <a:effectLst>
                  <a:outerShdw blurRad="38100" dist="19050" dir="2700000" algn="tl" rotWithShape="0">
                    <a:schemeClr val="dk1">
                      <a:alpha val="40000"/>
                    </a:schemeClr>
                  </a:outerShdw>
                </a:effectLst>
                <a:latin typeface="+mn-lt"/>
                <a:ea typeface="+mn-ea"/>
                <a:cs typeface="+mn-cs"/>
              </a:rPr>
              <a:t>Payment</a:t>
            </a:r>
            <a:r>
              <a:rPr lang="en-US" sz="1400" b="1" cap="none" spc="0" baseline="0">
                <a:ln w="0"/>
                <a:solidFill>
                  <a:schemeClr val="accent5"/>
                </a:solidFill>
                <a:effectLst>
                  <a:outerShdw blurRad="38100" dist="19050" dir="2700000" algn="tl" rotWithShape="0">
                    <a:schemeClr val="dk1">
                      <a:alpha val="40000"/>
                    </a:schemeClr>
                  </a:outerShdw>
                </a:effectLst>
                <a:latin typeface="+mn-lt"/>
                <a:ea typeface="+mn-ea"/>
                <a:cs typeface="+mn-cs"/>
              </a:rPr>
              <a:t> Methods wise Order %</a:t>
            </a:r>
            <a:endParaRPr lang="en-US" sz="1400" b="1" cap="none" spc="0">
              <a:ln w="0"/>
              <a:solidFill>
                <a:schemeClr val="accent5"/>
              </a:solidFill>
              <a:effectLst>
                <a:outerShdw blurRad="38100" dist="19050" dir="2700000" algn="tl" rotWithShape="0">
                  <a:schemeClr val="dk1">
                    <a:alpha val="40000"/>
                  </a:schemeClr>
                </a:outerShdw>
              </a:effectLst>
              <a:latin typeface="+mn-lt"/>
              <a:ea typeface="+mn-ea"/>
              <a:cs typeface="+mn-cs"/>
            </a:endParaRPr>
          </a:p>
        </xdr:txBody>
      </xdr:sp>
      <xdr:pic>
        <xdr:nvPicPr>
          <xdr:cNvPr id="52" name="Picture 51">
            <a:extLst>
              <a:ext uri="{FF2B5EF4-FFF2-40B4-BE49-F238E27FC236}">
                <a16:creationId xmlns:a16="http://schemas.microsoft.com/office/drawing/2014/main" id="{259C4179-AA59-3B47-B5DF-4F226BD63914}"/>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165564" y="101204"/>
            <a:ext cx="508138" cy="494109"/>
          </a:xfrm>
          <a:prstGeom prst="rect">
            <a:avLst/>
          </a:prstGeom>
        </xdr:spPr>
      </xdr:pic>
      <xdr:pic>
        <xdr:nvPicPr>
          <xdr:cNvPr id="61" name="Picture 60">
            <a:extLst>
              <a:ext uri="{FF2B5EF4-FFF2-40B4-BE49-F238E27FC236}">
                <a16:creationId xmlns:a16="http://schemas.microsoft.com/office/drawing/2014/main" id="{73A8B810-D340-F05F-94BC-3EEE8C980D13}"/>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flipH="1">
            <a:off x="5667177" y="101204"/>
            <a:ext cx="508138" cy="494109"/>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506557</xdr:colOff>
      <xdr:row>2</xdr:row>
      <xdr:rowOff>128133</xdr:rowOff>
    </xdr:to>
    <xdr:pic>
      <xdr:nvPicPr>
        <xdr:cNvPr id="3" name="Picture 2">
          <a:hlinkClick xmlns:r="http://schemas.openxmlformats.org/officeDocument/2006/relationships" r:id="rId1"/>
          <a:extLst>
            <a:ext uri="{FF2B5EF4-FFF2-40B4-BE49-F238E27FC236}">
              <a16:creationId xmlns:a16="http://schemas.microsoft.com/office/drawing/2014/main" id="{F5E81F66-E9A2-D676-5AB9-097DEAC219A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0"/>
          <a:ext cx="506557" cy="509133"/>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295275</xdr:colOff>
      <xdr:row>25</xdr:row>
      <xdr:rowOff>57149</xdr:rowOff>
    </xdr:from>
    <xdr:to>
      <xdr:col>1</xdr:col>
      <xdr:colOff>733425</xdr:colOff>
      <xdr:row>34</xdr:row>
      <xdr:rowOff>104774</xdr:rowOff>
    </xdr:to>
    <mc:AlternateContent xmlns:mc="http://schemas.openxmlformats.org/markup-compatibility/2006" xmlns:a14="http://schemas.microsoft.com/office/drawing/2010/main">
      <mc:Choice Requires="a14">
        <xdr:graphicFrame macro="">
          <xdr:nvGraphicFramePr>
            <xdr:cNvPr id="2" name="Years 1">
              <a:extLst>
                <a:ext uri="{FF2B5EF4-FFF2-40B4-BE49-F238E27FC236}">
                  <a16:creationId xmlns:a16="http://schemas.microsoft.com/office/drawing/2014/main" id="{3148101D-062B-42F4-A8D0-D820AF7AC6F7}"/>
                </a:ext>
              </a:extLst>
            </xdr:cNvPr>
            <xdr:cNvGraphicFramePr/>
          </xdr:nvGraphicFramePr>
          <xdr:xfrm>
            <a:off x="0" y="0"/>
            <a:ext cx="0" cy="0"/>
          </xdr:xfrm>
          <a:graphic>
            <a:graphicData uri="http://schemas.microsoft.com/office/drawing/2010/slicer">
              <sle:slicer xmlns:sle="http://schemas.microsoft.com/office/drawing/2010/slicer" name="Years 1"/>
            </a:graphicData>
          </a:graphic>
        </xdr:graphicFrame>
      </mc:Choice>
      <mc:Fallback xmlns="">
        <xdr:sp macro="" textlink="">
          <xdr:nvSpPr>
            <xdr:cNvPr id="0" name=""/>
            <xdr:cNvSpPr>
              <a:spLocks noTextEdit="1"/>
            </xdr:cNvSpPr>
          </xdr:nvSpPr>
          <xdr:spPr>
            <a:xfrm>
              <a:off x="295275" y="4933949"/>
              <a:ext cx="1371600" cy="18383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1001745</xdr:colOff>
      <xdr:row>24</xdr:row>
      <xdr:rowOff>92562</xdr:rowOff>
    </xdr:from>
    <xdr:to>
      <xdr:col>2</xdr:col>
      <xdr:colOff>771526</xdr:colOff>
      <xdr:row>39</xdr:row>
      <xdr:rowOff>171450</xdr:rowOff>
    </xdr:to>
    <mc:AlternateContent xmlns:mc="http://schemas.openxmlformats.org/markup-compatibility/2006" xmlns:a14="http://schemas.microsoft.com/office/drawing/2010/main">
      <mc:Choice Requires="a14">
        <xdr:graphicFrame macro="">
          <xdr:nvGraphicFramePr>
            <xdr:cNvPr id="3" name="Months 1">
              <a:extLst>
                <a:ext uri="{FF2B5EF4-FFF2-40B4-BE49-F238E27FC236}">
                  <a16:creationId xmlns:a16="http://schemas.microsoft.com/office/drawing/2014/main" id="{5FFBA2C0-E423-4ABB-8C78-8D4E072E60DA}"/>
                </a:ext>
              </a:extLst>
            </xdr:cNvPr>
            <xdr:cNvGraphicFramePr/>
          </xdr:nvGraphicFramePr>
          <xdr:xfrm>
            <a:off x="0" y="0"/>
            <a:ext cx="0" cy="0"/>
          </xdr:xfrm>
          <a:graphic>
            <a:graphicData uri="http://schemas.microsoft.com/office/drawing/2010/slicer">
              <sle:slicer xmlns:sle="http://schemas.microsoft.com/office/drawing/2010/slicer" name="Months 1"/>
            </a:graphicData>
          </a:graphic>
        </xdr:graphicFrame>
      </mc:Choice>
      <mc:Fallback xmlns="">
        <xdr:sp macro="" textlink="">
          <xdr:nvSpPr>
            <xdr:cNvPr id="0" name=""/>
            <xdr:cNvSpPr>
              <a:spLocks noTextEdit="1"/>
            </xdr:cNvSpPr>
          </xdr:nvSpPr>
          <xdr:spPr>
            <a:xfrm>
              <a:off x="1935195" y="4778862"/>
              <a:ext cx="1474756" cy="30887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838200</xdr:colOff>
      <xdr:row>40</xdr:row>
      <xdr:rowOff>66675</xdr:rowOff>
    </xdr:from>
    <xdr:to>
      <xdr:col>2</xdr:col>
      <xdr:colOff>962025</xdr:colOff>
      <xdr:row>52</xdr:row>
      <xdr:rowOff>152400</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2CB416C2-AB30-3E81-6AB3-AE104453758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771650" y="795337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38</xdr:row>
      <xdr:rowOff>152400</xdr:rowOff>
    </xdr:from>
    <xdr:to>
      <xdr:col>1</xdr:col>
      <xdr:colOff>552450</xdr:colOff>
      <xdr:row>51</xdr:row>
      <xdr:rowOff>47625</xdr:rowOff>
    </xdr:to>
    <mc:AlternateContent xmlns:mc="http://schemas.openxmlformats.org/markup-compatibility/2006" xmlns:a14="http://schemas.microsoft.com/office/drawing/2010/main">
      <mc:Choice Requires="a14">
        <xdr:graphicFrame macro="">
          <xdr:nvGraphicFramePr>
            <xdr:cNvPr id="7" name="Product Category">
              <a:extLst>
                <a:ext uri="{FF2B5EF4-FFF2-40B4-BE49-F238E27FC236}">
                  <a16:creationId xmlns:a16="http://schemas.microsoft.com/office/drawing/2014/main" id="{A25CD283-BCB7-ADD0-67B3-4F5D51115C65}"/>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0" y="7658100"/>
              <a:ext cx="14859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106455</xdr:colOff>
      <xdr:row>12</xdr:row>
      <xdr:rowOff>57149</xdr:rowOff>
    </xdr:from>
    <xdr:to>
      <xdr:col>20</xdr:col>
      <xdr:colOff>823632</xdr:colOff>
      <xdr:row>26</xdr:row>
      <xdr:rowOff>133349</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0FC734A9-7405-BD52-7EF9-42879E1DA29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9204080" y="2457449"/>
              <a:ext cx="4584327"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6</xdr:col>
          <xdr:colOff>180975</xdr:colOff>
          <xdr:row>16</xdr:row>
          <xdr:rowOff>114300</xdr:rowOff>
        </xdr:from>
        <xdr:to>
          <xdr:col>7</xdr:col>
          <xdr:colOff>885825</xdr:colOff>
          <xdr:row>18</xdr:row>
          <xdr:rowOff>133350</xdr:rowOff>
        </xdr:to>
        <xdr:sp macro="" textlink="">
          <xdr:nvSpPr>
            <xdr:cNvPr id="3073" name="Button 1" hidden="1">
              <a:extLst>
                <a:ext uri="{63B3BB69-23CF-44E3-9099-C40C66FF867C}">
                  <a14:compatExt spid="_x0000_s3073"/>
                </a:ext>
                <a:ext uri="{FF2B5EF4-FFF2-40B4-BE49-F238E27FC236}">
                  <a16:creationId xmlns:a16="http://schemas.microsoft.com/office/drawing/2014/main" id="{00000000-0008-0000-0300-0000010C0000}"/>
                </a:ext>
              </a:extLst>
            </xdr:cNvPr>
            <xdr:cNvSpPr/>
          </xdr:nvSpPr>
          <xdr:spPr bwMode="auto">
            <a:xfrm>
              <a:off x="0" y="0"/>
              <a:ext cx="0" cy="0"/>
            </a:xfrm>
            <a:prstGeom prst="rect">
              <a:avLst/>
            </a:prstGeom>
            <a:noFill/>
            <a:ln w="9525">
              <a:miter lim="800000"/>
              <a:headEnd/>
              <a:tailEnd/>
            </a:ln>
          </xdr:spPr>
          <xdr:txBody>
            <a:bodyPr vertOverflow="clip" wrap="square" lIns="36576" tIns="36576" rIns="36576" bIns="36576" anchor="ctr" upright="1"/>
            <a:lstStyle/>
            <a:p>
              <a:pPr algn="ctr" rtl="0">
                <a:defRPr sz="1000"/>
              </a:pPr>
              <a:r>
                <a:rPr lang="en-IN" sz="1800" b="1" i="0" u="none" strike="noStrike" baseline="0">
                  <a:solidFill>
                    <a:srgbClr val="000000"/>
                  </a:solidFill>
                  <a:latin typeface="Calibri"/>
                  <a:cs typeface="Calibri"/>
                </a:rPr>
                <a:t>Submit</a:t>
              </a:r>
            </a:p>
          </xdr:txBody>
        </xdr:sp>
        <xdr:clientData fPrintsWithSheet="0"/>
      </xdr:twoCellAnchor>
    </mc:Choice>
    <mc:Fallback/>
  </mc:AlternateContent>
  <xdr:twoCellAnchor editAs="oneCell">
    <xdr:from>
      <xdr:col>3</xdr:col>
      <xdr:colOff>11206</xdr:colOff>
      <xdr:row>3</xdr:row>
      <xdr:rowOff>0</xdr:rowOff>
    </xdr:from>
    <xdr:to>
      <xdr:col>3</xdr:col>
      <xdr:colOff>658213</xdr:colOff>
      <xdr:row>3</xdr:row>
      <xdr:rowOff>649941</xdr:rowOff>
    </xdr:to>
    <xdr:pic>
      <xdr:nvPicPr>
        <xdr:cNvPr id="3" name="Picture 2">
          <a:hlinkClick xmlns:r="http://schemas.openxmlformats.org/officeDocument/2006/relationships" r:id="rId1"/>
          <a:extLst>
            <a:ext uri="{FF2B5EF4-FFF2-40B4-BE49-F238E27FC236}">
              <a16:creationId xmlns:a16="http://schemas.microsoft.com/office/drawing/2014/main" id="{2C0169C4-A288-A063-035F-BC6D0C534C9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319618" y="582706"/>
          <a:ext cx="647007" cy="64994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37252</xdr:colOff>
      <xdr:row>0</xdr:row>
      <xdr:rowOff>6778</xdr:rowOff>
    </xdr:from>
    <xdr:to>
      <xdr:col>1</xdr:col>
      <xdr:colOff>77847</xdr:colOff>
      <xdr:row>3</xdr:row>
      <xdr:rowOff>82826</xdr:rowOff>
    </xdr:to>
    <xdr:pic>
      <xdr:nvPicPr>
        <xdr:cNvPr id="3" name="Picture 2">
          <a:hlinkClick xmlns:r="http://schemas.openxmlformats.org/officeDocument/2006/relationships" r:id="rId1"/>
          <a:extLst>
            <a:ext uri="{FF2B5EF4-FFF2-40B4-BE49-F238E27FC236}">
              <a16:creationId xmlns:a16="http://schemas.microsoft.com/office/drawing/2014/main" id="{87BF9013-6B4D-7C32-38F2-BE9B4DD82B0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7252" y="6778"/>
          <a:ext cx="653508" cy="64754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Manish\Downloads\Skill%20Course%20Data%20Analyst%202.0%20Class\Module%207\Mobile%20Store%20Sales%20Report%20Dashboard\sales_data.xlsx" TargetMode="External"/><Relationship Id="rId1" Type="http://schemas.openxmlformats.org/officeDocument/2006/relationships/externalLinkPath" Target="sales_dat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Analysis"/>
      <sheetName val="Retail Store Sales"/>
      <sheetName val="Sales Form"/>
      <sheetName val="Cost Per Unit"/>
      <sheetName val="sales_data"/>
    </sheetNames>
    <sheetDataSet>
      <sheetData sheetId="0"/>
      <sheetData sheetId="1"/>
      <sheetData sheetId="2"/>
      <sheetData sheetId="3"/>
      <sheetData sheetId="4"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nish" refreshedDate="45735.538590625001" backgroundQuery="1" createdVersion="8" refreshedVersion="8" minRefreshableVersion="3" recordCount="555" xr:uid="{867DA5C5-7579-47A5-BBA9-0B0F3EB0F40C}">
  <cacheSource type="external" connectionId="1"/>
  <cacheFields count="16">
    <cacheField name="Customer Name" numFmtId="0">
      <sharedItems/>
    </cacheField>
    <cacheField name="Product Category" numFmtId="0">
      <sharedItems count="5">
        <s v="Electronics"/>
        <s v="Books"/>
        <s v="Apparel"/>
        <s v="Groceries"/>
        <s v="Home Decor"/>
      </sharedItems>
    </cacheField>
    <cacheField name="Product Name" numFmtId="0">
      <sharedItems count="25">
        <s v="Smartphone"/>
        <s v="Fiction"/>
        <s v="Sneakers"/>
        <s v="Cereal"/>
        <s v="Headphones"/>
        <s v="Vase"/>
        <s v="Camera"/>
        <s v="Milk"/>
        <s v="T-Shirt"/>
        <s v="Curtains"/>
        <s v="Children's Book"/>
        <s v="Wall Art"/>
        <s v="Dress"/>
        <s v="Jeans"/>
        <s v="Biography"/>
        <s v="Laptop"/>
        <s v="Cookbook"/>
        <s v="Non-Fiction"/>
        <s v="Juice"/>
        <s v="Table Lamp"/>
        <s v="Cushion"/>
        <s v="Jacket"/>
        <s v="Tablet"/>
        <s v="Pasta"/>
        <s v="Rice"/>
      </sharedItems>
    </cacheField>
    <cacheField name="Order Date" numFmtId="0">
      <sharedItems containsSemiMixedTypes="0" containsNonDate="0" containsDate="1" containsString="0" minDate="2024-01-01T00:00:00" maxDate="2025-12-29T00:00:00"/>
    </cacheField>
    <cacheField name="Delivered Date" numFmtId="0">
      <sharedItems containsSemiMixedTypes="0" containsNonDate="0" containsDate="1" containsString="0" minDate="2024-01-10T00:00:00" maxDate="2026-01-01T00:00:00"/>
    </cacheField>
    <cacheField name="Quantity" numFmtId="0">
      <sharedItems containsSemiMixedTypes="0" containsString="0" containsNumber="1" containsInteger="1" minValue="1" maxValue="10" count="10">
        <n v="4"/>
        <n v="7"/>
        <n v="5"/>
        <n v="3"/>
        <n v="2"/>
        <n v="10"/>
        <n v="6"/>
        <n v="9"/>
        <n v="8"/>
        <n v="1"/>
      </sharedItems>
    </cacheField>
    <cacheField name="Unit Price" numFmtId="0">
      <sharedItems containsSemiMixedTypes="0" containsString="0" containsNumber="1" containsInteger="1" minValue="10" maxValue="998"/>
    </cacheField>
    <cacheField name="Status" numFmtId="0">
      <sharedItems count="2">
        <s v="Completed"/>
        <s v="Returned"/>
      </sharedItems>
    </cacheField>
    <cacheField name="Country" numFmtId="0">
      <sharedItems count="7">
        <s v="Australia"/>
        <s v="United Kingdom"/>
        <s v="China"/>
        <s v="Nigeria"/>
        <s v="United States"/>
        <s v="Brazil"/>
        <s v="Antarctica"/>
      </sharedItems>
    </cacheField>
    <cacheField name="Payment Method" numFmtId="0">
      <sharedItems count="4">
        <s v="Mobile Money"/>
        <s v="Credit Card"/>
        <s v="Cash"/>
        <s v="Bank Transfer"/>
      </sharedItems>
    </cacheField>
    <cacheField name="Delivery Time" numFmtId="0">
      <sharedItems containsSemiMixedTypes="0" containsString="0" containsNumber="1" containsInteger="1" minValue="1" maxValue="22" count="20">
        <n v="4"/>
        <n v="6"/>
        <n v="10"/>
        <n v="5"/>
        <n v="16"/>
        <n v="12"/>
        <n v="15"/>
        <n v="9"/>
        <n v="3"/>
        <n v="14"/>
        <n v="8"/>
        <n v="11"/>
        <n v="7"/>
        <n v="13"/>
        <n v="21"/>
        <n v="19"/>
        <n v="20"/>
        <n v="22"/>
        <n v="1"/>
        <n v="2"/>
      </sharedItems>
    </cacheField>
    <cacheField name="Years" numFmtId="0">
      <sharedItems containsSemiMixedTypes="0" containsString="0" containsNumber="1" containsInteger="1" minValue="2024" maxValue="2025" count="2">
        <n v="2024"/>
        <n v="2025"/>
      </sharedItems>
    </cacheField>
    <cacheField name="Months" numFmtId="0">
      <sharedItems count="12">
        <s v="May"/>
        <s v="Oct"/>
        <s v="Jul"/>
        <s v="Mar"/>
        <s v="Nov"/>
        <s v="Jun"/>
        <s v="Dec"/>
        <s v="Feb"/>
        <s v="Sep"/>
        <s v="Aug"/>
        <s v="Jan"/>
        <s v="Apr"/>
      </sharedItems>
    </cacheField>
    <cacheField name="Total Cost" numFmtId="0">
      <sharedItems containsSemiMixedTypes="0" containsString="0" containsNumber="1" containsInteger="1" minValue="8" maxValue="7305"/>
    </cacheField>
    <cacheField name="Sales Revenue" numFmtId="0">
      <sharedItems containsSemiMixedTypes="0" containsString="0" containsNumber="1" containsInteger="1" minValue="13" maxValue="9740"/>
    </cacheField>
    <cacheField name="Profit" numFmtId="0">
      <sharedItems containsSemiMixedTypes="0" containsString="0" containsNumber="1" containsInteger="1" minValue="5" maxValue="4615"/>
    </cacheField>
  </cacheFields>
  <extLst>
    <ext xmlns:x14="http://schemas.microsoft.com/office/spreadsheetml/2009/9/main" uri="{725AE2AE-9491-48be-B2B4-4EB974FC3084}">
      <x14:pivotCacheDefinition pivotCacheId="8055937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5">
  <r>
    <s v="Allison Hill"/>
    <x v="0"/>
    <x v="0"/>
    <d v="2024-05-20T00:00:00"/>
    <d v="2024-05-24T00:00:00"/>
    <x v="0"/>
    <n v="238"/>
    <x v="0"/>
    <x v="0"/>
    <x v="0"/>
    <x v="0"/>
    <x v="0"/>
    <x v="0"/>
    <n v="714"/>
    <n v="952"/>
    <n v="238"/>
  </r>
  <r>
    <s v="Lance Hoffman"/>
    <x v="1"/>
    <x v="1"/>
    <d v="2024-10-29T00:00:00"/>
    <d v="2024-11-04T00:00:00"/>
    <x v="1"/>
    <n v="42"/>
    <x v="0"/>
    <x v="0"/>
    <x v="1"/>
    <x v="1"/>
    <x v="0"/>
    <x v="1"/>
    <n v="147"/>
    <n v="294"/>
    <n v="147"/>
  </r>
  <r>
    <s v="Brent Abbott"/>
    <x v="2"/>
    <x v="2"/>
    <d v="2024-10-28T00:00:00"/>
    <d v="2024-11-07T00:00:00"/>
    <x v="2"/>
    <n v="838"/>
    <x v="0"/>
    <x v="1"/>
    <x v="1"/>
    <x v="2"/>
    <x v="0"/>
    <x v="1"/>
    <n v="3143"/>
    <n v="4190"/>
    <n v="1047"/>
  </r>
  <r>
    <s v="Edward Fuller"/>
    <x v="3"/>
    <x v="3"/>
    <d v="2024-05-22T00:00:00"/>
    <d v="2024-05-27T00:00:00"/>
    <x v="3"/>
    <n v="230"/>
    <x v="0"/>
    <x v="1"/>
    <x v="1"/>
    <x v="3"/>
    <x v="0"/>
    <x v="0"/>
    <n v="380"/>
    <n v="690"/>
    <n v="310"/>
  </r>
  <r>
    <s v="Melinda Jones"/>
    <x v="0"/>
    <x v="4"/>
    <d v="2024-10-01T00:00:00"/>
    <d v="2024-10-17T00:00:00"/>
    <x v="4"/>
    <n v="954"/>
    <x v="1"/>
    <x v="2"/>
    <x v="2"/>
    <x v="4"/>
    <x v="0"/>
    <x v="1"/>
    <n v="1240"/>
    <n v="1908"/>
    <n v="668"/>
  </r>
  <r>
    <s v="Andrew Stewart"/>
    <x v="4"/>
    <x v="5"/>
    <d v="2024-07-04T00:00:00"/>
    <d v="2024-07-10T00:00:00"/>
    <x v="5"/>
    <n v="206"/>
    <x v="0"/>
    <x v="3"/>
    <x v="2"/>
    <x v="1"/>
    <x v="0"/>
    <x v="2"/>
    <n v="1545"/>
    <n v="2060"/>
    <n v="515"/>
  </r>
  <r>
    <s v="Nicole Patterson"/>
    <x v="3"/>
    <x v="3"/>
    <d v="2024-03-24T00:00:00"/>
    <d v="2024-04-05T00:00:00"/>
    <x v="6"/>
    <n v="373"/>
    <x v="1"/>
    <x v="0"/>
    <x v="2"/>
    <x v="5"/>
    <x v="0"/>
    <x v="3"/>
    <n v="1231"/>
    <n v="2238"/>
    <n v="1007"/>
  </r>
  <r>
    <s v="Anthony Rodriguez"/>
    <x v="0"/>
    <x v="6"/>
    <d v="2024-11-21T00:00:00"/>
    <d v="2024-12-01T00:00:00"/>
    <x v="3"/>
    <n v="556"/>
    <x v="0"/>
    <x v="3"/>
    <x v="1"/>
    <x v="2"/>
    <x v="0"/>
    <x v="4"/>
    <n v="1334"/>
    <n v="1668"/>
    <n v="334"/>
  </r>
  <r>
    <s v="Shannon Smith"/>
    <x v="3"/>
    <x v="7"/>
    <d v="2024-05-18T00:00:00"/>
    <d v="2024-05-22T00:00:00"/>
    <x v="7"/>
    <n v="234"/>
    <x v="0"/>
    <x v="3"/>
    <x v="1"/>
    <x v="0"/>
    <x v="0"/>
    <x v="0"/>
    <n v="1053"/>
    <n v="2106"/>
    <n v="1053"/>
  </r>
  <r>
    <s v="Pamela Romero"/>
    <x v="2"/>
    <x v="8"/>
    <d v="2024-06-10T00:00:00"/>
    <d v="2024-06-25T00:00:00"/>
    <x v="1"/>
    <n v="284"/>
    <x v="1"/>
    <x v="0"/>
    <x v="1"/>
    <x v="6"/>
    <x v="0"/>
    <x v="5"/>
    <n v="1292"/>
    <n v="1988"/>
    <n v="696"/>
  </r>
  <r>
    <s v="Tammy Sellers"/>
    <x v="4"/>
    <x v="9"/>
    <d v="2024-12-01T00:00:00"/>
    <d v="2024-12-10T00:00:00"/>
    <x v="8"/>
    <n v="415"/>
    <x v="0"/>
    <x v="3"/>
    <x v="2"/>
    <x v="7"/>
    <x v="0"/>
    <x v="6"/>
    <n v="2158"/>
    <n v="3320"/>
    <n v="1162"/>
  </r>
  <r>
    <s v="Joseph Obrien"/>
    <x v="1"/>
    <x v="10"/>
    <d v="2024-07-04T00:00:00"/>
    <d v="2024-07-07T00:00:00"/>
    <x v="0"/>
    <n v="151"/>
    <x v="0"/>
    <x v="3"/>
    <x v="1"/>
    <x v="8"/>
    <x v="0"/>
    <x v="2"/>
    <n v="362"/>
    <n v="604"/>
    <n v="242"/>
  </r>
  <r>
    <s v="Austin Smith"/>
    <x v="0"/>
    <x v="0"/>
    <d v="2024-03-19T00:00:00"/>
    <d v="2024-03-29T00:00:00"/>
    <x v="3"/>
    <n v="821"/>
    <x v="1"/>
    <x v="3"/>
    <x v="3"/>
    <x v="2"/>
    <x v="0"/>
    <x v="3"/>
    <n v="1847"/>
    <n v="2463"/>
    <n v="616"/>
  </r>
  <r>
    <s v="David Caldwell"/>
    <x v="0"/>
    <x v="4"/>
    <d v="2024-07-14T00:00:00"/>
    <d v="2024-07-28T00:00:00"/>
    <x v="5"/>
    <n v="489"/>
    <x v="1"/>
    <x v="3"/>
    <x v="2"/>
    <x v="9"/>
    <x v="0"/>
    <x v="2"/>
    <n v="3179"/>
    <n v="4890"/>
    <n v="1711"/>
  </r>
  <r>
    <s v="Matthew Gomez"/>
    <x v="0"/>
    <x v="0"/>
    <d v="2024-12-15T00:00:00"/>
    <d v="2024-12-24T00:00:00"/>
    <x v="7"/>
    <n v="778"/>
    <x v="0"/>
    <x v="4"/>
    <x v="2"/>
    <x v="7"/>
    <x v="0"/>
    <x v="6"/>
    <n v="5252"/>
    <n v="7002"/>
    <n v="1750"/>
  </r>
  <r>
    <s v="Maria Brown"/>
    <x v="4"/>
    <x v="11"/>
    <d v="2024-03-21T00:00:00"/>
    <d v="2024-03-29T00:00:00"/>
    <x v="8"/>
    <n v="13"/>
    <x v="1"/>
    <x v="3"/>
    <x v="3"/>
    <x v="10"/>
    <x v="0"/>
    <x v="3"/>
    <n v="73"/>
    <n v="104"/>
    <n v="31"/>
  </r>
  <r>
    <s v="Clifford Ford"/>
    <x v="2"/>
    <x v="12"/>
    <d v="2024-02-24T00:00:00"/>
    <d v="2024-03-03T00:00:00"/>
    <x v="2"/>
    <n v="871"/>
    <x v="1"/>
    <x v="3"/>
    <x v="0"/>
    <x v="10"/>
    <x v="0"/>
    <x v="7"/>
    <n v="3049"/>
    <n v="4355"/>
    <n v="1306"/>
  </r>
  <r>
    <s v="Tammy Allison"/>
    <x v="2"/>
    <x v="13"/>
    <d v="2024-07-10T00:00:00"/>
    <d v="2024-07-19T00:00:00"/>
    <x v="3"/>
    <n v="562"/>
    <x v="0"/>
    <x v="1"/>
    <x v="3"/>
    <x v="7"/>
    <x v="0"/>
    <x v="2"/>
    <n v="1180"/>
    <n v="1686"/>
    <n v="506"/>
  </r>
  <r>
    <s v="Rachel Gibson"/>
    <x v="1"/>
    <x v="14"/>
    <d v="2024-09-07T00:00:00"/>
    <d v="2024-09-17T00:00:00"/>
    <x v="9"/>
    <n v="124"/>
    <x v="0"/>
    <x v="4"/>
    <x v="0"/>
    <x v="2"/>
    <x v="0"/>
    <x v="8"/>
    <n v="68"/>
    <n v="124"/>
    <n v="56"/>
  </r>
  <r>
    <s v="Lauren Daniels"/>
    <x v="0"/>
    <x v="15"/>
    <d v="2024-10-17T00:00:00"/>
    <d v="2024-10-23T00:00:00"/>
    <x v="4"/>
    <n v="97"/>
    <x v="0"/>
    <x v="3"/>
    <x v="3"/>
    <x v="1"/>
    <x v="0"/>
    <x v="1"/>
    <n v="165"/>
    <n v="194"/>
    <n v="29"/>
  </r>
  <r>
    <s v="Joseph Obrien"/>
    <x v="1"/>
    <x v="10"/>
    <d v="2024-07-04T00:00:00"/>
    <d v="2024-07-07T00:00:00"/>
    <x v="0"/>
    <n v="151"/>
    <x v="0"/>
    <x v="3"/>
    <x v="0"/>
    <x v="8"/>
    <x v="0"/>
    <x v="2"/>
    <n v="362"/>
    <n v="604"/>
    <n v="242"/>
  </r>
  <r>
    <s v="Amanda Miller"/>
    <x v="1"/>
    <x v="16"/>
    <d v="2024-08-04T00:00:00"/>
    <d v="2024-08-16T00:00:00"/>
    <x v="0"/>
    <n v="961"/>
    <x v="1"/>
    <x v="3"/>
    <x v="0"/>
    <x v="5"/>
    <x v="0"/>
    <x v="9"/>
    <n v="2499"/>
    <n v="3844"/>
    <n v="1345"/>
  </r>
  <r>
    <s v="Michael Evans"/>
    <x v="4"/>
    <x v="11"/>
    <d v="2024-12-09T00:00:00"/>
    <d v="2024-12-12T00:00:00"/>
    <x v="6"/>
    <n v="458"/>
    <x v="0"/>
    <x v="3"/>
    <x v="1"/>
    <x v="8"/>
    <x v="0"/>
    <x v="6"/>
    <n v="1924"/>
    <n v="2748"/>
    <n v="824"/>
  </r>
  <r>
    <s v="Angel Lewis MD"/>
    <x v="2"/>
    <x v="13"/>
    <d v="2024-02-02T00:00:00"/>
    <d v="2024-02-12T00:00:00"/>
    <x v="6"/>
    <n v="31"/>
    <x v="0"/>
    <x v="3"/>
    <x v="2"/>
    <x v="2"/>
    <x v="0"/>
    <x v="7"/>
    <n v="130"/>
    <n v="186"/>
    <n v="56"/>
  </r>
  <r>
    <s v="Joshua Turner"/>
    <x v="1"/>
    <x v="17"/>
    <d v="2024-01-04T00:00:00"/>
    <d v="2024-01-15T00:00:00"/>
    <x v="4"/>
    <n v="734"/>
    <x v="0"/>
    <x v="3"/>
    <x v="3"/>
    <x v="11"/>
    <x v="0"/>
    <x v="10"/>
    <n v="734"/>
    <n v="1468"/>
    <n v="734"/>
  </r>
  <r>
    <s v="Douglas Clark"/>
    <x v="0"/>
    <x v="0"/>
    <d v="2024-06-18T00:00:00"/>
    <d v="2024-06-29T00:00:00"/>
    <x v="4"/>
    <n v="536"/>
    <x v="1"/>
    <x v="0"/>
    <x v="0"/>
    <x v="11"/>
    <x v="0"/>
    <x v="5"/>
    <n v="804"/>
    <n v="1072"/>
    <n v="268"/>
  </r>
  <r>
    <s v="Kimberly Davenport"/>
    <x v="3"/>
    <x v="7"/>
    <d v="2024-08-27T00:00:00"/>
    <d v="2024-08-30T00:00:00"/>
    <x v="9"/>
    <n v="200"/>
    <x v="0"/>
    <x v="3"/>
    <x v="3"/>
    <x v="8"/>
    <x v="0"/>
    <x v="9"/>
    <n v="100"/>
    <n v="200"/>
    <n v="100"/>
  </r>
  <r>
    <s v="Richard Rodriguez"/>
    <x v="1"/>
    <x v="1"/>
    <d v="2024-01-26T00:00:00"/>
    <d v="2024-02-07T00:00:00"/>
    <x v="7"/>
    <n v="866"/>
    <x v="0"/>
    <x v="0"/>
    <x v="2"/>
    <x v="5"/>
    <x v="0"/>
    <x v="10"/>
    <n v="3897"/>
    <n v="7794"/>
    <n v="3897"/>
  </r>
  <r>
    <s v="Matthew Ross"/>
    <x v="2"/>
    <x v="2"/>
    <d v="2024-09-05T00:00:00"/>
    <d v="2024-09-19T00:00:00"/>
    <x v="8"/>
    <n v="228"/>
    <x v="0"/>
    <x v="1"/>
    <x v="2"/>
    <x v="9"/>
    <x v="0"/>
    <x v="8"/>
    <n v="1368"/>
    <n v="1824"/>
    <n v="456"/>
  </r>
  <r>
    <s v="Victoria Johnson"/>
    <x v="3"/>
    <x v="18"/>
    <d v="2024-12-04T00:00:00"/>
    <d v="2024-12-11T00:00:00"/>
    <x v="8"/>
    <n v="168"/>
    <x v="0"/>
    <x v="0"/>
    <x v="1"/>
    <x v="12"/>
    <x v="0"/>
    <x v="6"/>
    <n v="739"/>
    <n v="1344"/>
    <n v="605"/>
  </r>
  <r>
    <s v="Stephanie Lee"/>
    <x v="0"/>
    <x v="6"/>
    <d v="2024-10-04T00:00:00"/>
    <d v="2024-10-07T00:00:00"/>
    <x v="9"/>
    <n v="775"/>
    <x v="0"/>
    <x v="4"/>
    <x v="1"/>
    <x v="8"/>
    <x v="0"/>
    <x v="1"/>
    <n v="620"/>
    <n v="775"/>
    <n v="155"/>
  </r>
  <r>
    <s v="Benjamin Beck"/>
    <x v="1"/>
    <x v="10"/>
    <d v="2024-09-14T00:00:00"/>
    <d v="2024-09-19T00:00:00"/>
    <x v="7"/>
    <n v="171"/>
    <x v="0"/>
    <x v="0"/>
    <x v="2"/>
    <x v="3"/>
    <x v="0"/>
    <x v="8"/>
    <n v="923"/>
    <n v="1539"/>
    <n v="616"/>
  </r>
  <r>
    <s v="Stephanie Gilbert"/>
    <x v="0"/>
    <x v="6"/>
    <d v="2024-05-06T00:00:00"/>
    <d v="2024-05-19T00:00:00"/>
    <x v="5"/>
    <n v="618"/>
    <x v="0"/>
    <x v="0"/>
    <x v="3"/>
    <x v="13"/>
    <x v="0"/>
    <x v="0"/>
    <n v="4944"/>
    <n v="6180"/>
    <n v="1236"/>
  </r>
  <r>
    <s v="Jeffrey Carpenter"/>
    <x v="3"/>
    <x v="18"/>
    <d v="2024-10-16T00:00:00"/>
    <d v="2024-10-21T00:00:00"/>
    <x v="7"/>
    <n v="333"/>
    <x v="1"/>
    <x v="4"/>
    <x v="3"/>
    <x v="3"/>
    <x v="0"/>
    <x v="1"/>
    <n v="1648"/>
    <n v="2997"/>
    <n v="1349"/>
  </r>
  <r>
    <s v="Curtis Johnson"/>
    <x v="4"/>
    <x v="19"/>
    <d v="2024-01-05T00:00:00"/>
    <d v="2024-01-10T00:00:00"/>
    <x v="8"/>
    <n v="646"/>
    <x v="0"/>
    <x v="3"/>
    <x v="3"/>
    <x v="3"/>
    <x v="0"/>
    <x v="10"/>
    <n v="3876"/>
    <n v="5168"/>
    <n v="1292"/>
  </r>
  <r>
    <s v="Michael Snyder"/>
    <x v="1"/>
    <x v="17"/>
    <d v="2024-09-16T00:00:00"/>
    <d v="2024-09-21T00:00:00"/>
    <x v="2"/>
    <n v="496"/>
    <x v="0"/>
    <x v="4"/>
    <x v="0"/>
    <x v="3"/>
    <x v="0"/>
    <x v="8"/>
    <n v="1240"/>
    <n v="2480"/>
    <n v="1240"/>
  </r>
  <r>
    <s v="Melissa Marshall"/>
    <x v="4"/>
    <x v="20"/>
    <d v="2024-03-21T00:00:00"/>
    <d v="2024-04-04T00:00:00"/>
    <x v="8"/>
    <n v="863"/>
    <x v="1"/>
    <x v="3"/>
    <x v="3"/>
    <x v="9"/>
    <x v="0"/>
    <x v="3"/>
    <n v="4488"/>
    <n v="6904"/>
    <n v="2416"/>
  </r>
  <r>
    <s v="Michelle Wagner"/>
    <x v="1"/>
    <x v="1"/>
    <d v="2024-12-07T00:00:00"/>
    <d v="2024-12-19T00:00:00"/>
    <x v="7"/>
    <n v="316"/>
    <x v="0"/>
    <x v="3"/>
    <x v="0"/>
    <x v="5"/>
    <x v="0"/>
    <x v="6"/>
    <n v="1422"/>
    <n v="2844"/>
    <n v="1422"/>
  </r>
  <r>
    <s v="Sara Ramirez"/>
    <x v="4"/>
    <x v="19"/>
    <d v="2024-02-24T00:00:00"/>
    <d v="2024-02-29T00:00:00"/>
    <x v="7"/>
    <n v="169"/>
    <x v="1"/>
    <x v="4"/>
    <x v="2"/>
    <x v="3"/>
    <x v="0"/>
    <x v="7"/>
    <n v="1141"/>
    <n v="1521"/>
    <n v="380"/>
  </r>
  <r>
    <s v="George Orozco"/>
    <x v="2"/>
    <x v="21"/>
    <d v="2024-04-14T00:00:00"/>
    <d v="2024-04-28T00:00:00"/>
    <x v="2"/>
    <n v="527"/>
    <x v="0"/>
    <x v="2"/>
    <x v="1"/>
    <x v="9"/>
    <x v="0"/>
    <x v="11"/>
    <n v="2108"/>
    <n v="2635"/>
    <n v="527"/>
  </r>
  <r>
    <s v="Joshua Perry"/>
    <x v="0"/>
    <x v="4"/>
    <d v="2024-05-21T00:00:00"/>
    <d v="2024-05-25T00:00:00"/>
    <x v="9"/>
    <n v="13"/>
    <x v="1"/>
    <x v="4"/>
    <x v="2"/>
    <x v="0"/>
    <x v="0"/>
    <x v="0"/>
    <n v="8"/>
    <n v="13"/>
    <n v="5"/>
  </r>
  <r>
    <s v="Aaron Bell"/>
    <x v="4"/>
    <x v="9"/>
    <d v="2024-08-14T00:00:00"/>
    <d v="2024-08-21T00:00:00"/>
    <x v="7"/>
    <n v="732"/>
    <x v="0"/>
    <x v="2"/>
    <x v="2"/>
    <x v="12"/>
    <x v="0"/>
    <x v="9"/>
    <n v="4282"/>
    <n v="6588"/>
    <n v="2306"/>
  </r>
  <r>
    <s v="Stephanie Freeman"/>
    <x v="0"/>
    <x v="0"/>
    <d v="2024-12-19T00:00:00"/>
    <d v="2024-12-25T00:00:00"/>
    <x v="3"/>
    <n v="568"/>
    <x v="1"/>
    <x v="0"/>
    <x v="3"/>
    <x v="1"/>
    <x v="0"/>
    <x v="6"/>
    <n v="1278"/>
    <n v="1704"/>
    <n v="426"/>
  </r>
  <r>
    <s v="Rebecca Ramsey"/>
    <x v="1"/>
    <x v="17"/>
    <d v="2024-08-08T00:00:00"/>
    <d v="2024-08-12T00:00:00"/>
    <x v="3"/>
    <n v="52"/>
    <x v="0"/>
    <x v="4"/>
    <x v="3"/>
    <x v="0"/>
    <x v="0"/>
    <x v="9"/>
    <n v="78"/>
    <n v="156"/>
    <n v="78"/>
  </r>
  <r>
    <s v="Mary Miller"/>
    <x v="4"/>
    <x v="9"/>
    <d v="2024-12-15T00:00:00"/>
    <d v="2024-12-26T00:00:00"/>
    <x v="0"/>
    <n v="692"/>
    <x v="1"/>
    <x v="0"/>
    <x v="1"/>
    <x v="11"/>
    <x v="0"/>
    <x v="6"/>
    <n v="1799"/>
    <n v="2768"/>
    <n v="969"/>
  </r>
  <r>
    <s v="Andre Wright"/>
    <x v="2"/>
    <x v="8"/>
    <d v="2024-07-14T00:00:00"/>
    <d v="2024-07-22T00:00:00"/>
    <x v="9"/>
    <n v="889"/>
    <x v="0"/>
    <x v="2"/>
    <x v="0"/>
    <x v="10"/>
    <x v="0"/>
    <x v="2"/>
    <n v="578"/>
    <n v="889"/>
    <n v="311"/>
  </r>
  <r>
    <s v="Jeffrey Wood"/>
    <x v="1"/>
    <x v="14"/>
    <d v="2024-01-15T00:00:00"/>
    <d v="2024-01-18T00:00:00"/>
    <x v="4"/>
    <n v="908"/>
    <x v="1"/>
    <x v="4"/>
    <x v="3"/>
    <x v="8"/>
    <x v="0"/>
    <x v="10"/>
    <n v="999"/>
    <n v="1816"/>
    <n v="817"/>
  </r>
  <r>
    <s v="Samuel Rivas"/>
    <x v="0"/>
    <x v="4"/>
    <d v="2024-01-01T00:00:00"/>
    <d v="2024-01-15T00:00:00"/>
    <x v="7"/>
    <n v="957"/>
    <x v="1"/>
    <x v="1"/>
    <x v="3"/>
    <x v="9"/>
    <x v="0"/>
    <x v="10"/>
    <n v="5598"/>
    <n v="8613"/>
    <n v="3015"/>
  </r>
  <r>
    <s v="Daniel Salinas"/>
    <x v="2"/>
    <x v="21"/>
    <d v="2024-08-08T00:00:00"/>
    <d v="2024-08-15T00:00:00"/>
    <x v="4"/>
    <n v="981"/>
    <x v="1"/>
    <x v="3"/>
    <x v="1"/>
    <x v="12"/>
    <x v="0"/>
    <x v="9"/>
    <n v="1570"/>
    <n v="1962"/>
    <n v="392"/>
  </r>
  <r>
    <s v="Michael West"/>
    <x v="3"/>
    <x v="3"/>
    <d v="2024-10-10T00:00:00"/>
    <d v="2024-10-13T00:00:00"/>
    <x v="3"/>
    <n v="206"/>
    <x v="1"/>
    <x v="2"/>
    <x v="1"/>
    <x v="8"/>
    <x v="0"/>
    <x v="1"/>
    <n v="340"/>
    <n v="618"/>
    <n v="278"/>
  </r>
  <r>
    <s v="Elizabeth Ward"/>
    <x v="3"/>
    <x v="7"/>
    <d v="2024-12-11T00:00:00"/>
    <d v="2024-12-21T00:00:00"/>
    <x v="0"/>
    <n v="533"/>
    <x v="1"/>
    <x v="2"/>
    <x v="3"/>
    <x v="2"/>
    <x v="0"/>
    <x v="6"/>
    <n v="1066"/>
    <n v="2132"/>
    <n v="1066"/>
  </r>
  <r>
    <s v="Kristen Terry"/>
    <x v="0"/>
    <x v="22"/>
    <d v="2024-09-20T00:00:00"/>
    <d v="2024-09-27T00:00:00"/>
    <x v="5"/>
    <n v="353"/>
    <x v="1"/>
    <x v="0"/>
    <x v="3"/>
    <x v="12"/>
    <x v="0"/>
    <x v="8"/>
    <n v="2471"/>
    <n v="3530"/>
    <n v="1059"/>
  </r>
  <r>
    <s v="David Grant"/>
    <x v="1"/>
    <x v="1"/>
    <d v="2024-08-21T00:00:00"/>
    <d v="2024-09-01T00:00:00"/>
    <x v="1"/>
    <n v="917"/>
    <x v="0"/>
    <x v="3"/>
    <x v="0"/>
    <x v="11"/>
    <x v="0"/>
    <x v="9"/>
    <n v="3210"/>
    <n v="6419"/>
    <n v="3209"/>
  </r>
  <r>
    <s v="Kevin Patterson"/>
    <x v="3"/>
    <x v="7"/>
    <d v="2024-07-23T00:00:00"/>
    <d v="2024-07-29T00:00:00"/>
    <x v="0"/>
    <n v="161"/>
    <x v="0"/>
    <x v="3"/>
    <x v="3"/>
    <x v="1"/>
    <x v="0"/>
    <x v="2"/>
    <n v="322"/>
    <n v="644"/>
    <n v="322"/>
  </r>
  <r>
    <s v="Juan Moore"/>
    <x v="3"/>
    <x v="23"/>
    <d v="2024-03-31T00:00:00"/>
    <d v="2024-04-05T00:00:00"/>
    <x v="7"/>
    <n v="485"/>
    <x v="0"/>
    <x v="0"/>
    <x v="1"/>
    <x v="3"/>
    <x v="0"/>
    <x v="3"/>
    <n v="2619"/>
    <n v="4365"/>
    <n v="1746"/>
  </r>
  <r>
    <s v="Dwayne Campbell"/>
    <x v="0"/>
    <x v="4"/>
    <d v="2024-03-09T00:00:00"/>
    <d v="2024-03-13T00:00:00"/>
    <x v="8"/>
    <n v="693"/>
    <x v="1"/>
    <x v="3"/>
    <x v="0"/>
    <x v="0"/>
    <x v="0"/>
    <x v="3"/>
    <n v="3604"/>
    <n v="5544"/>
    <n v="1940"/>
  </r>
  <r>
    <s v="Samantha Morse"/>
    <x v="2"/>
    <x v="2"/>
    <d v="2024-08-18T00:00:00"/>
    <d v="2024-08-28T00:00:00"/>
    <x v="2"/>
    <n v="779"/>
    <x v="1"/>
    <x v="0"/>
    <x v="2"/>
    <x v="2"/>
    <x v="0"/>
    <x v="9"/>
    <n v="2921"/>
    <n v="3895"/>
    <n v="974"/>
  </r>
  <r>
    <s v="Kathryn Snyder"/>
    <x v="3"/>
    <x v="23"/>
    <d v="2024-05-20T00:00:00"/>
    <d v="2024-05-31T00:00:00"/>
    <x v="8"/>
    <n v="89"/>
    <x v="0"/>
    <x v="3"/>
    <x v="1"/>
    <x v="11"/>
    <x v="0"/>
    <x v="0"/>
    <n v="427"/>
    <n v="712"/>
    <n v="285"/>
  </r>
  <r>
    <s v="Alicia Hubbard"/>
    <x v="4"/>
    <x v="20"/>
    <d v="2024-06-12T00:00:00"/>
    <d v="2024-06-16T00:00:00"/>
    <x v="7"/>
    <n v="92"/>
    <x v="0"/>
    <x v="0"/>
    <x v="1"/>
    <x v="0"/>
    <x v="0"/>
    <x v="5"/>
    <n v="538"/>
    <n v="828"/>
    <n v="290"/>
  </r>
  <r>
    <s v="Tanya Kim"/>
    <x v="2"/>
    <x v="21"/>
    <d v="2024-08-11T00:00:00"/>
    <d v="2024-08-25T00:00:00"/>
    <x v="8"/>
    <n v="39"/>
    <x v="1"/>
    <x v="2"/>
    <x v="1"/>
    <x v="9"/>
    <x v="0"/>
    <x v="9"/>
    <n v="250"/>
    <n v="312"/>
    <n v="62"/>
  </r>
  <r>
    <s v="Bruce Collier"/>
    <x v="1"/>
    <x v="16"/>
    <d v="2024-12-05T00:00:00"/>
    <d v="2024-12-12T00:00:00"/>
    <x v="9"/>
    <n v="95"/>
    <x v="0"/>
    <x v="3"/>
    <x v="0"/>
    <x v="12"/>
    <x v="0"/>
    <x v="6"/>
    <n v="62"/>
    <n v="95"/>
    <n v="33"/>
  </r>
  <r>
    <s v="Kimberly Gibson"/>
    <x v="0"/>
    <x v="4"/>
    <d v="2024-01-10T00:00:00"/>
    <d v="2024-01-14T00:00:00"/>
    <x v="7"/>
    <n v="63"/>
    <x v="1"/>
    <x v="4"/>
    <x v="0"/>
    <x v="0"/>
    <x v="0"/>
    <x v="10"/>
    <n v="369"/>
    <n v="567"/>
    <n v="198"/>
  </r>
  <r>
    <s v="Reginald Williams"/>
    <x v="0"/>
    <x v="0"/>
    <d v="2024-01-16T00:00:00"/>
    <d v="2024-01-29T00:00:00"/>
    <x v="0"/>
    <n v="214"/>
    <x v="1"/>
    <x v="1"/>
    <x v="0"/>
    <x v="13"/>
    <x v="0"/>
    <x v="10"/>
    <n v="642"/>
    <n v="856"/>
    <n v="214"/>
  </r>
  <r>
    <s v="Amanda Shaw"/>
    <x v="2"/>
    <x v="13"/>
    <d v="2024-03-05T00:00:00"/>
    <d v="2024-03-14T00:00:00"/>
    <x v="8"/>
    <n v="695"/>
    <x v="0"/>
    <x v="0"/>
    <x v="1"/>
    <x v="7"/>
    <x v="0"/>
    <x v="3"/>
    <n v="3892"/>
    <n v="5560"/>
    <n v="1668"/>
  </r>
  <r>
    <s v="Alexis Thomas"/>
    <x v="3"/>
    <x v="3"/>
    <d v="2024-07-07T00:00:00"/>
    <d v="2024-07-15T00:00:00"/>
    <x v="3"/>
    <n v="630"/>
    <x v="0"/>
    <x v="3"/>
    <x v="0"/>
    <x v="10"/>
    <x v="0"/>
    <x v="2"/>
    <n v="1040"/>
    <n v="1890"/>
    <n v="850"/>
  </r>
  <r>
    <s v="Sarah Villarreal"/>
    <x v="4"/>
    <x v="19"/>
    <d v="2024-10-23T00:00:00"/>
    <d v="2024-11-04T00:00:00"/>
    <x v="9"/>
    <n v="961"/>
    <x v="1"/>
    <x v="4"/>
    <x v="0"/>
    <x v="5"/>
    <x v="0"/>
    <x v="1"/>
    <n v="721"/>
    <n v="961"/>
    <n v="240"/>
  </r>
  <r>
    <s v="Cynthia Cohen"/>
    <x v="3"/>
    <x v="7"/>
    <d v="2024-04-11T00:00:00"/>
    <d v="2024-04-24T00:00:00"/>
    <x v="4"/>
    <n v="616"/>
    <x v="0"/>
    <x v="3"/>
    <x v="0"/>
    <x v="13"/>
    <x v="0"/>
    <x v="11"/>
    <n v="616"/>
    <n v="1232"/>
    <n v="616"/>
  </r>
  <r>
    <s v="Michele Garcia"/>
    <x v="4"/>
    <x v="5"/>
    <d v="2024-03-02T00:00:00"/>
    <d v="2024-03-13T00:00:00"/>
    <x v="5"/>
    <n v="811"/>
    <x v="1"/>
    <x v="0"/>
    <x v="0"/>
    <x v="11"/>
    <x v="0"/>
    <x v="3"/>
    <n v="6083"/>
    <n v="8110"/>
    <n v="2027"/>
  </r>
  <r>
    <s v="Joel King"/>
    <x v="3"/>
    <x v="24"/>
    <d v="2024-08-09T00:00:00"/>
    <d v="2024-08-15T00:00:00"/>
    <x v="6"/>
    <n v="660"/>
    <x v="1"/>
    <x v="1"/>
    <x v="1"/>
    <x v="1"/>
    <x v="0"/>
    <x v="9"/>
    <n v="2376"/>
    <n v="3960"/>
    <n v="1584"/>
  </r>
  <r>
    <s v="Brooke Alexander"/>
    <x v="2"/>
    <x v="2"/>
    <d v="2024-03-31T00:00:00"/>
    <d v="2024-04-13T00:00:00"/>
    <x v="7"/>
    <n v="998"/>
    <x v="1"/>
    <x v="3"/>
    <x v="2"/>
    <x v="13"/>
    <x v="0"/>
    <x v="3"/>
    <n v="6737"/>
    <n v="8982"/>
    <n v="2245"/>
  </r>
  <r>
    <s v="Ann Phillips"/>
    <x v="1"/>
    <x v="14"/>
    <d v="2024-10-11T00:00:00"/>
    <d v="2024-10-17T00:00:00"/>
    <x v="9"/>
    <n v="539"/>
    <x v="0"/>
    <x v="0"/>
    <x v="3"/>
    <x v="1"/>
    <x v="0"/>
    <x v="1"/>
    <n v="296"/>
    <n v="539"/>
    <n v="243"/>
  </r>
  <r>
    <s v="Richard Smith"/>
    <x v="1"/>
    <x v="14"/>
    <d v="2024-08-30T00:00:00"/>
    <d v="2024-09-12T00:00:00"/>
    <x v="7"/>
    <n v="553"/>
    <x v="1"/>
    <x v="4"/>
    <x v="3"/>
    <x v="13"/>
    <x v="0"/>
    <x v="9"/>
    <n v="2737"/>
    <n v="4977"/>
    <n v="2240"/>
  </r>
  <r>
    <s v="David Johnson"/>
    <x v="1"/>
    <x v="14"/>
    <d v="2024-06-29T00:00:00"/>
    <d v="2024-07-13T00:00:00"/>
    <x v="8"/>
    <n v="287"/>
    <x v="0"/>
    <x v="4"/>
    <x v="2"/>
    <x v="9"/>
    <x v="0"/>
    <x v="5"/>
    <n v="1263"/>
    <n v="2296"/>
    <n v="1033"/>
  </r>
  <r>
    <s v="Elizabeth Ortiz"/>
    <x v="0"/>
    <x v="15"/>
    <d v="2024-06-10T00:00:00"/>
    <d v="2024-06-19T00:00:00"/>
    <x v="4"/>
    <n v="770"/>
    <x v="0"/>
    <x v="3"/>
    <x v="3"/>
    <x v="7"/>
    <x v="0"/>
    <x v="5"/>
    <n v="1309"/>
    <n v="1540"/>
    <n v="231"/>
  </r>
  <r>
    <s v="Teresa Ramirez"/>
    <x v="0"/>
    <x v="15"/>
    <d v="2024-05-31T00:00:00"/>
    <d v="2024-06-14T00:00:00"/>
    <x v="0"/>
    <n v="379"/>
    <x v="0"/>
    <x v="0"/>
    <x v="2"/>
    <x v="9"/>
    <x v="0"/>
    <x v="0"/>
    <n v="1289"/>
    <n v="1516"/>
    <n v="227"/>
  </r>
  <r>
    <s v="Michael Stephens"/>
    <x v="1"/>
    <x v="17"/>
    <d v="2024-05-20T00:00:00"/>
    <d v="2024-05-26T00:00:00"/>
    <x v="9"/>
    <n v="65"/>
    <x v="1"/>
    <x v="3"/>
    <x v="2"/>
    <x v="1"/>
    <x v="0"/>
    <x v="0"/>
    <n v="33"/>
    <n v="65"/>
    <n v="32"/>
  </r>
  <r>
    <s v="Kristen Willis"/>
    <x v="3"/>
    <x v="3"/>
    <d v="2024-04-04T00:00:00"/>
    <d v="2024-04-15T00:00:00"/>
    <x v="9"/>
    <n v="268"/>
    <x v="0"/>
    <x v="1"/>
    <x v="0"/>
    <x v="11"/>
    <x v="0"/>
    <x v="11"/>
    <n v="147"/>
    <n v="268"/>
    <n v="121"/>
  </r>
  <r>
    <s v="Rebecca Rodriguez"/>
    <x v="0"/>
    <x v="4"/>
    <d v="2024-09-08T00:00:00"/>
    <d v="2024-09-21T00:00:00"/>
    <x v="4"/>
    <n v="600"/>
    <x v="0"/>
    <x v="3"/>
    <x v="2"/>
    <x v="13"/>
    <x v="0"/>
    <x v="8"/>
    <n v="780"/>
    <n v="1200"/>
    <n v="420"/>
  </r>
  <r>
    <s v="Jessica Rodriguez DDS"/>
    <x v="3"/>
    <x v="3"/>
    <d v="2024-10-28T00:00:00"/>
    <d v="2024-11-04T00:00:00"/>
    <x v="1"/>
    <n v="322"/>
    <x v="0"/>
    <x v="3"/>
    <x v="2"/>
    <x v="12"/>
    <x v="0"/>
    <x v="1"/>
    <n v="1240"/>
    <n v="2254"/>
    <n v="1014"/>
  </r>
  <r>
    <s v="Donald Schultz"/>
    <x v="1"/>
    <x v="1"/>
    <d v="2024-04-16T00:00:00"/>
    <d v="2024-04-22T00:00:00"/>
    <x v="0"/>
    <n v="280"/>
    <x v="0"/>
    <x v="3"/>
    <x v="1"/>
    <x v="1"/>
    <x v="0"/>
    <x v="11"/>
    <n v="560"/>
    <n v="1120"/>
    <n v="560"/>
  </r>
  <r>
    <s v="Emily Edwards"/>
    <x v="1"/>
    <x v="10"/>
    <d v="2024-05-29T00:00:00"/>
    <d v="2024-06-12T00:00:00"/>
    <x v="9"/>
    <n v="247"/>
    <x v="1"/>
    <x v="4"/>
    <x v="2"/>
    <x v="9"/>
    <x v="0"/>
    <x v="0"/>
    <n v="148"/>
    <n v="247"/>
    <n v="99"/>
  </r>
  <r>
    <s v="Anna Davis"/>
    <x v="3"/>
    <x v="24"/>
    <d v="2024-12-17T00:00:00"/>
    <d v="2024-12-30T00:00:00"/>
    <x v="0"/>
    <n v="956"/>
    <x v="1"/>
    <x v="4"/>
    <x v="1"/>
    <x v="13"/>
    <x v="0"/>
    <x v="6"/>
    <n v="2294"/>
    <n v="3824"/>
    <n v="1530"/>
  </r>
  <r>
    <s v="Jordan Moore"/>
    <x v="2"/>
    <x v="8"/>
    <d v="2024-01-31T00:00:00"/>
    <d v="2024-02-14T00:00:00"/>
    <x v="3"/>
    <n v="821"/>
    <x v="1"/>
    <x v="4"/>
    <x v="0"/>
    <x v="9"/>
    <x v="0"/>
    <x v="10"/>
    <n v="1601"/>
    <n v="2463"/>
    <n v="862"/>
  </r>
  <r>
    <s v="Phillip Andrews"/>
    <x v="1"/>
    <x v="14"/>
    <d v="2024-08-12T00:00:00"/>
    <d v="2024-08-17T00:00:00"/>
    <x v="4"/>
    <n v="489"/>
    <x v="1"/>
    <x v="3"/>
    <x v="2"/>
    <x v="3"/>
    <x v="0"/>
    <x v="9"/>
    <n v="538"/>
    <n v="978"/>
    <n v="440"/>
  </r>
  <r>
    <s v="Christopher Park"/>
    <x v="3"/>
    <x v="3"/>
    <d v="2024-09-13T00:00:00"/>
    <d v="2024-09-25T00:00:00"/>
    <x v="7"/>
    <n v="515"/>
    <x v="1"/>
    <x v="2"/>
    <x v="0"/>
    <x v="5"/>
    <x v="0"/>
    <x v="8"/>
    <n v="2549"/>
    <n v="4635"/>
    <n v="2086"/>
  </r>
  <r>
    <s v="Andrea Figueroa"/>
    <x v="0"/>
    <x v="4"/>
    <d v="2024-06-14T00:00:00"/>
    <d v="2024-06-19T00:00:00"/>
    <x v="5"/>
    <n v="266"/>
    <x v="0"/>
    <x v="0"/>
    <x v="0"/>
    <x v="3"/>
    <x v="0"/>
    <x v="5"/>
    <n v="1729"/>
    <n v="2660"/>
    <n v="931"/>
  </r>
  <r>
    <s v="Karla Ramos"/>
    <x v="1"/>
    <x v="10"/>
    <d v="2024-05-22T00:00:00"/>
    <d v="2024-06-01T00:00:00"/>
    <x v="3"/>
    <n v="609"/>
    <x v="0"/>
    <x v="2"/>
    <x v="0"/>
    <x v="2"/>
    <x v="0"/>
    <x v="0"/>
    <n v="1096"/>
    <n v="1827"/>
    <n v="731"/>
  </r>
  <r>
    <s v="Michael Watkins"/>
    <x v="3"/>
    <x v="3"/>
    <d v="2024-07-28T00:00:00"/>
    <d v="2024-08-01T00:00:00"/>
    <x v="6"/>
    <n v="338"/>
    <x v="0"/>
    <x v="3"/>
    <x v="0"/>
    <x v="0"/>
    <x v="0"/>
    <x v="2"/>
    <n v="1115"/>
    <n v="2028"/>
    <n v="913"/>
  </r>
  <r>
    <s v="Eric Clark"/>
    <x v="4"/>
    <x v="11"/>
    <d v="2024-12-21T00:00:00"/>
    <d v="2024-12-24T00:00:00"/>
    <x v="8"/>
    <n v="305"/>
    <x v="1"/>
    <x v="3"/>
    <x v="1"/>
    <x v="8"/>
    <x v="0"/>
    <x v="6"/>
    <n v="1708"/>
    <n v="2440"/>
    <n v="732"/>
  </r>
  <r>
    <s v="Thomas Atkins"/>
    <x v="1"/>
    <x v="1"/>
    <d v="2024-12-02T00:00:00"/>
    <d v="2024-12-15T00:00:00"/>
    <x v="7"/>
    <n v="483"/>
    <x v="0"/>
    <x v="2"/>
    <x v="1"/>
    <x v="13"/>
    <x v="0"/>
    <x v="6"/>
    <n v="2174"/>
    <n v="4347"/>
    <n v="2173"/>
  </r>
  <r>
    <s v="Alex Nguyen"/>
    <x v="1"/>
    <x v="14"/>
    <d v="2024-11-14T00:00:00"/>
    <d v="2024-11-18T00:00:00"/>
    <x v="8"/>
    <n v="650"/>
    <x v="0"/>
    <x v="2"/>
    <x v="2"/>
    <x v="0"/>
    <x v="0"/>
    <x v="4"/>
    <n v="2860"/>
    <n v="5200"/>
    <n v="2340"/>
  </r>
  <r>
    <s v="Kelly Foster"/>
    <x v="4"/>
    <x v="5"/>
    <d v="2024-03-08T00:00:00"/>
    <d v="2024-03-22T00:00:00"/>
    <x v="2"/>
    <n v="458"/>
    <x v="0"/>
    <x v="3"/>
    <x v="0"/>
    <x v="9"/>
    <x v="0"/>
    <x v="3"/>
    <n v="1718"/>
    <n v="2290"/>
    <n v="572"/>
  </r>
  <r>
    <s v="Kerry Lee"/>
    <x v="0"/>
    <x v="6"/>
    <d v="2024-05-02T00:00:00"/>
    <d v="2024-05-13T00:00:00"/>
    <x v="3"/>
    <n v="328"/>
    <x v="1"/>
    <x v="3"/>
    <x v="0"/>
    <x v="11"/>
    <x v="0"/>
    <x v="0"/>
    <n v="787"/>
    <n v="984"/>
    <n v="197"/>
  </r>
  <r>
    <s v="Rebecca Vargas"/>
    <x v="2"/>
    <x v="2"/>
    <d v="2024-10-09T00:00:00"/>
    <d v="2024-10-16T00:00:00"/>
    <x v="3"/>
    <n v="402"/>
    <x v="1"/>
    <x v="0"/>
    <x v="3"/>
    <x v="12"/>
    <x v="0"/>
    <x v="1"/>
    <n v="905"/>
    <n v="1206"/>
    <n v="301"/>
  </r>
  <r>
    <s v="John Hernandez"/>
    <x v="0"/>
    <x v="22"/>
    <d v="2024-06-01T00:00:00"/>
    <d v="2024-06-13T00:00:00"/>
    <x v="5"/>
    <n v="603"/>
    <x v="0"/>
    <x v="3"/>
    <x v="3"/>
    <x v="5"/>
    <x v="0"/>
    <x v="5"/>
    <n v="4221"/>
    <n v="6030"/>
    <n v="1809"/>
  </r>
  <r>
    <s v="Katelyn Perez"/>
    <x v="0"/>
    <x v="6"/>
    <d v="2024-08-21T00:00:00"/>
    <d v="2024-09-02T00:00:00"/>
    <x v="9"/>
    <n v="749"/>
    <x v="1"/>
    <x v="0"/>
    <x v="0"/>
    <x v="5"/>
    <x v="0"/>
    <x v="9"/>
    <n v="599"/>
    <n v="749"/>
    <n v="150"/>
  </r>
  <r>
    <s v="George Miranda"/>
    <x v="2"/>
    <x v="8"/>
    <d v="2024-08-28T00:00:00"/>
    <d v="2024-09-04T00:00:00"/>
    <x v="2"/>
    <n v="356"/>
    <x v="1"/>
    <x v="3"/>
    <x v="0"/>
    <x v="12"/>
    <x v="0"/>
    <x v="9"/>
    <n v="1157"/>
    <n v="1780"/>
    <n v="623"/>
  </r>
  <r>
    <s v="Jackson Ball"/>
    <x v="0"/>
    <x v="22"/>
    <d v="2024-12-11T00:00:00"/>
    <d v="2024-12-23T00:00:00"/>
    <x v="7"/>
    <n v="399"/>
    <x v="1"/>
    <x v="4"/>
    <x v="0"/>
    <x v="5"/>
    <x v="0"/>
    <x v="6"/>
    <n v="2514"/>
    <n v="3591"/>
    <n v="1077"/>
  </r>
  <r>
    <s v="Vincent Mueller"/>
    <x v="0"/>
    <x v="6"/>
    <d v="2024-02-05T00:00:00"/>
    <d v="2024-02-09T00:00:00"/>
    <x v="0"/>
    <n v="656"/>
    <x v="0"/>
    <x v="3"/>
    <x v="2"/>
    <x v="0"/>
    <x v="0"/>
    <x v="7"/>
    <n v="2099"/>
    <n v="2624"/>
    <n v="525"/>
  </r>
  <r>
    <s v="Tracy Montoya"/>
    <x v="0"/>
    <x v="4"/>
    <d v="2024-02-20T00:00:00"/>
    <d v="2024-02-24T00:00:00"/>
    <x v="4"/>
    <n v="464"/>
    <x v="0"/>
    <x v="0"/>
    <x v="1"/>
    <x v="0"/>
    <x v="0"/>
    <x v="7"/>
    <n v="603"/>
    <n v="928"/>
    <n v="325"/>
  </r>
  <r>
    <s v="Phillip Nelson"/>
    <x v="0"/>
    <x v="22"/>
    <d v="2024-01-29T00:00:00"/>
    <d v="2024-02-05T00:00:00"/>
    <x v="2"/>
    <n v="377"/>
    <x v="0"/>
    <x v="4"/>
    <x v="1"/>
    <x v="12"/>
    <x v="0"/>
    <x v="10"/>
    <n v="1320"/>
    <n v="1885"/>
    <n v="565"/>
  </r>
  <r>
    <s v="Jonathan Young"/>
    <x v="2"/>
    <x v="12"/>
    <d v="2024-07-29T00:00:00"/>
    <d v="2024-08-09T00:00:00"/>
    <x v="5"/>
    <n v="708"/>
    <x v="0"/>
    <x v="1"/>
    <x v="2"/>
    <x v="11"/>
    <x v="0"/>
    <x v="2"/>
    <n v="4956"/>
    <n v="7080"/>
    <n v="2124"/>
  </r>
  <r>
    <s v="Howard Norman"/>
    <x v="2"/>
    <x v="8"/>
    <d v="2024-11-17T00:00:00"/>
    <d v="2024-11-23T00:00:00"/>
    <x v="9"/>
    <n v="326"/>
    <x v="0"/>
    <x v="1"/>
    <x v="3"/>
    <x v="1"/>
    <x v="0"/>
    <x v="4"/>
    <n v="212"/>
    <n v="326"/>
    <n v="114"/>
  </r>
  <r>
    <s v="Stephanie Hughes"/>
    <x v="1"/>
    <x v="14"/>
    <d v="2024-03-08T00:00:00"/>
    <d v="2024-03-18T00:00:00"/>
    <x v="4"/>
    <n v="941"/>
    <x v="1"/>
    <x v="4"/>
    <x v="2"/>
    <x v="2"/>
    <x v="0"/>
    <x v="3"/>
    <n v="1035"/>
    <n v="1882"/>
    <n v="847"/>
  </r>
  <r>
    <s v="Samantha Gardner"/>
    <x v="3"/>
    <x v="23"/>
    <d v="2024-04-12T00:00:00"/>
    <d v="2024-04-21T00:00:00"/>
    <x v="3"/>
    <n v="815"/>
    <x v="1"/>
    <x v="3"/>
    <x v="2"/>
    <x v="7"/>
    <x v="0"/>
    <x v="11"/>
    <n v="1467"/>
    <n v="2445"/>
    <n v="978"/>
  </r>
  <r>
    <s v="William Gould"/>
    <x v="4"/>
    <x v="19"/>
    <d v="2024-08-27T00:00:00"/>
    <d v="2024-09-03T00:00:00"/>
    <x v="4"/>
    <n v="154"/>
    <x v="1"/>
    <x v="1"/>
    <x v="2"/>
    <x v="12"/>
    <x v="0"/>
    <x v="9"/>
    <n v="231"/>
    <n v="308"/>
    <n v="77"/>
  </r>
  <r>
    <s v="Laura Moreno"/>
    <x v="1"/>
    <x v="1"/>
    <d v="2024-08-20T00:00:00"/>
    <d v="2024-08-30T00:00:00"/>
    <x v="6"/>
    <n v="698"/>
    <x v="1"/>
    <x v="3"/>
    <x v="2"/>
    <x v="2"/>
    <x v="0"/>
    <x v="9"/>
    <n v="2094"/>
    <n v="4188"/>
    <n v="2094"/>
  </r>
  <r>
    <s v="Kathryn Hughes"/>
    <x v="3"/>
    <x v="3"/>
    <d v="2024-02-25T00:00:00"/>
    <d v="2024-03-02T00:00:00"/>
    <x v="0"/>
    <n v="492"/>
    <x v="1"/>
    <x v="0"/>
    <x v="0"/>
    <x v="1"/>
    <x v="0"/>
    <x v="7"/>
    <n v="1082"/>
    <n v="1968"/>
    <n v="886"/>
  </r>
  <r>
    <s v="Benjamin Thompson"/>
    <x v="4"/>
    <x v="5"/>
    <d v="2024-04-23T00:00:00"/>
    <d v="2024-04-28T00:00:00"/>
    <x v="4"/>
    <n v="660"/>
    <x v="1"/>
    <x v="1"/>
    <x v="3"/>
    <x v="3"/>
    <x v="0"/>
    <x v="11"/>
    <n v="990"/>
    <n v="1320"/>
    <n v="330"/>
  </r>
  <r>
    <s v="Betty Shaw"/>
    <x v="3"/>
    <x v="23"/>
    <d v="2024-07-04T00:00:00"/>
    <d v="2024-07-11T00:00:00"/>
    <x v="4"/>
    <n v="712"/>
    <x v="1"/>
    <x v="4"/>
    <x v="0"/>
    <x v="12"/>
    <x v="0"/>
    <x v="2"/>
    <n v="854"/>
    <n v="1424"/>
    <n v="570"/>
  </r>
  <r>
    <s v="Todd Jacobson"/>
    <x v="4"/>
    <x v="19"/>
    <d v="2024-07-22T00:00:00"/>
    <d v="2024-07-26T00:00:00"/>
    <x v="2"/>
    <n v="204"/>
    <x v="0"/>
    <x v="0"/>
    <x v="3"/>
    <x v="0"/>
    <x v="0"/>
    <x v="2"/>
    <n v="765"/>
    <n v="1020"/>
    <n v="255"/>
  </r>
  <r>
    <s v="Martin Vargas"/>
    <x v="2"/>
    <x v="12"/>
    <d v="2024-01-11T00:00:00"/>
    <d v="2024-01-17T00:00:00"/>
    <x v="9"/>
    <n v="815"/>
    <x v="0"/>
    <x v="4"/>
    <x v="0"/>
    <x v="1"/>
    <x v="0"/>
    <x v="10"/>
    <n v="571"/>
    <n v="815"/>
    <n v="244"/>
  </r>
  <r>
    <s v="Travis Wise"/>
    <x v="1"/>
    <x v="17"/>
    <d v="2024-02-05T00:00:00"/>
    <d v="2024-02-13T00:00:00"/>
    <x v="7"/>
    <n v="222"/>
    <x v="0"/>
    <x v="3"/>
    <x v="1"/>
    <x v="10"/>
    <x v="0"/>
    <x v="7"/>
    <n v="999"/>
    <n v="1998"/>
    <n v="999"/>
  </r>
  <r>
    <s v="Stephen Gardner"/>
    <x v="4"/>
    <x v="9"/>
    <d v="2024-11-01T00:00:00"/>
    <d v="2024-11-09T00:00:00"/>
    <x v="9"/>
    <n v="293"/>
    <x v="0"/>
    <x v="1"/>
    <x v="2"/>
    <x v="10"/>
    <x v="0"/>
    <x v="4"/>
    <n v="190"/>
    <n v="293"/>
    <n v="103"/>
  </r>
  <r>
    <s v="Jesse Barker"/>
    <x v="1"/>
    <x v="14"/>
    <d v="2024-03-30T00:00:00"/>
    <d v="2024-04-05T00:00:00"/>
    <x v="4"/>
    <n v="686"/>
    <x v="0"/>
    <x v="1"/>
    <x v="0"/>
    <x v="1"/>
    <x v="0"/>
    <x v="3"/>
    <n v="755"/>
    <n v="1372"/>
    <n v="617"/>
  </r>
  <r>
    <s v="James Gilbert"/>
    <x v="3"/>
    <x v="3"/>
    <d v="2024-09-19T00:00:00"/>
    <d v="2024-09-29T00:00:00"/>
    <x v="5"/>
    <n v="121"/>
    <x v="0"/>
    <x v="2"/>
    <x v="2"/>
    <x v="2"/>
    <x v="0"/>
    <x v="8"/>
    <n v="666"/>
    <n v="1210"/>
    <n v="544"/>
  </r>
  <r>
    <s v="Shawn Jimenez"/>
    <x v="1"/>
    <x v="1"/>
    <d v="2024-12-03T00:00:00"/>
    <d v="2024-12-07T00:00:00"/>
    <x v="7"/>
    <n v="318"/>
    <x v="0"/>
    <x v="2"/>
    <x v="1"/>
    <x v="0"/>
    <x v="0"/>
    <x v="6"/>
    <n v="1431"/>
    <n v="2862"/>
    <n v="1431"/>
  </r>
  <r>
    <s v="Kyle Cameron"/>
    <x v="3"/>
    <x v="7"/>
    <d v="2024-08-06T00:00:00"/>
    <d v="2024-08-17T00:00:00"/>
    <x v="4"/>
    <n v="512"/>
    <x v="0"/>
    <x v="3"/>
    <x v="0"/>
    <x v="11"/>
    <x v="0"/>
    <x v="9"/>
    <n v="512"/>
    <n v="1024"/>
    <n v="512"/>
  </r>
  <r>
    <s v="Monica Gallagher"/>
    <x v="0"/>
    <x v="22"/>
    <d v="2024-11-07T00:00:00"/>
    <d v="2024-11-12T00:00:00"/>
    <x v="3"/>
    <n v="77"/>
    <x v="1"/>
    <x v="0"/>
    <x v="2"/>
    <x v="3"/>
    <x v="0"/>
    <x v="4"/>
    <n v="162"/>
    <n v="231"/>
    <n v="69"/>
  </r>
  <r>
    <s v="Brent Brooks"/>
    <x v="3"/>
    <x v="18"/>
    <d v="2024-11-05T00:00:00"/>
    <d v="2024-11-09T00:00:00"/>
    <x v="1"/>
    <n v="111"/>
    <x v="1"/>
    <x v="1"/>
    <x v="3"/>
    <x v="0"/>
    <x v="0"/>
    <x v="4"/>
    <n v="427"/>
    <n v="777"/>
    <n v="350"/>
  </r>
  <r>
    <s v="Brenda Velazquez"/>
    <x v="3"/>
    <x v="7"/>
    <d v="2024-07-31T00:00:00"/>
    <d v="2024-08-05T00:00:00"/>
    <x v="4"/>
    <n v="330"/>
    <x v="1"/>
    <x v="2"/>
    <x v="3"/>
    <x v="3"/>
    <x v="0"/>
    <x v="2"/>
    <n v="330"/>
    <n v="660"/>
    <n v="330"/>
  </r>
  <r>
    <s v="Katie Hicks"/>
    <x v="4"/>
    <x v="20"/>
    <d v="2024-03-19T00:00:00"/>
    <d v="2024-03-23T00:00:00"/>
    <x v="8"/>
    <n v="78"/>
    <x v="0"/>
    <x v="0"/>
    <x v="1"/>
    <x v="0"/>
    <x v="0"/>
    <x v="3"/>
    <n v="406"/>
    <n v="624"/>
    <n v="218"/>
  </r>
  <r>
    <s v="Veronica Silva"/>
    <x v="3"/>
    <x v="24"/>
    <d v="2024-07-09T00:00:00"/>
    <d v="2024-07-13T00:00:00"/>
    <x v="3"/>
    <n v="579"/>
    <x v="1"/>
    <x v="0"/>
    <x v="1"/>
    <x v="0"/>
    <x v="0"/>
    <x v="2"/>
    <n v="1042"/>
    <n v="1737"/>
    <n v="695"/>
  </r>
  <r>
    <s v="Michelle Hampton"/>
    <x v="1"/>
    <x v="14"/>
    <d v="2024-12-09T00:00:00"/>
    <d v="2024-12-23T00:00:00"/>
    <x v="4"/>
    <n v="430"/>
    <x v="1"/>
    <x v="4"/>
    <x v="3"/>
    <x v="9"/>
    <x v="0"/>
    <x v="6"/>
    <n v="473"/>
    <n v="860"/>
    <n v="387"/>
  </r>
  <r>
    <s v="Ashley Smith"/>
    <x v="0"/>
    <x v="22"/>
    <d v="2024-11-03T00:00:00"/>
    <d v="2024-11-24T00:00:00"/>
    <x v="2"/>
    <n v="370"/>
    <x v="1"/>
    <x v="0"/>
    <x v="0"/>
    <x v="14"/>
    <x v="0"/>
    <x v="4"/>
    <n v="1295"/>
    <n v="1850"/>
    <n v="555"/>
  </r>
  <r>
    <s v="Gloria Gomez"/>
    <x v="1"/>
    <x v="14"/>
    <d v="2024-02-28T00:00:00"/>
    <d v="2024-03-03T00:00:00"/>
    <x v="2"/>
    <n v="597"/>
    <x v="1"/>
    <x v="0"/>
    <x v="3"/>
    <x v="0"/>
    <x v="0"/>
    <x v="7"/>
    <n v="1642"/>
    <n v="2985"/>
    <n v="1343"/>
  </r>
  <r>
    <s v="Courtney Dudley"/>
    <x v="1"/>
    <x v="16"/>
    <d v="2024-12-11T00:00:00"/>
    <d v="2024-12-19T00:00:00"/>
    <x v="7"/>
    <n v="36"/>
    <x v="0"/>
    <x v="3"/>
    <x v="3"/>
    <x v="10"/>
    <x v="0"/>
    <x v="6"/>
    <n v="211"/>
    <n v="324"/>
    <n v="113"/>
  </r>
  <r>
    <s v="Timothy Pope"/>
    <x v="2"/>
    <x v="21"/>
    <d v="2024-12-25T00:00:00"/>
    <d v="2025-01-03T00:00:00"/>
    <x v="2"/>
    <n v="953"/>
    <x v="0"/>
    <x v="4"/>
    <x v="0"/>
    <x v="7"/>
    <x v="0"/>
    <x v="6"/>
    <n v="3812"/>
    <n v="4765"/>
    <n v="953"/>
  </r>
  <r>
    <s v="Tina Ballard"/>
    <x v="2"/>
    <x v="13"/>
    <d v="2024-10-16T00:00:00"/>
    <d v="2024-10-19T00:00:00"/>
    <x v="1"/>
    <n v="81"/>
    <x v="0"/>
    <x v="0"/>
    <x v="1"/>
    <x v="8"/>
    <x v="0"/>
    <x v="1"/>
    <n v="397"/>
    <n v="567"/>
    <n v="170"/>
  </r>
  <r>
    <s v="Anthony Stein"/>
    <x v="4"/>
    <x v="20"/>
    <d v="2024-10-17T00:00:00"/>
    <d v="2024-10-29T00:00:00"/>
    <x v="5"/>
    <n v="96"/>
    <x v="0"/>
    <x v="0"/>
    <x v="2"/>
    <x v="5"/>
    <x v="0"/>
    <x v="1"/>
    <n v="624"/>
    <n v="960"/>
    <n v="336"/>
  </r>
  <r>
    <s v="Matthew Velez"/>
    <x v="1"/>
    <x v="10"/>
    <d v="2024-07-31T00:00:00"/>
    <d v="2024-08-03T00:00:00"/>
    <x v="2"/>
    <n v="230"/>
    <x v="0"/>
    <x v="1"/>
    <x v="1"/>
    <x v="8"/>
    <x v="0"/>
    <x v="2"/>
    <n v="690"/>
    <n v="1150"/>
    <n v="460"/>
  </r>
  <r>
    <s v="Alexandra Bradley"/>
    <x v="1"/>
    <x v="14"/>
    <d v="2024-01-24T00:00:00"/>
    <d v="2024-02-07T00:00:00"/>
    <x v="0"/>
    <n v="414"/>
    <x v="0"/>
    <x v="3"/>
    <x v="0"/>
    <x v="9"/>
    <x v="0"/>
    <x v="10"/>
    <n v="911"/>
    <n v="1656"/>
    <n v="745"/>
  </r>
  <r>
    <s v="Nicole Thompson"/>
    <x v="0"/>
    <x v="0"/>
    <d v="2024-09-11T00:00:00"/>
    <d v="2024-09-24T00:00:00"/>
    <x v="1"/>
    <n v="189"/>
    <x v="1"/>
    <x v="0"/>
    <x v="1"/>
    <x v="13"/>
    <x v="0"/>
    <x v="8"/>
    <n v="992"/>
    <n v="1323"/>
    <n v="331"/>
  </r>
  <r>
    <s v="Stacy Carrillo"/>
    <x v="3"/>
    <x v="3"/>
    <d v="2024-02-28T00:00:00"/>
    <d v="2024-03-05T00:00:00"/>
    <x v="1"/>
    <n v="31"/>
    <x v="1"/>
    <x v="4"/>
    <x v="1"/>
    <x v="1"/>
    <x v="0"/>
    <x v="7"/>
    <n v="119"/>
    <n v="217"/>
    <n v="98"/>
  </r>
  <r>
    <s v="Justin Brown"/>
    <x v="1"/>
    <x v="10"/>
    <d v="2024-09-25T00:00:00"/>
    <d v="2024-10-07T00:00:00"/>
    <x v="4"/>
    <n v="415"/>
    <x v="1"/>
    <x v="1"/>
    <x v="2"/>
    <x v="5"/>
    <x v="0"/>
    <x v="8"/>
    <n v="498"/>
    <n v="830"/>
    <n v="332"/>
  </r>
  <r>
    <s v="Steven Griffin Jr."/>
    <x v="4"/>
    <x v="9"/>
    <d v="2024-06-19T00:00:00"/>
    <d v="2024-06-26T00:00:00"/>
    <x v="3"/>
    <n v="88"/>
    <x v="1"/>
    <x v="3"/>
    <x v="0"/>
    <x v="12"/>
    <x v="0"/>
    <x v="5"/>
    <n v="172"/>
    <n v="264"/>
    <n v="92"/>
  </r>
  <r>
    <s v="Aaron Robinson"/>
    <x v="1"/>
    <x v="17"/>
    <d v="2024-06-27T00:00:00"/>
    <d v="2024-07-05T00:00:00"/>
    <x v="6"/>
    <n v="754"/>
    <x v="0"/>
    <x v="1"/>
    <x v="0"/>
    <x v="10"/>
    <x v="0"/>
    <x v="5"/>
    <n v="2262"/>
    <n v="4524"/>
    <n v="2262"/>
  </r>
  <r>
    <s v="Jason Mack"/>
    <x v="0"/>
    <x v="15"/>
    <d v="2024-05-11T00:00:00"/>
    <d v="2024-05-23T00:00:00"/>
    <x v="0"/>
    <n v="187"/>
    <x v="1"/>
    <x v="3"/>
    <x v="0"/>
    <x v="5"/>
    <x v="0"/>
    <x v="0"/>
    <n v="636"/>
    <n v="748"/>
    <n v="112"/>
  </r>
  <r>
    <s v="Michael Stanley"/>
    <x v="0"/>
    <x v="15"/>
    <d v="2024-11-17T00:00:00"/>
    <d v="2024-11-27T00:00:00"/>
    <x v="8"/>
    <n v="485"/>
    <x v="1"/>
    <x v="1"/>
    <x v="3"/>
    <x v="2"/>
    <x v="0"/>
    <x v="4"/>
    <n v="3298"/>
    <n v="3880"/>
    <n v="582"/>
  </r>
  <r>
    <s v="Julie Ball"/>
    <x v="3"/>
    <x v="18"/>
    <d v="2024-11-25T00:00:00"/>
    <d v="2024-11-28T00:00:00"/>
    <x v="5"/>
    <n v="340"/>
    <x v="0"/>
    <x v="1"/>
    <x v="2"/>
    <x v="8"/>
    <x v="0"/>
    <x v="4"/>
    <n v="1870"/>
    <n v="3400"/>
    <n v="1530"/>
  </r>
  <r>
    <s v="Donald Pineda"/>
    <x v="3"/>
    <x v="24"/>
    <d v="2024-08-28T00:00:00"/>
    <d v="2024-09-08T00:00:00"/>
    <x v="8"/>
    <n v="656"/>
    <x v="1"/>
    <x v="4"/>
    <x v="0"/>
    <x v="11"/>
    <x v="0"/>
    <x v="9"/>
    <n v="3149"/>
    <n v="5248"/>
    <n v="2099"/>
  </r>
  <r>
    <s v="Jill Powers"/>
    <x v="0"/>
    <x v="22"/>
    <d v="2024-09-16T00:00:00"/>
    <d v="2024-09-20T00:00:00"/>
    <x v="4"/>
    <n v="327"/>
    <x v="0"/>
    <x v="2"/>
    <x v="3"/>
    <x v="0"/>
    <x v="0"/>
    <x v="8"/>
    <n v="458"/>
    <n v="654"/>
    <n v="196"/>
  </r>
  <r>
    <s v="Donna Cabrera"/>
    <x v="0"/>
    <x v="22"/>
    <d v="2024-05-26T00:00:00"/>
    <d v="2024-06-01T00:00:00"/>
    <x v="4"/>
    <n v="670"/>
    <x v="1"/>
    <x v="1"/>
    <x v="1"/>
    <x v="1"/>
    <x v="0"/>
    <x v="0"/>
    <n v="938"/>
    <n v="1340"/>
    <n v="402"/>
  </r>
  <r>
    <s v="Jason Hernandez"/>
    <x v="1"/>
    <x v="17"/>
    <d v="2024-06-13T00:00:00"/>
    <d v="2024-06-18T00:00:00"/>
    <x v="5"/>
    <n v="497"/>
    <x v="0"/>
    <x v="3"/>
    <x v="3"/>
    <x v="3"/>
    <x v="0"/>
    <x v="5"/>
    <n v="2485"/>
    <n v="4970"/>
    <n v="2485"/>
  </r>
  <r>
    <s v="Michael Shaffer"/>
    <x v="3"/>
    <x v="24"/>
    <d v="2024-06-24T00:00:00"/>
    <d v="2024-07-03T00:00:00"/>
    <x v="4"/>
    <n v="526"/>
    <x v="0"/>
    <x v="3"/>
    <x v="2"/>
    <x v="7"/>
    <x v="0"/>
    <x v="5"/>
    <n v="631"/>
    <n v="1052"/>
    <n v="421"/>
  </r>
  <r>
    <s v="Kristin Mendoza"/>
    <x v="4"/>
    <x v="20"/>
    <d v="2024-07-17T00:00:00"/>
    <d v="2024-07-31T00:00:00"/>
    <x v="1"/>
    <n v="803"/>
    <x v="0"/>
    <x v="4"/>
    <x v="0"/>
    <x v="9"/>
    <x v="0"/>
    <x v="2"/>
    <n v="3654"/>
    <n v="5621"/>
    <n v="1967"/>
  </r>
  <r>
    <s v="Jose Crawford"/>
    <x v="4"/>
    <x v="11"/>
    <d v="2024-03-07T00:00:00"/>
    <d v="2024-03-13T00:00:00"/>
    <x v="5"/>
    <n v="735"/>
    <x v="1"/>
    <x v="0"/>
    <x v="1"/>
    <x v="1"/>
    <x v="0"/>
    <x v="3"/>
    <n v="5145"/>
    <n v="7350"/>
    <n v="2205"/>
  </r>
  <r>
    <s v="Connie Thomas"/>
    <x v="3"/>
    <x v="3"/>
    <d v="2024-03-06T00:00:00"/>
    <d v="2024-03-11T00:00:00"/>
    <x v="7"/>
    <n v="105"/>
    <x v="1"/>
    <x v="3"/>
    <x v="3"/>
    <x v="3"/>
    <x v="0"/>
    <x v="3"/>
    <n v="520"/>
    <n v="945"/>
    <n v="425"/>
  </r>
  <r>
    <s v="Robert Jackson"/>
    <x v="2"/>
    <x v="13"/>
    <d v="2024-03-11T00:00:00"/>
    <d v="2024-03-16T00:00:00"/>
    <x v="3"/>
    <n v="89"/>
    <x v="1"/>
    <x v="4"/>
    <x v="3"/>
    <x v="3"/>
    <x v="0"/>
    <x v="3"/>
    <n v="187"/>
    <n v="267"/>
    <n v="80"/>
  </r>
  <r>
    <s v="Kelly Combs"/>
    <x v="1"/>
    <x v="16"/>
    <d v="2024-01-20T00:00:00"/>
    <d v="2024-01-25T00:00:00"/>
    <x v="6"/>
    <n v="907"/>
    <x v="0"/>
    <x v="1"/>
    <x v="0"/>
    <x v="3"/>
    <x v="0"/>
    <x v="10"/>
    <n v="3537"/>
    <n v="5442"/>
    <n v="1905"/>
  </r>
  <r>
    <s v="Antonio Little"/>
    <x v="1"/>
    <x v="10"/>
    <d v="2024-03-19T00:00:00"/>
    <d v="2024-03-25T00:00:00"/>
    <x v="3"/>
    <n v="195"/>
    <x v="0"/>
    <x v="1"/>
    <x v="0"/>
    <x v="1"/>
    <x v="0"/>
    <x v="3"/>
    <n v="351"/>
    <n v="585"/>
    <n v="234"/>
  </r>
  <r>
    <s v="James Tran"/>
    <x v="1"/>
    <x v="16"/>
    <d v="2024-08-02T00:00:00"/>
    <d v="2024-08-11T00:00:00"/>
    <x v="3"/>
    <n v="846"/>
    <x v="0"/>
    <x v="0"/>
    <x v="3"/>
    <x v="7"/>
    <x v="0"/>
    <x v="9"/>
    <n v="1650"/>
    <n v="2538"/>
    <n v="888"/>
  </r>
  <r>
    <s v="Tamara Hall"/>
    <x v="4"/>
    <x v="19"/>
    <d v="2024-11-24T00:00:00"/>
    <d v="2024-12-02T00:00:00"/>
    <x v="8"/>
    <n v="905"/>
    <x v="0"/>
    <x v="4"/>
    <x v="3"/>
    <x v="10"/>
    <x v="0"/>
    <x v="4"/>
    <n v="5430"/>
    <n v="7240"/>
    <n v="1810"/>
  </r>
  <r>
    <s v="Jennifer Ayala"/>
    <x v="0"/>
    <x v="22"/>
    <d v="2024-04-24T00:00:00"/>
    <d v="2024-05-06T00:00:00"/>
    <x v="9"/>
    <n v="336"/>
    <x v="0"/>
    <x v="0"/>
    <x v="1"/>
    <x v="5"/>
    <x v="0"/>
    <x v="11"/>
    <n v="235"/>
    <n v="336"/>
    <n v="101"/>
  </r>
  <r>
    <s v="Kevin James"/>
    <x v="2"/>
    <x v="8"/>
    <d v="2024-05-26T00:00:00"/>
    <d v="2024-06-09T00:00:00"/>
    <x v="8"/>
    <n v="722"/>
    <x v="1"/>
    <x v="1"/>
    <x v="2"/>
    <x v="9"/>
    <x v="0"/>
    <x v="0"/>
    <n v="3754"/>
    <n v="5776"/>
    <n v="2022"/>
  </r>
  <r>
    <s v="Derrick Adams"/>
    <x v="0"/>
    <x v="0"/>
    <d v="2024-09-12T00:00:00"/>
    <d v="2024-09-23T00:00:00"/>
    <x v="5"/>
    <n v="558"/>
    <x v="1"/>
    <x v="0"/>
    <x v="0"/>
    <x v="11"/>
    <x v="0"/>
    <x v="8"/>
    <n v="4185"/>
    <n v="5580"/>
    <n v="1395"/>
  </r>
  <r>
    <s v="Michelle Simpson"/>
    <x v="2"/>
    <x v="13"/>
    <d v="2024-05-29T00:00:00"/>
    <d v="2024-06-03T00:00:00"/>
    <x v="1"/>
    <n v="11"/>
    <x v="0"/>
    <x v="3"/>
    <x v="0"/>
    <x v="3"/>
    <x v="0"/>
    <x v="0"/>
    <n v="54"/>
    <n v="77"/>
    <n v="23"/>
  </r>
  <r>
    <s v="Scott Alexander"/>
    <x v="1"/>
    <x v="10"/>
    <d v="2024-04-05T00:00:00"/>
    <d v="2024-04-14T00:00:00"/>
    <x v="4"/>
    <n v="546"/>
    <x v="1"/>
    <x v="4"/>
    <x v="2"/>
    <x v="7"/>
    <x v="0"/>
    <x v="11"/>
    <n v="655"/>
    <n v="1092"/>
    <n v="437"/>
  </r>
  <r>
    <s v="Ernest Oconnell"/>
    <x v="1"/>
    <x v="16"/>
    <d v="2024-09-16T00:00:00"/>
    <d v="2024-09-23T00:00:00"/>
    <x v="7"/>
    <n v="30"/>
    <x v="0"/>
    <x v="2"/>
    <x v="0"/>
    <x v="12"/>
    <x v="0"/>
    <x v="8"/>
    <n v="176"/>
    <n v="270"/>
    <n v="94"/>
  </r>
  <r>
    <s v="Randall Johnson"/>
    <x v="2"/>
    <x v="8"/>
    <d v="2024-10-24T00:00:00"/>
    <d v="2024-11-12T00:00:00"/>
    <x v="6"/>
    <n v="146"/>
    <x v="1"/>
    <x v="0"/>
    <x v="1"/>
    <x v="15"/>
    <x v="0"/>
    <x v="1"/>
    <n v="569"/>
    <n v="876"/>
    <n v="307"/>
  </r>
  <r>
    <s v="Ryan Pope"/>
    <x v="4"/>
    <x v="9"/>
    <d v="2024-12-16T00:00:00"/>
    <d v="2024-12-20T00:00:00"/>
    <x v="8"/>
    <n v="722"/>
    <x v="0"/>
    <x v="2"/>
    <x v="3"/>
    <x v="0"/>
    <x v="0"/>
    <x v="6"/>
    <n v="3754"/>
    <n v="5776"/>
    <n v="2022"/>
  </r>
  <r>
    <s v="Jay Bennett"/>
    <x v="0"/>
    <x v="4"/>
    <d v="2024-01-19T00:00:00"/>
    <d v="2024-02-02T00:00:00"/>
    <x v="2"/>
    <n v="216"/>
    <x v="0"/>
    <x v="0"/>
    <x v="3"/>
    <x v="9"/>
    <x v="0"/>
    <x v="10"/>
    <n v="702"/>
    <n v="1080"/>
    <n v="378"/>
  </r>
  <r>
    <s v="Lonnie Hart"/>
    <x v="0"/>
    <x v="15"/>
    <d v="2024-05-26T00:00:00"/>
    <d v="2024-06-02T00:00:00"/>
    <x v="6"/>
    <n v="892"/>
    <x v="1"/>
    <x v="1"/>
    <x v="1"/>
    <x v="12"/>
    <x v="0"/>
    <x v="0"/>
    <n v="4549"/>
    <n v="5352"/>
    <n v="803"/>
  </r>
  <r>
    <s v="Eric Patrick"/>
    <x v="0"/>
    <x v="4"/>
    <d v="2024-02-10T00:00:00"/>
    <d v="2024-02-18T00:00:00"/>
    <x v="1"/>
    <n v="626"/>
    <x v="1"/>
    <x v="1"/>
    <x v="2"/>
    <x v="10"/>
    <x v="0"/>
    <x v="7"/>
    <n v="2848"/>
    <n v="4382"/>
    <n v="1534"/>
  </r>
  <r>
    <s v="Rhonda Brown"/>
    <x v="0"/>
    <x v="22"/>
    <d v="2024-11-10T00:00:00"/>
    <d v="2024-11-24T00:00:00"/>
    <x v="1"/>
    <n v="291"/>
    <x v="0"/>
    <x v="3"/>
    <x v="1"/>
    <x v="9"/>
    <x v="0"/>
    <x v="4"/>
    <n v="1426"/>
    <n v="2037"/>
    <n v="611"/>
  </r>
  <r>
    <s v="Emily Price"/>
    <x v="3"/>
    <x v="3"/>
    <d v="2024-09-19T00:00:00"/>
    <d v="2024-10-09T00:00:00"/>
    <x v="3"/>
    <n v="985"/>
    <x v="1"/>
    <x v="0"/>
    <x v="2"/>
    <x v="16"/>
    <x v="0"/>
    <x v="8"/>
    <n v="1625"/>
    <n v="2955"/>
    <n v="1330"/>
  </r>
  <r>
    <s v="Jill Jackson"/>
    <x v="1"/>
    <x v="10"/>
    <d v="2024-10-14T00:00:00"/>
    <d v="2024-10-27T00:00:00"/>
    <x v="4"/>
    <n v="278"/>
    <x v="1"/>
    <x v="1"/>
    <x v="0"/>
    <x v="13"/>
    <x v="0"/>
    <x v="1"/>
    <n v="334"/>
    <n v="556"/>
    <n v="222"/>
  </r>
  <r>
    <s v="Ashley Wilson"/>
    <x v="3"/>
    <x v="23"/>
    <d v="2024-11-09T00:00:00"/>
    <d v="2024-11-16T00:00:00"/>
    <x v="2"/>
    <n v="720"/>
    <x v="0"/>
    <x v="2"/>
    <x v="1"/>
    <x v="12"/>
    <x v="0"/>
    <x v="4"/>
    <n v="2160"/>
    <n v="3600"/>
    <n v="1440"/>
  </r>
  <r>
    <s v="Ashley Greer PhD"/>
    <x v="2"/>
    <x v="8"/>
    <d v="2024-08-19T00:00:00"/>
    <d v="2024-09-01T00:00:00"/>
    <x v="3"/>
    <n v="930"/>
    <x v="0"/>
    <x v="3"/>
    <x v="2"/>
    <x v="13"/>
    <x v="0"/>
    <x v="9"/>
    <n v="1814"/>
    <n v="2790"/>
    <n v="976"/>
  </r>
  <r>
    <s v="Charles Clark"/>
    <x v="2"/>
    <x v="13"/>
    <d v="2024-07-04T00:00:00"/>
    <d v="2024-07-17T00:00:00"/>
    <x v="7"/>
    <n v="239"/>
    <x v="0"/>
    <x v="0"/>
    <x v="2"/>
    <x v="13"/>
    <x v="0"/>
    <x v="2"/>
    <n v="1506"/>
    <n v="2151"/>
    <n v="645"/>
  </r>
  <r>
    <s v="Brandi Thomas"/>
    <x v="1"/>
    <x v="17"/>
    <d v="2024-11-09T00:00:00"/>
    <d v="2024-11-22T00:00:00"/>
    <x v="4"/>
    <n v="77"/>
    <x v="1"/>
    <x v="4"/>
    <x v="1"/>
    <x v="13"/>
    <x v="0"/>
    <x v="4"/>
    <n v="77"/>
    <n v="154"/>
    <n v="77"/>
  </r>
  <r>
    <s v="Mark Burton"/>
    <x v="3"/>
    <x v="18"/>
    <d v="2024-07-29T00:00:00"/>
    <d v="2024-08-08T00:00:00"/>
    <x v="1"/>
    <n v="853"/>
    <x v="0"/>
    <x v="3"/>
    <x v="0"/>
    <x v="2"/>
    <x v="0"/>
    <x v="2"/>
    <n v="3284"/>
    <n v="5971"/>
    <n v="2687"/>
  </r>
  <r>
    <s v="Paul Neal"/>
    <x v="4"/>
    <x v="19"/>
    <d v="2024-08-18T00:00:00"/>
    <d v="2024-08-25T00:00:00"/>
    <x v="8"/>
    <n v="706"/>
    <x v="0"/>
    <x v="3"/>
    <x v="0"/>
    <x v="12"/>
    <x v="0"/>
    <x v="9"/>
    <n v="4236"/>
    <n v="5648"/>
    <n v="1412"/>
  </r>
  <r>
    <s v="Raymond Oconnor"/>
    <x v="1"/>
    <x v="16"/>
    <d v="2024-04-03T00:00:00"/>
    <d v="2024-04-11T00:00:00"/>
    <x v="3"/>
    <n v="453"/>
    <x v="0"/>
    <x v="3"/>
    <x v="2"/>
    <x v="10"/>
    <x v="0"/>
    <x v="11"/>
    <n v="883"/>
    <n v="1359"/>
    <n v="476"/>
  </r>
  <r>
    <s v="Aaron Rubio"/>
    <x v="2"/>
    <x v="21"/>
    <d v="2024-11-10T00:00:00"/>
    <d v="2024-11-18T00:00:00"/>
    <x v="7"/>
    <n v="105"/>
    <x v="1"/>
    <x v="3"/>
    <x v="2"/>
    <x v="10"/>
    <x v="0"/>
    <x v="4"/>
    <n v="756"/>
    <n v="945"/>
    <n v="189"/>
  </r>
  <r>
    <s v="Steven Martin"/>
    <x v="1"/>
    <x v="17"/>
    <d v="2024-03-28T00:00:00"/>
    <d v="2024-04-08T00:00:00"/>
    <x v="5"/>
    <n v="747"/>
    <x v="1"/>
    <x v="3"/>
    <x v="2"/>
    <x v="11"/>
    <x v="0"/>
    <x v="3"/>
    <n v="3735"/>
    <n v="7470"/>
    <n v="3735"/>
  </r>
  <r>
    <s v="Jennifer Anderson MD"/>
    <x v="2"/>
    <x v="12"/>
    <d v="2024-08-01T00:00:00"/>
    <d v="2024-08-11T00:00:00"/>
    <x v="5"/>
    <n v="664"/>
    <x v="1"/>
    <x v="0"/>
    <x v="3"/>
    <x v="2"/>
    <x v="0"/>
    <x v="9"/>
    <n v="4648"/>
    <n v="6640"/>
    <n v="1992"/>
  </r>
  <r>
    <s v="Emily Taylor"/>
    <x v="3"/>
    <x v="23"/>
    <d v="2024-06-23T00:00:00"/>
    <d v="2024-06-27T00:00:00"/>
    <x v="5"/>
    <n v="157"/>
    <x v="1"/>
    <x v="4"/>
    <x v="3"/>
    <x v="0"/>
    <x v="0"/>
    <x v="5"/>
    <n v="942"/>
    <n v="1570"/>
    <n v="628"/>
  </r>
  <r>
    <s v="Matthew Bowers"/>
    <x v="2"/>
    <x v="2"/>
    <d v="2024-03-03T00:00:00"/>
    <d v="2024-03-15T00:00:00"/>
    <x v="2"/>
    <n v="470"/>
    <x v="0"/>
    <x v="0"/>
    <x v="3"/>
    <x v="5"/>
    <x v="0"/>
    <x v="3"/>
    <n v="1763"/>
    <n v="2350"/>
    <n v="587"/>
  </r>
  <r>
    <s v="Samantha Green"/>
    <x v="2"/>
    <x v="21"/>
    <d v="2024-07-06T00:00:00"/>
    <d v="2024-07-16T00:00:00"/>
    <x v="1"/>
    <n v="384"/>
    <x v="0"/>
    <x v="0"/>
    <x v="0"/>
    <x v="2"/>
    <x v="0"/>
    <x v="2"/>
    <n v="2150"/>
    <n v="2688"/>
    <n v="538"/>
  </r>
  <r>
    <s v="Jesse Ward"/>
    <x v="1"/>
    <x v="10"/>
    <d v="2024-10-08T00:00:00"/>
    <d v="2024-10-12T00:00:00"/>
    <x v="2"/>
    <n v="855"/>
    <x v="0"/>
    <x v="3"/>
    <x v="2"/>
    <x v="0"/>
    <x v="0"/>
    <x v="1"/>
    <n v="2565"/>
    <n v="4275"/>
    <n v="1710"/>
  </r>
  <r>
    <s v="Tyler Johnson"/>
    <x v="2"/>
    <x v="13"/>
    <d v="2024-11-04T00:00:00"/>
    <d v="2024-11-16T00:00:00"/>
    <x v="7"/>
    <n v="421"/>
    <x v="0"/>
    <x v="3"/>
    <x v="0"/>
    <x v="5"/>
    <x v="0"/>
    <x v="4"/>
    <n v="2652"/>
    <n v="3789"/>
    <n v="1137"/>
  </r>
  <r>
    <s v="Patricia Collins"/>
    <x v="2"/>
    <x v="12"/>
    <d v="2024-09-20T00:00:00"/>
    <d v="2024-09-27T00:00:00"/>
    <x v="3"/>
    <n v="345"/>
    <x v="0"/>
    <x v="3"/>
    <x v="3"/>
    <x v="12"/>
    <x v="0"/>
    <x v="8"/>
    <n v="725"/>
    <n v="1035"/>
    <n v="310"/>
  </r>
  <r>
    <s v="Jacob Bonilla"/>
    <x v="3"/>
    <x v="18"/>
    <d v="2024-06-02T00:00:00"/>
    <d v="2024-06-15T00:00:00"/>
    <x v="5"/>
    <n v="354"/>
    <x v="1"/>
    <x v="3"/>
    <x v="3"/>
    <x v="13"/>
    <x v="0"/>
    <x v="5"/>
    <n v="1947"/>
    <n v="3540"/>
    <n v="1593"/>
  </r>
  <r>
    <s v="Anthony Shea DDS"/>
    <x v="0"/>
    <x v="4"/>
    <d v="2024-10-25T00:00:00"/>
    <d v="2024-11-06T00:00:00"/>
    <x v="2"/>
    <n v="825"/>
    <x v="1"/>
    <x v="3"/>
    <x v="0"/>
    <x v="5"/>
    <x v="0"/>
    <x v="1"/>
    <n v="2681"/>
    <n v="4125"/>
    <n v="1444"/>
  </r>
  <r>
    <s v="Kathy Walsh"/>
    <x v="3"/>
    <x v="3"/>
    <d v="2024-12-01T00:00:00"/>
    <d v="2024-12-04T00:00:00"/>
    <x v="5"/>
    <n v="601"/>
    <x v="1"/>
    <x v="0"/>
    <x v="0"/>
    <x v="8"/>
    <x v="0"/>
    <x v="6"/>
    <n v="3306"/>
    <n v="6010"/>
    <n v="2704"/>
  </r>
  <r>
    <s v="Cynthia Green"/>
    <x v="3"/>
    <x v="23"/>
    <d v="2024-09-25T00:00:00"/>
    <d v="2024-10-07T00:00:00"/>
    <x v="5"/>
    <n v="803"/>
    <x v="0"/>
    <x v="1"/>
    <x v="3"/>
    <x v="5"/>
    <x v="0"/>
    <x v="8"/>
    <n v="4818"/>
    <n v="8030"/>
    <n v="3212"/>
  </r>
  <r>
    <s v="Melissa Williams"/>
    <x v="0"/>
    <x v="15"/>
    <d v="2024-09-22T00:00:00"/>
    <d v="2024-10-07T00:00:00"/>
    <x v="0"/>
    <n v="584"/>
    <x v="1"/>
    <x v="4"/>
    <x v="0"/>
    <x v="6"/>
    <x v="0"/>
    <x v="8"/>
    <n v="1986"/>
    <n v="2336"/>
    <n v="350"/>
  </r>
  <r>
    <s v="Anthony Evans"/>
    <x v="3"/>
    <x v="3"/>
    <d v="2024-03-29T00:00:00"/>
    <d v="2024-04-03T00:00:00"/>
    <x v="8"/>
    <n v="944"/>
    <x v="1"/>
    <x v="3"/>
    <x v="1"/>
    <x v="3"/>
    <x v="0"/>
    <x v="3"/>
    <n v="4154"/>
    <n v="7552"/>
    <n v="3398"/>
  </r>
  <r>
    <s v="Antonio Norman"/>
    <x v="4"/>
    <x v="20"/>
    <d v="2024-11-08T00:00:00"/>
    <d v="2024-11-20T00:00:00"/>
    <x v="8"/>
    <n v="206"/>
    <x v="1"/>
    <x v="0"/>
    <x v="2"/>
    <x v="5"/>
    <x v="0"/>
    <x v="4"/>
    <n v="1071"/>
    <n v="1648"/>
    <n v="577"/>
  </r>
  <r>
    <s v="Kenneth Underwood"/>
    <x v="3"/>
    <x v="3"/>
    <d v="2024-10-13T00:00:00"/>
    <d v="2024-10-21T00:00:00"/>
    <x v="2"/>
    <n v="304"/>
    <x v="1"/>
    <x v="0"/>
    <x v="3"/>
    <x v="10"/>
    <x v="0"/>
    <x v="1"/>
    <n v="836"/>
    <n v="1520"/>
    <n v="684"/>
  </r>
  <r>
    <s v="Danielle Phillips"/>
    <x v="0"/>
    <x v="22"/>
    <d v="2024-12-31T00:00:00"/>
    <d v="2025-01-14T00:00:00"/>
    <x v="4"/>
    <n v="364"/>
    <x v="1"/>
    <x v="2"/>
    <x v="2"/>
    <x v="9"/>
    <x v="0"/>
    <x v="6"/>
    <n v="510"/>
    <n v="728"/>
    <n v="218"/>
  </r>
  <r>
    <s v="Curtis Wilkerson"/>
    <x v="3"/>
    <x v="23"/>
    <d v="2024-04-13T00:00:00"/>
    <d v="2024-04-26T00:00:00"/>
    <x v="7"/>
    <n v="287"/>
    <x v="0"/>
    <x v="3"/>
    <x v="1"/>
    <x v="13"/>
    <x v="0"/>
    <x v="11"/>
    <n v="1550"/>
    <n v="2583"/>
    <n v="1033"/>
  </r>
  <r>
    <s v="Kathryn Price"/>
    <x v="0"/>
    <x v="6"/>
    <d v="2024-10-27T00:00:00"/>
    <d v="2024-11-03T00:00:00"/>
    <x v="0"/>
    <n v="258"/>
    <x v="0"/>
    <x v="0"/>
    <x v="1"/>
    <x v="12"/>
    <x v="0"/>
    <x v="1"/>
    <n v="826"/>
    <n v="1032"/>
    <n v="206"/>
  </r>
  <r>
    <s v="Kevin Hall"/>
    <x v="2"/>
    <x v="8"/>
    <d v="2024-02-21T00:00:00"/>
    <d v="2024-03-06T00:00:00"/>
    <x v="1"/>
    <n v="348"/>
    <x v="0"/>
    <x v="3"/>
    <x v="1"/>
    <x v="9"/>
    <x v="0"/>
    <x v="7"/>
    <n v="1583"/>
    <n v="2436"/>
    <n v="853"/>
  </r>
  <r>
    <s v="Kristy Hart"/>
    <x v="2"/>
    <x v="21"/>
    <d v="2024-06-13T00:00:00"/>
    <d v="2024-06-17T00:00:00"/>
    <x v="2"/>
    <n v="671"/>
    <x v="1"/>
    <x v="0"/>
    <x v="0"/>
    <x v="0"/>
    <x v="0"/>
    <x v="5"/>
    <n v="2684"/>
    <n v="3355"/>
    <n v="671"/>
  </r>
  <r>
    <s v="Joseph Smith"/>
    <x v="1"/>
    <x v="17"/>
    <d v="2024-09-30T00:00:00"/>
    <d v="2024-10-06T00:00:00"/>
    <x v="9"/>
    <n v="945"/>
    <x v="0"/>
    <x v="0"/>
    <x v="3"/>
    <x v="1"/>
    <x v="0"/>
    <x v="8"/>
    <n v="473"/>
    <n v="945"/>
    <n v="472"/>
  </r>
  <r>
    <s v="Sarah Valencia"/>
    <x v="0"/>
    <x v="4"/>
    <d v="2024-09-10T00:00:00"/>
    <d v="2024-09-21T00:00:00"/>
    <x v="3"/>
    <n v="969"/>
    <x v="0"/>
    <x v="3"/>
    <x v="2"/>
    <x v="11"/>
    <x v="0"/>
    <x v="8"/>
    <n v="1890"/>
    <n v="2907"/>
    <n v="1017"/>
  </r>
  <r>
    <s v="Patricia Bradley"/>
    <x v="2"/>
    <x v="8"/>
    <d v="2024-06-18T00:00:00"/>
    <d v="2024-06-24T00:00:00"/>
    <x v="3"/>
    <n v="758"/>
    <x v="1"/>
    <x v="2"/>
    <x v="2"/>
    <x v="1"/>
    <x v="0"/>
    <x v="5"/>
    <n v="1478"/>
    <n v="2274"/>
    <n v="796"/>
  </r>
  <r>
    <s v="William Jackson"/>
    <x v="2"/>
    <x v="8"/>
    <d v="2024-06-21T00:00:00"/>
    <d v="2024-06-25T00:00:00"/>
    <x v="2"/>
    <n v="591"/>
    <x v="0"/>
    <x v="3"/>
    <x v="0"/>
    <x v="0"/>
    <x v="0"/>
    <x v="5"/>
    <n v="1921"/>
    <n v="2955"/>
    <n v="1034"/>
  </r>
  <r>
    <s v="Michelle Williams"/>
    <x v="1"/>
    <x v="10"/>
    <d v="2024-08-06T00:00:00"/>
    <d v="2024-08-18T00:00:00"/>
    <x v="7"/>
    <n v="345"/>
    <x v="1"/>
    <x v="0"/>
    <x v="3"/>
    <x v="5"/>
    <x v="0"/>
    <x v="9"/>
    <n v="1863"/>
    <n v="3105"/>
    <n v="1242"/>
  </r>
  <r>
    <s v="Fernando Lynn"/>
    <x v="3"/>
    <x v="23"/>
    <d v="2024-08-16T00:00:00"/>
    <d v="2024-08-29T00:00:00"/>
    <x v="2"/>
    <n v="986"/>
    <x v="1"/>
    <x v="4"/>
    <x v="0"/>
    <x v="13"/>
    <x v="0"/>
    <x v="9"/>
    <n v="2958"/>
    <n v="4930"/>
    <n v="1972"/>
  </r>
  <r>
    <s v="Lisa Webb"/>
    <x v="1"/>
    <x v="1"/>
    <d v="2024-05-13T00:00:00"/>
    <d v="2024-05-20T00:00:00"/>
    <x v="6"/>
    <n v="719"/>
    <x v="1"/>
    <x v="0"/>
    <x v="3"/>
    <x v="12"/>
    <x v="0"/>
    <x v="0"/>
    <n v="2157"/>
    <n v="4314"/>
    <n v="2157"/>
  </r>
  <r>
    <s v="Jennifer Spencer"/>
    <x v="0"/>
    <x v="4"/>
    <d v="2024-06-06T00:00:00"/>
    <d v="2024-06-18T00:00:00"/>
    <x v="3"/>
    <n v="425"/>
    <x v="1"/>
    <x v="3"/>
    <x v="3"/>
    <x v="5"/>
    <x v="0"/>
    <x v="5"/>
    <n v="829"/>
    <n v="1275"/>
    <n v="446"/>
  </r>
  <r>
    <s v="Sara Hernandez"/>
    <x v="4"/>
    <x v="19"/>
    <d v="2024-11-23T00:00:00"/>
    <d v="2024-11-29T00:00:00"/>
    <x v="2"/>
    <n v="386"/>
    <x v="0"/>
    <x v="3"/>
    <x v="3"/>
    <x v="1"/>
    <x v="0"/>
    <x v="4"/>
    <n v="1448"/>
    <n v="1930"/>
    <n v="482"/>
  </r>
  <r>
    <s v="Steven Baker"/>
    <x v="1"/>
    <x v="10"/>
    <d v="2024-10-02T00:00:00"/>
    <d v="2024-10-09T00:00:00"/>
    <x v="0"/>
    <n v="790"/>
    <x v="0"/>
    <x v="0"/>
    <x v="1"/>
    <x v="12"/>
    <x v="0"/>
    <x v="1"/>
    <n v="1896"/>
    <n v="3160"/>
    <n v="1264"/>
  </r>
  <r>
    <s v="Dennis Marshall"/>
    <x v="1"/>
    <x v="10"/>
    <d v="2024-09-27T00:00:00"/>
    <d v="2024-10-07T00:00:00"/>
    <x v="6"/>
    <n v="89"/>
    <x v="0"/>
    <x v="3"/>
    <x v="1"/>
    <x v="2"/>
    <x v="0"/>
    <x v="8"/>
    <n v="320"/>
    <n v="534"/>
    <n v="214"/>
  </r>
  <r>
    <s v="Cynthia Evans"/>
    <x v="1"/>
    <x v="10"/>
    <d v="2024-02-29T00:00:00"/>
    <d v="2024-03-08T00:00:00"/>
    <x v="0"/>
    <n v="744"/>
    <x v="0"/>
    <x v="3"/>
    <x v="1"/>
    <x v="10"/>
    <x v="0"/>
    <x v="7"/>
    <n v="1786"/>
    <n v="2976"/>
    <n v="1190"/>
  </r>
  <r>
    <s v="Beth Henderson"/>
    <x v="1"/>
    <x v="1"/>
    <d v="2024-10-13T00:00:00"/>
    <d v="2024-10-25T00:00:00"/>
    <x v="8"/>
    <n v="698"/>
    <x v="1"/>
    <x v="1"/>
    <x v="3"/>
    <x v="5"/>
    <x v="0"/>
    <x v="1"/>
    <n v="2792"/>
    <n v="5584"/>
    <n v="2792"/>
  </r>
  <r>
    <s v="Thomas Sloan"/>
    <x v="0"/>
    <x v="4"/>
    <d v="2024-05-10T00:00:00"/>
    <d v="2024-05-13T00:00:00"/>
    <x v="9"/>
    <n v="773"/>
    <x v="0"/>
    <x v="0"/>
    <x v="3"/>
    <x v="8"/>
    <x v="0"/>
    <x v="0"/>
    <n v="502"/>
    <n v="773"/>
    <n v="271"/>
  </r>
  <r>
    <s v="Kara Jackson"/>
    <x v="3"/>
    <x v="7"/>
    <d v="2024-07-12T00:00:00"/>
    <d v="2024-07-17T00:00:00"/>
    <x v="1"/>
    <n v="92"/>
    <x v="0"/>
    <x v="3"/>
    <x v="0"/>
    <x v="3"/>
    <x v="0"/>
    <x v="2"/>
    <n v="322"/>
    <n v="644"/>
    <n v="322"/>
  </r>
  <r>
    <s v="Steve Rivera"/>
    <x v="4"/>
    <x v="19"/>
    <d v="2024-04-01T00:00:00"/>
    <d v="2024-04-12T00:00:00"/>
    <x v="7"/>
    <n v="412"/>
    <x v="1"/>
    <x v="3"/>
    <x v="1"/>
    <x v="11"/>
    <x v="0"/>
    <x v="11"/>
    <n v="2781"/>
    <n v="3708"/>
    <n v="927"/>
  </r>
  <r>
    <s v="Caitlin Collins"/>
    <x v="2"/>
    <x v="8"/>
    <d v="2024-01-17T00:00:00"/>
    <d v="2024-01-27T00:00:00"/>
    <x v="1"/>
    <n v="639"/>
    <x v="0"/>
    <x v="1"/>
    <x v="1"/>
    <x v="2"/>
    <x v="0"/>
    <x v="10"/>
    <n v="2907"/>
    <n v="4473"/>
    <n v="1566"/>
  </r>
  <r>
    <s v="Corey Whitaker"/>
    <x v="2"/>
    <x v="8"/>
    <d v="2024-02-21T00:00:00"/>
    <d v="2024-03-05T00:00:00"/>
    <x v="5"/>
    <n v="44"/>
    <x v="1"/>
    <x v="2"/>
    <x v="2"/>
    <x v="13"/>
    <x v="0"/>
    <x v="7"/>
    <n v="286"/>
    <n v="440"/>
    <n v="154"/>
  </r>
  <r>
    <s v="Madison Martinez"/>
    <x v="0"/>
    <x v="15"/>
    <d v="2024-01-23T00:00:00"/>
    <d v="2024-02-05T00:00:00"/>
    <x v="1"/>
    <n v="459"/>
    <x v="0"/>
    <x v="0"/>
    <x v="1"/>
    <x v="13"/>
    <x v="0"/>
    <x v="10"/>
    <n v="2731"/>
    <n v="3213"/>
    <n v="482"/>
  </r>
  <r>
    <s v="Penny Lewis"/>
    <x v="1"/>
    <x v="16"/>
    <d v="2024-12-10T00:00:00"/>
    <d v="2024-12-19T00:00:00"/>
    <x v="6"/>
    <n v="252"/>
    <x v="1"/>
    <x v="4"/>
    <x v="2"/>
    <x v="7"/>
    <x v="0"/>
    <x v="6"/>
    <n v="983"/>
    <n v="1512"/>
    <n v="529"/>
  </r>
  <r>
    <s v="Carlos Thompson"/>
    <x v="1"/>
    <x v="17"/>
    <d v="2024-07-30T00:00:00"/>
    <d v="2024-08-06T00:00:00"/>
    <x v="2"/>
    <n v="291"/>
    <x v="1"/>
    <x v="0"/>
    <x v="2"/>
    <x v="12"/>
    <x v="0"/>
    <x v="2"/>
    <n v="728"/>
    <n v="1455"/>
    <n v="727"/>
  </r>
  <r>
    <s v="James Bailey"/>
    <x v="2"/>
    <x v="2"/>
    <d v="2024-10-11T00:00:00"/>
    <d v="2024-10-19T00:00:00"/>
    <x v="8"/>
    <n v="58"/>
    <x v="1"/>
    <x v="4"/>
    <x v="3"/>
    <x v="10"/>
    <x v="0"/>
    <x v="1"/>
    <n v="348"/>
    <n v="464"/>
    <n v="116"/>
  </r>
  <r>
    <s v="Brian Hunt"/>
    <x v="4"/>
    <x v="11"/>
    <d v="2024-07-28T00:00:00"/>
    <d v="2024-08-09T00:00:00"/>
    <x v="3"/>
    <n v="317"/>
    <x v="1"/>
    <x v="2"/>
    <x v="2"/>
    <x v="5"/>
    <x v="0"/>
    <x v="2"/>
    <n v="666"/>
    <n v="951"/>
    <n v="285"/>
  </r>
  <r>
    <s v="Sarah Pittman"/>
    <x v="0"/>
    <x v="6"/>
    <d v="2024-04-07T00:00:00"/>
    <d v="2024-04-19T00:00:00"/>
    <x v="9"/>
    <n v="284"/>
    <x v="1"/>
    <x v="2"/>
    <x v="0"/>
    <x v="5"/>
    <x v="0"/>
    <x v="11"/>
    <n v="227"/>
    <n v="284"/>
    <n v="57"/>
  </r>
  <r>
    <s v="Courtney Walker"/>
    <x v="0"/>
    <x v="0"/>
    <d v="2024-04-06T00:00:00"/>
    <d v="2024-04-09T00:00:00"/>
    <x v="5"/>
    <n v="751"/>
    <x v="0"/>
    <x v="3"/>
    <x v="2"/>
    <x v="8"/>
    <x v="0"/>
    <x v="11"/>
    <n v="5633"/>
    <n v="7510"/>
    <n v="1877"/>
  </r>
  <r>
    <s v="Edward York"/>
    <x v="3"/>
    <x v="23"/>
    <d v="2024-06-19T00:00:00"/>
    <d v="2024-07-03T00:00:00"/>
    <x v="2"/>
    <n v="989"/>
    <x v="0"/>
    <x v="0"/>
    <x v="0"/>
    <x v="9"/>
    <x v="0"/>
    <x v="5"/>
    <n v="2967"/>
    <n v="4945"/>
    <n v="1978"/>
  </r>
  <r>
    <s v="Steve Mason"/>
    <x v="0"/>
    <x v="4"/>
    <d v="2024-05-04T00:00:00"/>
    <d v="2024-05-17T00:00:00"/>
    <x v="5"/>
    <n v="730"/>
    <x v="0"/>
    <x v="0"/>
    <x v="0"/>
    <x v="13"/>
    <x v="0"/>
    <x v="0"/>
    <n v="4745"/>
    <n v="7300"/>
    <n v="2555"/>
  </r>
  <r>
    <s v="Penny Anderson"/>
    <x v="2"/>
    <x v="21"/>
    <d v="2024-06-09T00:00:00"/>
    <d v="2024-06-19T00:00:00"/>
    <x v="1"/>
    <n v="56"/>
    <x v="1"/>
    <x v="3"/>
    <x v="2"/>
    <x v="2"/>
    <x v="0"/>
    <x v="5"/>
    <n v="314"/>
    <n v="392"/>
    <n v="78"/>
  </r>
  <r>
    <s v="Joseph Cross"/>
    <x v="2"/>
    <x v="8"/>
    <d v="2024-05-13T00:00:00"/>
    <d v="2024-05-16T00:00:00"/>
    <x v="7"/>
    <n v="967"/>
    <x v="1"/>
    <x v="3"/>
    <x v="0"/>
    <x v="8"/>
    <x v="0"/>
    <x v="0"/>
    <n v="5657"/>
    <n v="8703"/>
    <n v="3046"/>
  </r>
  <r>
    <s v="Shawn Collins"/>
    <x v="3"/>
    <x v="3"/>
    <d v="2024-03-19T00:00:00"/>
    <d v="2024-04-08T00:00:00"/>
    <x v="0"/>
    <n v="347"/>
    <x v="1"/>
    <x v="0"/>
    <x v="1"/>
    <x v="16"/>
    <x v="0"/>
    <x v="3"/>
    <n v="763"/>
    <n v="1388"/>
    <n v="625"/>
  </r>
  <r>
    <s v="Joy Meyer"/>
    <x v="2"/>
    <x v="2"/>
    <d v="2024-10-08T00:00:00"/>
    <d v="2024-10-17T00:00:00"/>
    <x v="6"/>
    <n v="273"/>
    <x v="1"/>
    <x v="1"/>
    <x v="3"/>
    <x v="7"/>
    <x v="0"/>
    <x v="1"/>
    <n v="1229"/>
    <n v="1638"/>
    <n v="409"/>
  </r>
  <r>
    <s v="Alex Wagner"/>
    <x v="2"/>
    <x v="12"/>
    <d v="2024-11-24T00:00:00"/>
    <d v="2024-11-27T00:00:00"/>
    <x v="9"/>
    <n v="546"/>
    <x v="1"/>
    <x v="0"/>
    <x v="2"/>
    <x v="8"/>
    <x v="0"/>
    <x v="4"/>
    <n v="382"/>
    <n v="546"/>
    <n v="164"/>
  </r>
  <r>
    <s v="Martha Smith"/>
    <x v="0"/>
    <x v="0"/>
    <d v="2024-07-30T00:00:00"/>
    <d v="2024-08-10T00:00:00"/>
    <x v="3"/>
    <n v="872"/>
    <x v="0"/>
    <x v="3"/>
    <x v="2"/>
    <x v="11"/>
    <x v="0"/>
    <x v="2"/>
    <n v="1962"/>
    <n v="2616"/>
    <n v="654"/>
  </r>
  <r>
    <s v="Matthew Bates"/>
    <x v="2"/>
    <x v="8"/>
    <d v="2024-04-21T00:00:00"/>
    <d v="2024-04-28T00:00:00"/>
    <x v="7"/>
    <n v="476"/>
    <x v="1"/>
    <x v="4"/>
    <x v="3"/>
    <x v="12"/>
    <x v="0"/>
    <x v="11"/>
    <n v="2785"/>
    <n v="4284"/>
    <n v="1499"/>
  </r>
  <r>
    <s v="Autumn Wilson"/>
    <x v="1"/>
    <x v="10"/>
    <d v="2024-12-03T00:00:00"/>
    <d v="2024-12-12T00:00:00"/>
    <x v="8"/>
    <n v="26"/>
    <x v="1"/>
    <x v="0"/>
    <x v="2"/>
    <x v="7"/>
    <x v="0"/>
    <x v="6"/>
    <n v="125"/>
    <n v="208"/>
    <n v="83"/>
  </r>
  <r>
    <s v="Michael Meadows"/>
    <x v="0"/>
    <x v="6"/>
    <d v="2024-12-23T00:00:00"/>
    <d v="2025-01-05T00:00:00"/>
    <x v="1"/>
    <n v="835"/>
    <x v="0"/>
    <x v="0"/>
    <x v="3"/>
    <x v="13"/>
    <x v="0"/>
    <x v="6"/>
    <n v="4676"/>
    <n v="5845"/>
    <n v="1169"/>
  </r>
  <r>
    <s v="Sarah Ward"/>
    <x v="4"/>
    <x v="11"/>
    <d v="2024-02-10T00:00:00"/>
    <d v="2024-02-23T00:00:00"/>
    <x v="6"/>
    <n v="992"/>
    <x v="1"/>
    <x v="2"/>
    <x v="0"/>
    <x v="13"/>
    <x v="0"/>
    <x v="7"/>
    <n v="4166"/>
    <n v="5952"/>
    <n v="1786"/>
  </r>
  <r>
    <s v="Charles Holland"/>
    <x v="2"/>
    <x v="13"/>
    <d v="2024-06-02T00:00:00"/>
    <d v="2024-06-11T00:00:00"/>
    <x v="4"/>
    <n v="679"/>
    <x v="0"/>
    <x v="1"/>
    <x v="0"/>
    <x v="7"/>
    <x v="0"/>
    <x v="5"/>
    <n v="951"/>
    <n v="1358"/>
    <n v="407"/>
  </r>
  <r>
    <s v="Robert White"/>
    <x v="3"/>
    <x v="7"/>
    <d v="2024-07-12T00:00:00"/>
    <d v="2024-07-25T00:00:00"/>
    <x v="7"/>
    <n v="497"/>
    <x v="1"/>
    <x v="0"/>
    <x v="3"/>
    <x v="13"/>
    <x v="0"/>
    <x v="2"/>
    <n v="2237"/>
    <n v="4473"/>
    <n v="2236"/>
  </r>
  <r>
    <s v="Karen Fisher"/>
    <x v="2"/>
    <x v="8"/>
    <d v="2024-09-12T00:00:00"/>
    <d v="2024-09-20T00:00:00"/>
    <x v="1"/>
    <n v="670"/>
    <x v="1"/>
    <x v="1"/>
    <x v="3"/>
    <x v="10"/>
    <x v="0"/>
    <x v="8"/>
    <n v="3049"/>
    <n v="4690"/>
    <n v="1641"/>
  </r>
  <r>
    <s v="Jason Williams"/>
    <x v="4"/>
    <x v="19"/>
    <d v="2024-02-08T00:00:00"/>
    <d v="2024-02-21T00:00:00"/>
    <x v="2"/>
    <n v="930"/>
    <x v="1"/>
    <x v="3"/>
    <x v="1"/>
    <x v="13"/>
    <x v="0"/>
    <x v="7"/>
    <n v="3488"/>
    <n v="4650"/>
    <n v="1162"/>
  </r>
  <r>
    <s v="Vanessa Santiago"/>
    <x v="0"/>
    <x v="15"/>
    <d v="2024-06-10T00:00:00"/>
    <d v="2024-06-19T00:00:00"/>
    <x v="9"/>
    <n v="994"/>
    <x v="0"/>
    <x v="0"/>
    <x v="0"/>
    <x v="7"/>
    <x v="0"/>
    <x v="5"/>
    <n v="845"/>
    <n v="994"/>
    <n v="149"/>
  </r>
  <r>
    <s v="Erica Rivera"/>
    <x v="1"/>
    <x v="14"/>
    <d v="2024-07-15T00:00:00"/>
    <d v="2024-07-28T00:00:00"/>
    <x v="3"/>
    <n v="819"/>
    <x v="1"/>
    <x v="3"/>
    <x v="0"/>
    <x v="13"/>
    <x v="0"/>
    <x v="2"/>
    <n v="1351"/>
    <n v="2457"/>
    <n v="1106"/>
  </r>
  <r>
    <s v="Alicia Powell"/>
    <x v="1"/>
    <x v="16"/>
    <d v="2024-10-31T00:00:00"/>
    <d v="2024-11-14T00:00:00"/>
    <x v="1"/>
    <n v="802"/>
    <x v="1"/>
    <x v="4"/>
    <x v="1"/>
    <x v="9"/>
    <x v="0"/>
    <x v="1"/>
    <n v="3649"/>
    <n v="5614"/>
    <n v="1965"/>
  </r>
  <r>
    <s v="Brian Prince"/>
    <x v="2"/>
    <x v="8"/>
    <d v="2024-02-12T00:00:00"/>
    <d v="2024-02-23T00:00:00"/>
    <x v="2"/>
    <n v="167"/>
    <x v="1"/>
    <x v="2"/>
    <x v="2"/>
    <x v="11"/>
    <x v="0"/>
    <x v="7"/>
    <n v="543"/>
    <n v="835"/>
    <n v="292"/>
  </r>
  <r>
    <s v="Janice Petty"/>
    <x v="1"/>
    <x v="1"/>
    <d v="2024-11-01T00:00:00"/>
    <d v="2024-11-06T00:00:00"/>
    <x v="5"/>
    <n v="813"/>
    <x v="0"/>
    <x v="4"/>
    <x v="0"/>
    <x v="3"/>
    <x v="0"/>
    <x v="4"/>
    <n v="4065"/>
    <n v="8130"/>
    <n v="4065"/>
  </r>
  <r>
    <s v="Nicole Evans"/>
    <x v="4"/>
    <x v="11"/>
    <d v="2024-07-17T00:00:00"/>
    <d v="2024-07-23T00:00:00"/>
    <x v="4"/>
    <n v="752"/>
    <x v="1"/>
    <x v="3"/>
    <x v="1"/>
    <x v="1"/>
    <x v="0"/>
    <x v="2"/>
    <n v="1053"/>
    <n v="1504"/>
    <n v="451"/>
  </r>
  <r>
    <s v="Anthony Adams"/>
    <x v="4"/>
    <x v="11"/>
    <d v="2024-02-09T00:00:00"/>
    <d v="2024-02-13T00:00:00"/>
    <x v="6"/>
    <n v="267"/>
    <x v="1"/>
    <x v="5"/>
    <x v="2"/>
    <x v="0"/>
    <x v="0"/>
    <x v="7"/>
    <n v="1121"/>
    <n v="1602"/>
    <n v="481"/>
  </r>
  <r>
    <s v="Richard Jennings"/>
    <x v="4"/>
    <x v="5"/>
    <d v="2024-07-13T00:00:00"/>
    <d v="2024-07-19T00:00:00"/>
    <x v="6"/>
    <n v="460"/>
    <x v="1"/>
    <x v="4"/>
    <x v="0"/>
    <x v="1"/>
    <x v="0"/>
    <x v="2"/>
    <n v="2070"/>
    <n v="2760"/>
    <n v="690"/>
  </r>
  <r>
    <s v="Douglas Baker"/>
    <x v="4"/>
    <x v="9"/>
    <d v="2024-07-22T00:00:00"/>
    <d v="2024-07-25T00:00:00"/>
    <x v="6"/>
    <n v="308"/>
    <x v="1"/>
    <x v="6"/>
    <x v="2"/>
    <x v="8"/>
    <x v="0"/>
    <x v="2"/>
    <n v="1201"/>
    <n v="1848"/>
    <n v="647"/>
  </r>
  <r>
    <s v="Michael Fox"/>
    <x v="0"/>
    <x v="6"/>
    <d v="2024-04-12T00:00:00"/>
    <d v="2024-04-21T00:00:00"/>
    <x v="5"/>
    <n v="568"/>
    <x v="0"/>
    <x v="5"/>
    <x v="3"/>
    <x v="7"/>
    <x v="0"/>
    <x v="11"/>
    <n v="4544"/>
    <n v="5680"/>
    <n v="1136"/>
  </r>
  <r>
    <s v="Lisa Oliver"/>
    <x v="3"/>
    <x v="23"/>
    <d v="2024-11-20T00:00:00"/>
    <d v="2024-12-12T00:00:00"/>
    <x v="2"/>
    <n v="257"/>
    <x v="1"/>
    <x v="4"/>
    <x v="3"/>
    <x v="17"/>
    <x v="0"/>
    <x v="4"/>
    <n v="771"/>
    <n v="1285"/>
    <n v="514"/>
  </r>
  <r>
    <s v="Bradley Davis"/>
    <x v="1"/>
    <x v="16"/>
    <d v="2024-12-20T00:00:00"/>
    <d v="2024-12-28T00:00:00"/>
    <x v="1"/>
    <n v="566"/>
    <x v="1"/>
    <x v="5"/>
    <x v="0"/>
    <x v="10"/>
    <x v="0"/>
    <x v="6"/>
    <n v="2575"/>
    <n v="3962"/>
    <n v="1387"/>
  </r>
  <r>
    <s v="Ronald Johns"/>
    <x v="1"/>
    <x v="16"/>
    <d v="2024-11-22T00:00:00"/>
    <d v="2024-12-05T00:00:00"/>
    <x v="4"/>
    <n v="121"/>
    <x v="1"/>
    <x v="1"/>
    <x v="3"/>
    <x v="13"/>
    <x v="0"/>
    <x v="4"/>
    <n v="157"/>
    <n v="242"/>
    <n v="85"/>
  </r>
  <r>
    <s v="Alan Nunez"/>
    <x v="3"/>
    <x v="24"/>
    <d v="2024-01-06T00:00:00"/>
    <d v="2024-01-14T00:00:00"/>
    <x v="4"/>
    <n v="274"/>
    <x v="1"/>
    <x v="5"/>
    <x v="1"/>
    <x v="10"/>
    <x v="0"/>
    <x v="10"/>
    <n v="329"/>
    <n v="548"/>
    <n v="219"/>
  </r>
  <r>
    <s v="Daniel Davenport"/>
    <x v="0"/>
    <x v="4"/>
    <d v="2024-12-22T00:00:00"/>
    <d v="2024-12-30T00:00:00"/>
    <x v="8"/>
    <n v="336"/>
    <x v="0"/>
    <x v="5"/>
    <x v="1"/>
    <x v="10"/>
    <x v="0"/>
    <x v="6"/>
    <n v="1747"/>
    <n v="2688"/>
    <n v="941"/>
  </r>
  <r>
    <s v="Angel Powers"/>
    <x v="0"/>
    <x v="0"/>
    <d v="2024-06-24T00:00:00"/>
    <d v="2024-06-29T00:00:00"/>
    <x v="4"/>
    <n v="703"/>
    <x v="1"/>
    <x v="1"/>
    <x v="2"/>
    <x v="3"/>
    <x v="0"/>
    <x v="5"/>
    <n v="1055"/>
    <n v="1406"/>
    <n v="351"/>
  </r>
  <r>
    <s v="Ian Frazier"/>
    <x v="0"/>
    <x v="6"/>
    <d v="2024-04-11T00:00:00"/>
    <d v="2024-04-21T00:00:00"/>
    <x v="8"/>
    <n v="616"/>
    <x v="0"/>
    <x v="2"/>
    <x v="2"/>
    <x v="2"/>
    <x v="0"/>
    <x v="11"/>
    <n v="3942"/>
    <n v="4928"/>
    <n v="986"/>
  </r>
  <r>
    <s v="Matthew Miller"/>
    <x v="2"/>
    <x v="13"/>
    <d v="2024-05-22T00:00:00"/>
    <d v="2024-06-05T00:00:00"/>
    <x v="4"/>
    <n v="601"/>
    <x v="0"/>
    <x v="5"/>
    <x v="1"/>
    <x v="9"/>
    <x v="0"/>
    <x v="0"/>
    <n v="841"/>
    <n v="1202"/>
    <n v="361"/>
  </r>
  <r>
    <s v="Angela Jones"/>
    <x v="4"/>
    <x v="20"/>
    <d v="2024-04-10T00:00:00"/>
    <d v="2024-04-20T00:00:00"/>
    <x v="8"/>
    <n v="126"/>
    <x v="1"/>
    <x v="4"/>
    <x v="0"/>
    <x v="2"/>
    <x v="0"/>
    <x v="11"/>
    <n v="655"/>
    <n v="1008"/>
    <n v="353"/>
  </r>
  <r>
    <s v="Sarah Drake"/>
    <x v="4"/>
    <x v="11"/>
    <d v="2024-11-12T00:00:00"/>
    <d v="2024-11-24T00:00:00"/>
    <x v="3"/>
    <n v="843"/>
    <x v="1"/>
    <x v="6"/>
    <x v="1"/>
    <x v="5"/>
    <x v="0"/>
    <x v="4"/>
    <n v="1770"/>
    <n v="2529"/>
    <n v="759"/>
  </r>
  <r>
    <s v="Sierra Williams"/>
    <x v="0"/>
    <x v="15"/>
    <d v="2024-07-10T00:00:00"/>
    <d v="2024-07-14T00:00:00"/>
    <x v="3"/>
    <n v="533"/>
    <x v="1"/>
    <x v="2"/>
    <x v="1"/>
    <x v="0"/>
    <x v="0"/>
    <x v="2"/>
    <n v="1359"/>
    <n v="1599"/>
    <n v="240"/>
  </r>
  <r>
    <s v="Deborah Stephens"/>
    <x v="2"/>
    <x v="12"/>
    <d v="2024-07-15T00:00:00"/>
    <d v="2024-07-27T00:00:00"/>
    <x v="1"/>
    <n v="200"/>
    <x v="1"/>
    <x v="2"/>
    <x v="3"/>
    <x v="5"/>
    <x v="0"/>
    <x v="2"/>
    <n v="980"/>
    <n v="1400"/>
    <n v="420"/>
  </r>
  <r>
    <s v="Brenda Martin"/>
    <x v="3"/>
    <x v="18"/>
    <d v="2024-01-28T00:00:00"/>
    <d v="2024-02-07T00:00:00"/>
    <x v="6"/>
    <n v="984"/>
    <x v="0"/>
    <x v="5"/>
    <x v="3"/>
    <x v="2"/>
    <x v="0"/>
    <x v="10"/>
    <n v="3247"/>
    <n v="5904"/>
    <n v="2657"/>
  </r>
  <r>
    <s v="Gary Wilson"/>
    <x v="2"/>
    <x v="2"/>
    <d v="2024-10-14T00:00:00"/>
    <d v="2024-10-28T00:00:00"/>
    <x v="7"/>
    <n v="678"/>
    <x v="1"/>
    <x v="2"/>
    <x v="3"/>
    <x v="9"/>
    <x v="0"/>
    <x v="1"/>
    <n v="4577"/>
    <n v="6102"/>
    <n v="1525"/>
  </r>
  <r>
    <s v="Alison Williams"/>
    <x v="3"/>
    <x v="7"/>
    <d v="2024-12-29T00:00:00"/>
    <d v="2025-01-02T00:00:00"/>
    <x v="8"/>
    <n v="510"/>
    <x v="1"/>
    <x v="5"/>
    <x v="0"/>
    <x v="0"/>
    <x v="0"/>
    <x v="6"/>
    <n v="2040"/>
    <n v="4080"/>
    <n v="2040"/>
  </r>
  <r>
    <s v="Rebecca Hoover"/>
    <x v="2"/>
    <x v="2"/>
    <d v="2024-10-16T00:00:00"/>
    <d v="2024-10-29T00:00:00"/>
    <x v="8"/>
    <n v="572"/>
    <x v="1"/>
    <x v="6"/>
    <x v="3"/>
    <x v="13"/>
    <x v="0"/>
    <x v="1"/>
    <n v="3432"/>
    <n v="4576"/>
    <n v="1144"/>
  </r>
  <r>
    <s v="Joseph Blankenship"/>
    <x v="0"/>
    <x v="22"/>
    <d v="2024-10-05T00:00:00"/>
    <d v="2024-10-09T00:00:00"/>
    <x v="6"/>
    <n v="565"/>
    <x v="1"/>
    <x v="1"/>
    <x v="3"/>
    <x v="0"/>
    <x v="0"/>
    <x v="1"/>
    <n v="2373"/>
    <n v="3390"/>
    <n v="1017"/>
  </r>
  <r>
    <s v="Robert Velez"/>
    <x v="0"/>
    <x v="15"/>
    <d v="2024-04-17T00:00:00"/>
    <d v="2024-04-24T00:00:00"/>
    <x v="5"/>
    <n v="715"/>
    <x v="1"/>
    <x v="4"/>
    <x v="2"/>
    <x v="12"/>
    <x v="0"/>
    <x v="11"/>
    <n v="6078"/>
    <n v="7150"/>
    <n v="1072"/>
  </r>
  <r>
    <s v="Kimberly Scott"/>
    <x v="3"/>
    <x v="23"/>
    <d v="2024-11-11T00:00:00"/>
    <d v="2024-11-24T00:00:00"/>
    <x v="3"/>
    <n v="813"/>
    <x v="0"/>
    <x v="5"/>
    <x v="0"/>
    <x v="13"/>
    <x v="0"/>
    <x v="4"/>
    <n v="1463"/>
    <n v="2439"/>
    <n v="976"/>
  </r>
  <r>
    <s v="Wendy Sanders"/>
    <x v="4"/>
    <x v="20"/>
    <d v="2024-10-20T00:00:00"/>
    <d v="2024-10-31T00:00:00"/>
    <x v="2"/>
    <n v="985"/>
    <x v="1"/>
    <x v="1"/>
    <x v="3"/>
    <x v="11"/>
    <x v="0"/>
    <x v="1"/>
    <n v="3201"/>
    <n v="4925"/>
    <n v="1724"/>
  </r>
  <r>
    <s v="Eric Cooper"/>
    <x v="0"/>
    <x v="15"/>
    <d v="2024-07-29T00:00:00"/>
    <d v="2024-08-04T00:00:00"/>
    <x v="9"/>
    <n v="293"/>
    <x v="1"/>
    <x v="1"/>
    <x v="1"/>
    <x v="1"/>
    <x v="0"/>
    <x v="2"/>
    <n v="249"/>
    <n v="293"/>
    <n v="44"/>
  </r>
  <r>
    <s v="Jessica Harris"/>
    <x v="3"/>
    <x v="3"/>
    <d v="2024-10-24T00:00:00"/>
    <d v="2024-10-30T00:00:00"/>
    <x v="9"/>
    <n v="899"/>
    <x v="1"/>
    <x v="1"/>
    <x v="3"/>
    <x v="1"/>
    <x v="0"/>
    <x v="1"/>
    <n v="494"/>
    <n v="899"/>
    <n v="405"/>
  </r>
  <r>
    <s v="Lisa Craig"/>
    <x v="3"/>
    <x v="3"/>
    <d v="2024-02-02T00:00:00"/>
    <d v="2024-02-11T00:00:00"/>
    <x v="7"/>
    <n v="417"/>
    <x v="0"/>
    <x v="5"/>
    <x v="3"/>
    <x v="7"/>
    <x v="0"/>
    <x v="7"/>
    <n v="2064"/>
    <n v="3753"/>
    <n v="1689"/>
  </r>
  <r>
    <s v="Penny Gomez MD"/>
    <x v="3"/>
    <x v="3"/>
    <d v="2024-06-14T00:00:00"/>
    <d v="2024-06-18T00:00:00"/>
    <x v="2"/>
    <n v="355"/>
    <x v="0"/>
    <x v="6"/>
    <x v="3"/>
    <x v="0"/>
    <x v="0"/>
    <x v="5"/>
    <n v="976"/>
    <n v="1775"/>
    <n v="799"/>
  </r>
  <r>
    <s v="Hannah Richmond"/>
    <x v="1"/>
    <x v="10"/>
    <d v="2024-06-24T00:00:00"/>
    <d v="2024-06-28T00:00:00"/>
    <x v="9"/>
    <n v="57"/>
    <x v="0"/>
    <x v="5"/>
    <x v="2"/>
    <x v="0"/>
    <x v="0"/>
    <x v="5"/>
    <n v="34"/>
    <n v="57"/>
    <n v="23"/>
  </r>
  <r>
    <s v="Debbie Russell"/>
    <x v="0"/>
    <x v="15"/>
    <d v="2024-08-13T00:00:00"/>
    <d v="2024-08-25T00:00:00"/>
    <x v="8"/>
    <n v="10"/>
    <x v="1"/>
    <x v="2"/>
    <x v="1"/>
    <x v="5"/>
    <x v="0"/>
    <x v="9"/>
    <n v="68"/>
    <n v="80"/>
    <n v="12"/>
  </r>
  <r>
    <s v="Judy Murray"/>
    <x v="0"/>
    <x v="22"/>
    <d v="2024-12-06T00:00:00"/>
    <d v="2024-12-13T00:00:00"/>
    <x v="3"/>
    <n v="63"/>
    <x v="1"/>
    <x v="2"/>
    <x v="1"/>
    <x v="12"/>
    <x v="0"/>
    <x v="6"/>
    <n v="132"/>
    <n v="189"/>
    <n v="57"/>
  </r>
  <r>
    <s v="Jennifer Gomez"/>
    <x v="2"/>
    <x v="2"/>
    <d v="2024-12-01T00:00:00"/>
    <d v="2024-12-10T00:00:00"/>
    <x v="4"/>
    <n v="730"/>
    <x v="0"/>
    <x v="5"/>
    <x v="1"/>
    <x v="7"/>
    <x v="0"/>
    <x v="6"/>
    <n v="1095"/>
    <n v="1460"/>
    <n v="365"/>
  </r>
  <r>
    <s v="Hayden Shannon"/>
    <x v="3"/>
    <x v="24"/>
    <d v="2024-03-08T00:00:00"/>
    <d v="2024-03-15T00:00:00"/>
    <x v="5"/>
    <n v="241"/>
    <x v="0"/>
    <x v="6"/>
    <x v="1"/>
    <x v="12"/>
    <x v="0"/>
    <x v="3"/>
    <n v="1446"/>
    <n v="2410"/>
    <n v="964"/>
  </r>
  <r>
    <s v="Nicolas Salas II"/>
    <x v="0"/>
    <x v="22"/>
    <d v="2024-03-02T00:00:00"/>
    <d v="2024-03-15T00:00:00"/>
    <x v="1"/>
    <n v="720"/>
    <x v="0"/>
    <x v="5"/>
    <x v="1"/>
    <x v="13"/>
    <x v="0"/>
    <x v="3"/>
    <n v="3528"/>
    <n v="5040"/>
    <n v="1512"/>
  </r>
  <r>
    <s v="Katherine Joyce"/>
    <x v="2"/>
    <x v="2"/>
    <d v="2024-03-09T00:00:00"/>
    <d v="2024-03-20T00:00:00"/>
    <x v="3"/>
    <n v="80"/>
    <x v="0"/>
    <x v="6"/>
    <x v="3"/>
    <x v="11"/>
    <x v="0"/>
    <x v="3"/>
    <n v="180"/>
    <n v="240"/>
    <n v="60"/>
  </r>
  <r>
    <s v="Alexandra Clark"/>
    <x v="1"/>
    <x v="10"/>
    <d v="2024-04-21T00:00:00"/>
    <d v="2024-04-27T00:00:00"/>
    <x v="4"/>
    <n v="928"/>
    <x v="0"/>
    <x v="5"/>
    <x v="0"/>
    <x v="1"/>
    <x v="0"/>
    <x v="11"/>
    <n v="1114"/>
    <n v="1856"/>
    <n v="742"/>
  </r>
  <r>
    <s v="Jonathan Clark"/>
    <x v="1"/>
    <x v="10"/>
    <d v="2024-06-28T00:00:00"/>
    <d v="2024-07-11T00:00:00"/>
    <x v="1"/>
    <n v="332"/>
    <x v="0"/>
    <x v="1"/>
    <x v="3"/>
    <x v="13"/>
    <x v="0"/>
    <x v="5"/>
    <n v="1394"/>
    <n v="2324"/>
    <n v="930"/>
  </r>
  <r>
    <s v="Adam Fisher"/>
    <x v="0"/>
    <x v="22"/>
    <d v="2024-04-15T00:00:00"/>
    <d v="2024-04-18T00:00:00"/>
    <x v="7"/>
    <n v="631"/>
    <x v="1"/>
    <x v="6"/>
    <x v="1"/>
    <x v="8"/>
    <x v="0"/>
    <x v="11"/>
    <n v="3975"/>
    <n v="5679"/>
    <n v="1704"/>
  </r>
  <r>
    <s v="Jason Bell"/>
    <x v="3"/>
    <x v="24"/>
    <d v="2024-05-03T00:00:00"/>
    <d v="2024-05-07T00:00:00"/>
    <x v="8"/>
    <n v="663"/>
    <x v="1"/>
    <x v="6"/>
    <x v="2"/>
    <x v="0"/>
    <x v="0"/>
    <x v="0"/>
    <n v="3182"/>
    <n v="5304"/>
    <n v="2122"/>
  </r>
  <r>
    <s v="Greg Edwards"/>
    <x v="4"/>
    <x v="5"/>
    <d v="2024-12-15T00:00:00"/>
    <d v="2024-12-20T00:00:00"/>
    <x v="3"/>
    <n v="791"/>
    <x v="0"/>
    <x v="2"/>
    <x v="0"/>
    <x v="3"/>
    <x v="0"/>
    <x v="6"/>
    <n v="1780"/>
    <n v="2373"/>
    <n v="593"/>
  </r>
  <r>
    <s v="Mary Shepard"/>
    <x v="1"/>
    <x v="14"/>
    <d v="2024-11-17T00:00:00"/>
    <d v="2024-11-20T00:00:00"/>
    <x v="7"/>
    <n v="795"/>
    <x v="1"/>
    <x v="2"/>
    <x v="3"/>
    <x v="8"/>
    <x v="0"/>
    <x v="4"/>
    <n v="3935"/>
    <n v="7155"/>
    <n v="3220"/>
  </r>
  <r>
    <s v="Cameron Rose"/>
    <x v="0"/>
    <x v="22"/>
    <d v="2024-02-10T00:00:00"/>
    <d v="2024-02-24T00:00:00"/>
    <x v="7"/>
    <n v="953"/>
    <x v="1"/>
    <x v="5"/>
    <x v="2"/>
    <x v="9"/>
    <x v="0"/>
    <x v="7"/>
    <n v="6004"/>
    <n v="8577"/>
    <n v="2573"/>
  </r>
  <r>
    <s v="Kimberly Taylor"/>
    <x v="4"/>
    <x v="11"/>
    <d v="2024-10-27T00:00:00"/>
    <d v="2024-11-10T00:00:00"/>
    <x v="4"/>
    <n v="327"/>
    <x v="1"/>
    <x v="6"/>
    <x v="2"/>
    <x v="9"/>
    <x v="0"/>
    <x v="1"/>
    <n v="458"/>
    <n v="654"/>
    <n v="196"/>
  </r>
  <r>
    <s v="Sarah Cooper"/>
    <x v="1"/>
    <x v="16"/>
    <d v="2024-01-29T00:00:00"/>
    <d v="2024-02-02T00:00:00"/>
    <x v="2"/>
    <n v="692"/>
    <x v="0"/>
    <x v="6"/>
    <x v="1"/>
    <x v="0"/>
    <x v="0"/>
    <x v="10"/>
    <n v="2249"/>
    <n v="3460"/>
    <n v="1211"/>
  </r>
  <r>
    <s v="Ralph Yates"/>
    <x v="0"/>
    <x v="15"/>
    <d v="2024-12-25T00:00:00"/>
    <d v="2025-01-01T00:00:00"/>
    <x v="9"/>
    <n v="177"/>
    <x v="1"/>
    <x v="2"/>
    <x v="1"/>
    <x v="12"/>
    <x v="0"/>
    <x v="6"/>
    <n v="150"/>
    <n v="177"/>
    <n v="27"/>
  </r>
  <r>
    <s v="Connie Miller"/>
    <x v="1"/>
    <x v="14"/>
    <d v="2024-03-26T00:00:00"/>
    <d v="2024-04-08T00:00:00"/>
    <x v="6"/>
    <n v="139"/>
    <x v="1"/>
    <x v="6"/>
    <x v="3"/>
    <x v="13"/>
    <x v="0"/>
    <x v="3"/>
    <n v="459"/>
    <n v="834"/>
    <n v="375"/>
  </r>
  <r>
    <s v="Jason Floyd"/>
    <x v="1"/>
    <x v="17"/>
    <d v="2024-07-07T00:00:00"/>
    <d v="2024-07-17T00:00:00"/>
    <x v="3"/>
    <n v="271"/>
    <x v="1"/>
    <x v="1"/>
    <x v="0"/>
    <x v="2"/>
    <x v="0"/>
    <x v="2"/>
    <n v="407"/>
    <n v="813"/>
    <n v="406"/>
  </r>
  <r>
    <s v="Tiffany Brown"/>
    <x v="0"/>
    <x v="15"/>
    <d v="2024-09-17T00:00:00"/>
    <d v="2024-09-20T00:00:00"/>
    <x v="9"/>
    <n v="55"/>
    <x v="0"/>
    <x v="1"/>
    <x v="3"/>
    <x v="8"/>
    <x v="0"/>
    <x v="8"/>
    <n v="47"/>
    <n v="55"/>
    <n v="8"/>
  </r>
  <r>
    <s v="Sandra Martinez"/>
    <x v="0"/>
    <x v="4"/>
    <d v="2024-07-05T00:00:00"/>
    <d v="2024-07-18T00:00:00"/>
    <x v="1"/>
    <n v="952"/>
    <x v="0"/>
    <x v="5"/>
    <x v="0"/>
    <x v="13"/>
    <x v="0"/>
    <x v="2"/>
    <n v="4332"/>
    <n v="6664"/>
    <n v="2332"/>
  </r>
  <r>
    <s v="Dawn Little"/>
    <x v="0"/>
    <x v="6"/>
    <d v="2024-07-09T00:00:00"/>
    <d v="2024-07-15T00:00:00"/>
    <x v="4"/>
    <n v="524"/>
    <x v="0"/>
    <x v="6"/>
    <x v="1"/>
    <x v="1"/>
    <x v="0"/>
    <x v="2"/>
    <n v="838"/>
    <n v="1048"/>
    <n v="210"/>
  </r>
  <r>
    <s v="Heather Taylor"/>
    <x v="2"/>
    <x v="12"/>
    <d v="2024-05-05T00:00:00"/>
    <d v="2024-05-09T00:00:00"/>
    <x v="3"/>
    <n v="16"/>
    <x v="0"/>
    <x v="2"/>
    <x v="2"/>
    <x v="0"/>
    <x v="0"/>
    <x v="0"/>
    <n v="34"/>
    <n v="48"/>
    <n v="14"/>
  </r>
  <r>
    <s v="Gregory Oconnor"/>
    <x v="1"/>
    <x v="14"/>
    <d v="2024-11-21T00:00:00"/>
    <d v="2024-11-25T00:00:00"/>
    <x v="9"/>
    <n v="983"/>
    <x v="1"/>
    <x v="4"/>
    <x v="1"/>
    <x v="0"/>
    <x v="0"/>
    <x v="4"/>
    <n v="541"/>
    <n v="983"/>
    <n v="442"/>
  </r>
  <r>
    <s v="Cynthia Le"/>
    <x v="0"/>
    <x v="15"/>
    <d v="2024-12-20T00:00:00"/>
    <d v="2024-12-31T00:00:00"/>
    <x v="2"/>
    <n v="105"/>
    <x v="1"/>
    <x v="5"/>
    <x v="2"/>
    <x v="11"/>
    <x v="0"/>
    <x v="6"/>
    <n v="446"/>
    <n v="525"/>
    <n v="79"/>
  </r>
  <r>
    <s v="Douglas Ortiz"/>
    <x v="3"/>
    <x v="3"/>
    <d v="2024-08-22T00:00:00"/>
    <d v="2024-09-05T00:00:00"/>
    <x v="4"/>
    <n v="604"/>
    <x v="0"/>
    <x v="5"/>
    <x v="0"/>
    <x v="9"/>
    <x v="0"/>
    <x v="9"/>
    <n v="664"/>
    <n v="1208"/>
    <n v="544"/>
  </r>
  <r>
    <s v="Beverly Russo"/>
    <x v="3"/>
    <x v="24"/>
    <d v="2024-10-30T00:00:00"/>
    <d v="2024-11-09T00:00:00"/>
    <x v="5"/>
    <n v="73"/>
    <x v="0"/>
    <x v="2"/>
    <x v="1"/>
    <x v="2"/>
    <x v="0"/>
    <x v="1"/>
    <n v="438"/>
    <n v="730"/>
    <n v="292"/>
  </r>
  <r>
    <s v="Amy Grant"/>
    <x v="3"/>
    <x v="3"/>
    <d v="2024-04-29T00:00:00"/>
    <d v="2024-05-14T00:00:00"/>
    <x v="4"/>
    <n v="976"/>
    <x v="1"/>
    <x v="5"/>
    <x v="3"/>
    <x v="6"/>
    <x v="0"/>
    <x v="11"/>
    <n v="1074"/>
    <n v="1952"/>
    <n v="878"/>
  </r>
  <r>
    <s v="Maurice Andrade"/>
    <x v="0"/>
    <x v="0"/>
    <d v="2024-03-21T00:00:00"/>
    <d v="2024-03-24T00:00:00"/>
    <x v="2"/>
    <n v="856"/>
    <x v="0"/>
    <x v="6"/>
    <x v="1"/>
    <x v="8"/>
    <x v="0"/>
    <x v="3"/>
    <n v="3210"/>
    <n v="4280"/>
    <n v="1070"/>
  </r>
  <r>
    <s v="David Gardner"/>
    <x v="1"/>
    <x v="1"/>
    <d v="2024-12-12T00:00:00"/>
    <d v="2024-12-25T00:00:00"/>
    <x v="2"/>
    <n v="276"/>
    <x v="0"/>
    <x v="1"/>
    <x v="3"/>
    <x v="13"/>
    <x v="0"/>
    <x v="6"/>
    <n v="690"/>
    <n v="1380"/>
    <n v="690"/>
  </r>
  <r>
    <s v="Andrew Mitchell"/>
    <x v="3"/>
    <x v="7"/>
    <d v="2024-10-11T00:00:00"/>
    <d v="2024-10-23T00:00:00"/>
    <x v="7"/>
    <n v="265"/>
    <x v="0"/>
    <x v="5"/>
    <x v="2"/>
    <x v="5"/>
    <x v="0"/>
    <x v="1"/>
    <n v="1193"/>
    <n v="2385"/>
    <n v="1192"/>
  </r>
  <r>
    <s v="Rodney Norris"/>
    <x v="2"/>
    <x v="8"/>
    <d v="2024-01-07T00:00:00"/>
    <d v="2024-01-12T00:00:00"/>
    <x v="9"/>
    <n v="860"/>
    <x v="0"/>
    <x v="1"/>
    <x v="1"/>
    <x v="3"/>
    <x v="0"/>
    <x v="10"/>
    <n v="559"/>
    <n v="860"/>
    <n v="301"/>
  </r>
  <r>
    <s v="Jacob Perkins"/>
    <x v="2"/>
    <x v="2"/>
    <d v="2024-07-09T00:00:00"/>
    <d v="2024-07-20T00:00:00"/>
    <x v="4"/>
    <n v="606"/>
    <x v="0"/>
    <x v="6"/>
    <x v="0"/>
    <x v="11"/>
    <x v="0"/>
    <x v="2"/>
    <n v="909"/>
    <n v="1212"/>
    <n v="303"/>
  </r>
  <r>
    <s v="Jessica Conrad"/>
    <x v="0"/>
    <x v="0"/>
    <d v="2024-08-24T00:00:00"/>
    <d v="2024-08-30T00:00:00"/>
    <x v="9"/>
    <n v="182"/>
    <x v="1"/>
    <x v="6"/>
    <x v="1"/>
    <x v="1"/>
    <x v="0"/>
    <x v="9"/>
    <n v="137"/>
    <n v="182"/>
    <n v="45"/>
  </r>
  <r>
    <s v="Caitlin Henderson"/>
    <x v="3"/>
    <x v="3"/>
    <d v="2025-06-18T00:00:00"/>
    <d v="2025-06-28T00:00:00"/>
    <x v="6"/>
    <n v="973"/>
    <x v="0"/>
    <x v="1"/>
    <x v="0"/>
    <x v="2"/>
    <x v="1"/>
    <x v="5"/>
    <n v="3211"/>
    <n v="5838"/>
    <n v="2627"/>
  </r>
  <r>
    <s v="Victoria Wyatt"/>
    <x v="3"/>
    <x v="3"/>
    <d v="2025-02-02T00:00:00"/>
    <d v="2025-02-08T00:00:00"/>
    <x v="4"/>
    <n v="947"/>
    <x v="0"/>
    <x v="2"/>
    <x v="0"/>
    <x v="1"/>
    <x v="1"/>
    <x v="7"/>
    <n v="1042"/>
    <n v="1894"/>
    <n v="852"/>
  </r>
  <r>
    <s v="Matthew Foster"/>
    <x v="2"/>
    <x v="2"/>
    <d v="2025-01-08T00:00:00"/>
    <d v="2025-01-21T00:00:00"/>
    <x v="9"/>
    <n v="713"/>
    <x v="1"/>
    <x v="2"/>
    <x v="1"/>
    <x v="13"/>
    <x v="1"/>
    <x v="10"/>
    <n v="535"/>
    <n v="713"/>
    <n v="178"/>
  </r>
  <r>
    <s v="David Bradley"/>
    <x v="4"/>
    <x v="9"/>
    <d v="2025-06-03T00:00:00"/>
    <d v="2025-06-11T00:00:00"/>
    <x v="7"/>
    <n v="692"/>
    <x v="1"/>
    <x v="1"/>
    <x v="3"/>
    <x v="10"/>
    <x v="1"/>
    <x v="5"/>
    <n v="4048"/>
    <n v="6228"/>
    <n v="2180"/>
  </r>
  <r>
    <s v="Tyler Miller"/>
    <x v="1"/>
    <x v="10"/>
    <d v="2025-05-26T00:00:00"/>
    <d v="2025-06-06T00:00:00"/>
    <x v="1"/>
    <n v="305"/>
    <x v="1"/>
    <x v="3"/>
    <x v="0"/>
    <x v="11"/>
    <x v="1"/>
    <x v="0"/>
    <n v="1281"/>
    <n v="2135"/>
    <n v="854"/>
  </r>
  <r>
    <s v="Taylor Mathis Jr."/>
    <x v="0"/>
    <x v="0"/>
    <d v="2025-08-13T00:00:00"/>
    <d v="2025-08-18T00:00:00"/>
    <x v="1"/>
    <n v="501"/>
    <x v="1"/>
    <x v="2"/>
    <x v="3"/>
    <x v="3"/>
    <x v="1"/>
    <x v="9"/>
    <n v="2630"/>
    <n v="3507"/>
    <n v="877"/>
  </r>
  <r>
    <s v="Candice Ramos"/>
    <x v="3"/>
    <x v="7"/>
    <d v="2025-06-07T00:00:00"/>
    <d v="2025-06-11T00:00:00"/>
    <x v="8"/>
    <n v="329"/>
    <x v="0"/>
    <x v="2"/>
    <x v="0"/>
    <x v="0"/>
    <x v="1"/>
    <x v="5"/>
    <n v="1316"/>
    <n v="2632"/>
    <n v="1316"/>
  </r>
  <r>
    <s v="Christine Wright"/>
    <x v="2"/>
    <x v="2"/>
    <d v="2025-01-08T00:00:00"/>
    <d v="2025-01-15T00:00:00"/>
    <x v="7"/>
    <n v="785"/>
    <x v="0"/>
    <x v="4"/>
    <x v="3"/>
    <x v="12"/>
    <x v="1"/>
    <x v="10"/>
    <n v="5299"/>
    <n v="7065"/>
    <n v="1766"/>
  </r>
  <r>
    <s v="Allison Doyle"/>
    <x v="4"/>
    <x v="19"/>
    <d v="2025-09-02T00:00:00"/>
    <d v="2025-09-16T00:00:00"/>
    <x v="4"/>
    <n v="530"/>
    <x v="1"/>
    <x v="2"/>
    <x v="1"/>
    <x v="9"/>
    <x v="1"/>
    <x v="8"/>
    <n v="795"/>
    <n v="1060"/>
    <n v="265"/>
  </r>
  <r>
    <s v="Meghan Anthony"/>
    <x v="4"/>
    <x v="9"/>
    <d v="2025-12-04T00:00:00"/>
    <d v="2025-12-13T00:00:00"/>
    <x v="3"/>
    <n v="799"/>
    <x v="0"/>
    <x v="1"/>
    <x v="3"/>
    <x v="7"/>
    <x v="1"/>
    <x v="6"/>
    <n v="1558"/>
    <n v="2397"/>
    <n v="839"/>
  </r>
  <r>
    <s v="Jason Powell"/>
    <x v="4"/>
    <x v="19"/>
    <d v="2025-07-13T00:00:00"/>
    <d v="2025-07-18T00:00:00"/>
    <x v="5"/>
    <n v="974"/>
    <x v="0"/>
    <x v="2"/>
    <x v="1"/>
    <x v="3"/>
    <x v="1"/>
    <x v="2"/>
    <n v="7305"/>
    <n v="9740"/>
    <n v="2435"/>
  </r>
  <r>
    <s v="Rebecca Moyer"/>
    <x v="1"/>
    <x v="17"/>
    <d v="2025-06-27T00:00:00"/>
    <d v="2025-07-02T00:00:00"/>
    <x v="3"/>
    <n v="179"/>
    <x v="0"/>
    <x v="1"/>
    <x v="3"/>
    <x v="3"/>
    <x v="1"/>
    <x v="5"/>
    <n v="269"/>
    <n v="537"/>
    <n v="268"/>
  </r>
  <r>
    <s v="Daniel Murphy"/>
    <x v="1"/>
    <x v="17"/>
    <d v="2025-03-09T00:00:00"/>
    <d v="2025-03-14T00:00:00"/>
    <x v="0"/>
    <n v="49"/>
    <x v="1"/>
    <x v="4"/>
    <x v="1"/>
    <x v="3"/>
    <x v="1"/>
    <x v="3"/>
    <n v="98"/>
    <n v="196"/>
    <n v="98"/>
  </r>
  <r>
    <s v="Paul Williams"/>
    <x v="3"/>
    <x v="7"/>
    <d v="2025-06-19T00:00:00"/>
    <d v="2025-06-25T00:00:00"/>
    <x v="1"/>
    <n v="409"/>
    <x v="0"/>
    <x v="3"/>
    <x v="2"/>
    <x v="1"/>
    <x v="1"/>
    <x v="5"/>
    <n v="1432"/>
    <n v="2863"/>
    <n v="1431"/>
  </r>
  <r>
    <s v="Pamela Jackson"/>
    <x v="4"/>
    <x v="9"/>
    <d v="2025-11-17T00:00:00"/>
    <d v="2025-11-23T00:00:00"/>
    <x v="0"/>
    <n v="149"/>
    <x v="0"/>
    <x v="1"/>
    <x v="2"/>
    <x v="1"/>
    <x v="1"/>
    <x v="4"/>
    <n v="387"/>
    <n v="596"/>
    <n v="209"/>
  </r>
  <r>
    <s v="Miguel Jones"/>
    <x v="2"/>
    <x v="13"/>
    <d v="2025-08-06T00:00:00"/>
    <d v="2025-08-12T00:00:00"/>
    <x v="2"/>
    <n v="285"/>
    <x v="0"/>
    <x v="0"/>
    <x v="3"/>
    <x v="1"/>
    <x v="1"/>
    <x v="9"/>
    <n v="998"/>
    <n v="1425"/>
    <n v="427"/>
  </r>
  <r>
    <s v="Jack Snow"/>
    <x v="2"/>
    <x v="13"/>
    <d v="2025-05-16T00:00:00"/>
    <d v="2025-05-22T00:00:00"/>
    <x v="5"/>
    <n v="434"/>
    <x v="0"/>
    <x v="2"/>
    <x v="0"/>
    <x v="1"/>
    <x v="1"/>
    <x v="0"/>
    <n v="3038"/>
    <n v="4340"/>
    <n v="1302"/>
  </r>
  <r>
    <s v="Robert Medina"/>
    <x v="2"/>
    <x v="8"/>
    <d v="2025-07-01T00:00:00"/>
    <d v="2025-07-07T00:00:00"/>
    <x v="1"/>
    <n v="195"/>
    <x v="0"/>
    <x v="3"/>
    <x v="3"/>
    <x v="1"/>
    <x v="1"/>
    <x v="2"/>
    <n v="887"/>
    <n v="1365"/>
    <n v="478"/>
  </r>
  <r>
    <s v="Cheryl Allen"/>
    <x v="4"/>
    <x v="11"/>
    <d v="2025-07-17T00:00:00"/>
    <d v="2025-07-26T00:00:00"/>
    <x v="0"/>
    <n v="432"/>
    <x v="0"/>
    <x v="2"/>
    <x v="0"/>
    <x v="7"/>
    <x v="1"/>
    <x v="2"/>
    <n v="1210"/>
    <n v="1728"/>
    <n v="518"/>
  </r>
  <r>
    <s v="Joseph Coleman"/>
    <x v="0"/>
    <x v="0"/>
    <d v="2025-07-27T00:00:00"/>
    <d v="2025-08-02T00:00:00"/>
    <x v="4"/>
    <n v="708"/>
    <x v="1"/>
    <x v="3"/>
    <x v="0"/>
    <x v="1"/>
    <x v="1"/>
    <x v="2"/>
    <n v="1062"/>
    <n v="1416"/>
    <n v="354"/>
  </r>
  <r>
    <s v="Nathan Stewart"/>
    <x v="1"/>
    <x v="10"/>
    <d v="2025-12-17T00:00:00"/>
    <d v="2025-12-26T00:00:00"/>
    <x v="3"/>
    <n v="868"/>
    <x v="0"/>
    <x v="1"/>
    <x v="1"/>
    <x v="7"/>
    <x v="1"/>
    <x v="6"/>
    <n v="1562"/>
    <n v="2604"/>
    <n v="1042"/>
  </r>
  <r>
    <s v="Scott Wilson"/>
    <x v="2"/>
    <x v="21"/>
    <d v="2025-12-16T00:00:00"/>
    <d v="2025-12-27T00:00:00"/>
    <x v="9"/>
    <n v="130"/>
    <x v="1"/>
    <x v="0"/>
    <x v="0"/>
    <x v="11"/>
    <x v="1"/>
    <x v="6"/>
    <n v="104"/>
    <n v="130"/>
    <n v="26"/>
  </r>
  <r>
    <s v="Regina Gonzalez"/>
    <x v="2"/>
    <x v="8"/>
    <d v="2025-12-13T00:00:00"/>
    <d v="2025-12-28T00:00:00"/>
    <x v="3"/>
    <n v="744"/>
    <x v="1"/>
    <x v="4"/>
    <x v="3"/>
    <x v="6"/>
    <x v="1"/>
    <x v="6"/>
    <n v="1451"/>
    <n v="2232"/>
    <n v="781"/>
  </r>
  <r>
    <s v="Sydney White"/>
    <x v="1"/>
    <x v="14"/>
    <d v="2025-04-13T00:00:00"/>
    <d v="2025-04-17T00:00:00"/>
    <x v="9"/>
    <n v="62"/>
    <x v="1"/>
    <x v="3"/>
    <x v="0"/>
    <x v="0"/>
    <x v="1"/>
    <x v="11"/>
    <n v="34"/>
    <n v="62"/>
    <n v="28"/>
  </r>
  <r>
    <s v="Frank Garcia"/>
    <x v="4"/>
    <x v="9"/>
    <d v="2025-08-18T00:00:00"/>
    <d v="2025-08-27T00:00:00"/>
    <x v="7"/>
    <n v="385"/>
    <x v="1"/>
    <x v="3"/>
    <x v="2"/>
    <x v="7"/>
    <x v="1"/>
    <x v="9"/>
    <n v="2252"/>
    <n v="3465"/>
    <n v="1213"/>
  </r>
  <r>
    <s v="David Wilson"/>
    <x v="2"/>
    <x v="8"/>
    <d v="2025-12-12T00:00:00"/>
    <d v="2025-12-13T00:00:00"/>
    <x v="2"/>
    <n v="465"/>
    <x v="0"/>
    <x v="3"/>
    <x v="0"/>
    <x v="18"/>
    <x v="1"/>
    <x v="6"/>
    <n v="1511"/>
    <n v="2325"/>
    <n v="814"/>
  </r>
  <r>
    <s v="Joseph Dean"/>
    <x v="0"/>
    <x v="6"/>
    <d v="2025-04-15T00:00:00"/>
    <d v="2025-04-20T00:00:00"/>
    <x v="4"/>
    <n v="280"/>
    <x v="0"/>
    <x v="3"/>
    <x v="1"/>
    <x v="3"/>
    <x v="1"/>
    <x v="11"/>
    <n v="448"/>
    <n v="560"/>
    <n v="112"/>
  </r>
  <r>
    <s v="Emily Smith"/>
    <x v="1"/>
    <x v="17"/>
    <d v="2025-03-06T00:00:00"/>
    <d v="2025-03-16T00:00:00"/>
    <x v="2"/>
    <n v="536"/>
    <x v="1"/>
    <x v="4"/>
    <x v="3"/>
    <x v="2"/>
    <x v="1"/>
    <x v="3"/>
    <n v="1340"/>
    <n v="2680"/>
    <n v="1340"/>
  </r>
  <r>
    <s v="Kristen Reyes"/>
    <x v="2"/>
    <x v="21"/>
    <d v="2025-10-15T00:00:00"/>
    <d v="2025-10-19T00:00:00"/>
    <x v="7"/>
    <n v="754"/>
    <x v="0"/>
    <x v="2"/>
    <x v="2"/>
    <x v="0"/>
    <x v="1"/>
    <x v="1"/>
    <n v="5429"/>
    <n v="6786"/>
    <n v="1357"/>
  </r>
  <r>
    <s v="Diane Evans"/>
    <x v="3"/>
    <x v="7"/>
    <d v="2025-08-09T00:00:00"/>
    <d v="2025-08-14T00:00:00"/>
    <x v="2"/>
    <n v="292"/>
    <x v="1"/>
    <x v="3"/>
    <x v="2"/>
    <x v="3"/>
    <x v="1"/>
    <x v="9"/>
    <n v="730"/>
    <n v="1460"/>
    <n v="730"/>
  </r>
  <r>
    <s v="Joseph Knight"/>
    <x v="4"/>
    <x v="19"/>
    <d v="2025-08-12T00:00:00"/>
    <d v="2025-08-21T00:00:00"/>
    <x v="9"/>
    <n v="521"/>
    <x v="1"/>
    <x v="4"/>
    <x v="3"/>
    <x v="7"/>
    <x v="1"/>
    <x v="9"/>
    <n v="391"/>
    <n v="521"/>
    <n v="130"/>
  </r>
  <r>
    <s v="Christina Cruz"/>
    <x v="1"/>
    <x v="14"/>
    <d v="2025-12-09T00:00:00"/>
    <d v="2025-12-10T00:00:00"/>
    <x v="2"/>
    <n v="630"/>
    <x v="0"/>
    <x v="0"/>
    <x v="3"/>
    <x v="18"/>
    <x v="1"/>
    <x v="6"/>
    <n v="1733"/>
    <n v="3150"/>
    <n v="1417"/>
  </r>
  <r>
    <s v="Michael Johnson"/>
    <x v="1"/>
    <x v="17"/>
    <d v="2025-04-28T00:00:00"/>
    <d v="2025-05-01T00:00:00"/>
    <x v="5"/>
    <n v="678"/>
    <x v="0"/>
    <x v="2"/>
    <x v="3"/>
    <x v="8"/>
    <x v="1"/>
    <x v="11"/>
    <n v="3390"/>
    <n v="6780"/>
    <n v="3390"/>
  </r>
  <r>
    <s v="Tanner Mitchell DDS"/>
    <x v="1"/>
    <x v="17"/>
    <d v="2025-06-26T00:00:00"/>
    <d v="2025-07-04T00:00:00"/>
    <x v="1"/>
    <n v="569"/>
    <x v="0"/>
    <x v="2"/>
    <x v="3"/>
    <x v="10"/>
    <x v="1"/>
    <x v="5"/>
    <n v="1992"/>
    <n v="3983"/>
    <n v="1991"/>
  </r>
  <r>
    <s v="Patricia Becker"/>
    <x v="3"/>
    <x v="7"/>
    <d v="2025-11-27T00:00:00"/>
    <d v="2025-12-03T00:00:00"/>
    <x v="7"/>
    <n v="185"/>
    <x v="1"/>
    <x v="0"/>
    <x v="0"/>
    <x v="1"/>
    <x v="1"/>
    <x v="4"/>
    <n v="833"/>
    <n v="1665"/>
    <n v="832"/>
  </r>
  <r>
    <s v="Susan Rivas"/>
    <x v="2"/>
    <x v="21"/>
    <d v="2025-02-22T00:00:00"/>
    <d v="2025-02-24T00:00:00"/>
    <x v="8"/>
    <n v="405"/>
    <x v="0"/>
    <x v="4"/>
    <x v="1"/>
    <x v="19"/>
    <x v="1"/>
    <x v="7"/>
    <n v="2592"/>
    <n v="3240"/>
    <n v="648"/>
  </r>
  <r>
    <s v="Regina Mcdonald"/>
    <x v="3"/>
    <x v="7"/>
    <d v="2025-04-10T00:00:00"/>
    <d v="2025-04-18T00:00:00"/>
    <x v="5"/>
    <n v="923"/>
    <x v="0"/>
    <x v="1"/>
    <x v="2"/>
    <x v="10"/>
    <x v="1"/>
    <x v="11"/>
    <n v="4615"/>
    <n v="9230"/>
    <n v="4615"/>
  </r>
  <r>
    <s v="Jesse Santiago"/>
    <x v="3"/>
    <x v="3"/>
    <d v="2025-06-03T00:00:00"/>
    <d v="2025-06-07T00:00:00"/>
    <x v="5"/>
    <n v="325"/>
    <x v="1"/>
    <x v="3"/>
    <x v="3"/>
    <x v="0"/>
    <x v="1"/>
    <x v="5"/>
    <n v="1788"/>
    <n v="3250"/>
    <n v="1462"/>
  </r>
  <r>
    <s v="Samantha Davis"/>
    <x v="3"/>
    <x v="18"/>
    <d v="2025-10-06T00:00:00"/>
    <d v="2025-10-11T00:00:00"/>
    <x v="6"/>
    <n v="564"/>
    <x v="0"/>
    <x v="0"/>
    <x v="1"/>
    <x v="3"/>
    <x v="1"/>
    <x v="1"/>
    <n v="1861"/>
    <n v="3384"/>
    <n v="1523"/>
  </r>
  <r>
    <s v="Cameron Fisher"/>
    <x v="2"/>
    <x v="13"/>
    <d v="2025-06-21T00:00:00"/>
    <d v="2025-06-28T00:00:00"/>
    <x v="4"/>
    <n v="236"/>
    <x v="1"/>
    <x v="0"/>
    <x v="0"/>
    <x v="12"/>
    <x v="1"/>
    <x v="5"/>
    <n v="330"/>
    <n v="472"/>
    <n v="142"/>
  </r>
  <r>
    <s v="Richard Camacho"/>
    <x v="2"/>
    <x v="8"/>
    <d v="2025-11-03T00:00:00"/>
    <d v="2025-11-10T00:00:00"/>
    <x v="9"/>
    <n v="741"/>
    <x v="0"/>
    <x v="1"/>
    <x v="2"/>
    <x v="12"/>
    <x v="1"/>
    <x v="4"/>
    <n v="482"/>
    <n v="741"/>
    <n v="259"/>
  </r>
  <r>
    <s v="Larry Garcia"/>
    <x v="0"/>
    <x v="4"/>
    <d v="2025-09-11T00:00:00"/>
    <d v="2025-09-17T00:00:00"/>
    <x v="6"/>
    <n v="992"/>
    <x v="1"/>
    <x v="1"/>
    <x v="0"/>
    <x v="1"/>
    <x v="1"/>
    <x v="8"/>
    <n v="3869"/>
    <n v="5952"/>
    <n v="2083"/>
  </r>
  <r>
    <s v="Meagan Jenkins"/>
    <x v="3"/>
    <x v="3"/>
    <d v="2025-09-20T00:00:00"/>
    <d v="2025-09-21T00:00:00"/>
    <x v="2"/>
    <n v="55"/>
    <x v="0"/>
    <x v="0"/>
    <x v="3"/>
    <x v="18"/>
    <x v="1"/>
    <x v="8"/>
    <n v="151"/>
    <n v="275"/>
    <n v="124"/>
  </r>
  <r>
    <s v="Paula Bradley"/>
    <x v="1"/>
    <x v="14"/>
    <d v="2025-03-26T00:00:00"/>
    <d v="2025-04-04T00:00:00"/>
    <x v="1"/>
    <n v="216"/>
    <x v="1"/>
    <x v="2"/>
    <x v="1"/>
    <x v="7"/>
    <x v="1"/>
    <x v="3"/>
    <n v="832"/>
    <n v="1512"/>
    <n v="680"/>
  </r>
  <r>
    <s v="Crystal Hansen"/>
    <x v="2"/>
    <x v="21"/>
    <d v="2025-12-20T00:00:00"/>
    <d v="2025-12-22T00:00:00"/>
    <x v="3"/>
    <n v="375"/>
    <x v="1"/>
    <x v="4"/>
    <x v="2"/>
    <x v="19"/>
    <x v="1"/>
    <x v="6"/>
    <n v="900"/>
    <n v="1125"/>
    <n v="225"/>
  </r>
  <r>
    <s v="Craig Morrison"/>
    <x v="2"/>
    <x v="8"/>
    <d v="2025-02-14T00:00:00"/>
    <d v="2025-02-24T00:00:00"/>
    <x v="5"/>
    <n v="503"/>
    <x v="1"/>
    <x v="2"/>
    <x v="3"/>
    <x v="2"/>
    <x v="1"/>
    <x v="7"/>
    <n v="3270"/>
    <n v="5030"/>
    <n v="1760"/>
  </r>
  <r>
    <s v="Sonia Day"/>
    <x v="3"/>
    <x v="18"/>
    <d v="2025-06-02T00:00:00"/>
    <d v="2025-06-09T00:00:00"/>
    <x v="6"/>
    <n v="974"/>
    <x v="0"/>
    <x v="1"/>
    <x v="1"/>
    <x v="12"/>
    <x v="1"/>
    <x v="5"/>
    <n v="3214"/>
    <n v="5844"/>
    <n v="2630"/>
  </r>
  <r>
    <s v="Dustin Newman"/>
    <x v="3"/>
    <x v="3"/>
    <d v="2025-07-25T00:00:00"/>
    <d v="2025-08-01T00:00:00"/>
    <x v="3"/>
    <n v="486"/>
    <x v="0"/>
    <x v="1"/>
    <x v="3"/>
    <x v="12"/>
    <x v="1"/>
    <x v="2"/>
    <n v="802"/>
    <n v="1458"/>
    <n v="656"/>
  </r>
  <r>
    <s v="Kelly Bishop MD"/>
    <x v="0"/>
    <x v="15"/>
    <d v="2025-10-17T00:00:00"/>
    <d v="2025-10-22T00:00:00"/>
    <x v="2"/>
    <n v="803"/>
    <x v="0"/>
    <x v="3"/>
    <x v="1"/>
    <x v="3"/>
    <x v="1"/>
    <x v="1"/>
    <n v="3413"/>
    <n v="4015"/>
    <n v="602"/>
  </r>
  <r>
    <s v="Rachel Holland"/>
    <x v="3"/>
    <x v="3"/>
    <d v="2025-07-25T00:00:00"/>
    <d v="2025-07-30T00:00:00"/>
    <x v="0"/>
    <n v="176"/>
    <x v="1"/>
    <x v="0"/>
    <x v="2"/>
    <x v="3"/>
    <x v="1"/>
    <x v="2"/>
    <n v="387"/>
    <n v="704"/>
    <n v="317"/>
  </r>
  <r>
    <s v="Felicia Aguilar"/>
    <x v="3"/>
    <x v="7"/>
    <d v="2025-03-16T00:00:00"/>
    <d v="2025-03-29T00:00:00"/>
    <x v="0"/>
    <n v="468"/>
    <x v="1"/>
    <x v="1"/>
    <x v="0"/>
    <x v="13"/>
    <x v="1"/>
    <x v="3"/>
    <n v="936"/>
    <n v="1872"/>
    <n v="936"/>
  </r>
  <r>
    <s v="Meagan Calderon"/>
    <x v="4"/>
    <x v="19"/>
    <d v="2025-04-28T00:00:00"/>
    <d v="2025-05-03T00:00:00"/>
    <x v="3"/>
    <n v="788"/>
    <x v="0"/>
    <x v="1"/>
    <x v="1"/>
    <x v="3"/>
    <x v="1"/>
    <x v="11"/>
    <n v="1773"/>
    <n v="2364"/>
    <n v="591"/>
  </r>
  <r>
    <s v="Kaitlyn Guerra"/>
    <x v="2"/>
    <x v="21"/>
    <d v="2025-02-12T00:00:00"/>
    <d v="2025-02-13T00:00:00"/>
    <x v="8"/>
    <n v="509"/>
    <x v="0"/>
    <x v="3"/>
    <x v="1"/>
    <x v="18"/>
    <x v="1"/>
    <x v="7"/>
    <n v="3258"/>
    <n v="4072"/>
    <n v="814"/>
  </r>
  <r>
    <s v="Ruben Dunn"/>
    <x v="4"/>
    <x v="9"/>
    <d v="2025-02-04T00:00:00"/>
    <d v="2025-02-19T00:00:00"/>
    <x v="4"/>
    <n v="530"/>
    <x v="1"/>
    <x v="0"/>
    <x v="3"/>
    <x v="6"/>
    <x v="1"/>
    <x v="7"/>
    <n v="689"/>
    <n v="1060"/>
    <n v="371"/>
  </r>
  <r>
    <s v="Jason Bauer"/>
    <x v="4"/>
    <x v="19"/>
    <d v="2025-04-12T00:00:00"/>
    <d v="2025-04-20T00:00:00"/>
    <x v="1"/>
    <n v="744"/>
    <x v="0"/>
    <x v="2"/>
    <x v="1"/>
    <x v="10"/>
    <x v="1"/>
    <x v="11"/>
    <n v="3906"/>
    <n v="5208"/>
    <n v="1302"/>
  </r>
  <r>
    <s v="Lynn Andrews"/>
    <x v="3"/>
    <x v="7"/>
    <d v="2025-08-23T00:00:00"/>
    <d v="2025-09-03T00:00:00"/>
    <x v="0"/>
    <n v="444"/>
    <x v="1"/>
    <x v="3"/>
    <x v="0"/>
    <x v="11"/>
    <x v="1"/>
    <x v="9"/>
    <n v="888"/>
    <n v="1776"/>
    <n v="888"/>
  </r>
  <r>
    <s v="Heather Ashley"/>
    <x v="3"/>
    <x v="18"/>
    <d v="2025-07-20T00:00:00"/>
    <d v="2025-07-28T00:00:00"/>
    <x v="1"/>
    <n v="474"/>
    <x v="0"/>
    <x v="2"/>
    <x v="0"/>
    <x v="10"/>
    <x v="1"/>
    <x v="2"/>
    <n v="1825"/>
    <n v="3318"/>
    <n v="1493"/>
  </r>
  <r>
    <s v="Haley Quinn"/>
    <x v="0"/>
    <x v="4"/>
    <d v="2025-10-01T00:00:00"/>
    <d v="2025-10-06T00:00:00"/>
    <x v="8"/>
    <n v="731"/>
    <x v="0"/>
    <x v="4"/>
    <x v="3"/>
    <x v="3"/>
    <x v="1"/>
    <x v="1"/>
    <n v="3801"/>
    <n v="5848"/>
    <n v="2047"/>
  </r>
  <r>
    <s v="Catherine Taylor"/>
    <x v="1"/>
    <x v="1"/>
    <d v="2025-05-27T00:00:00"/>
    <d v="2025-06-03T00:00:00"/>
    <x v="4"/>
    <n v="288"/>
    <x v="0"/>
    <x v="4"/>
    <x v="3"/>
    <x v="12"/>
    <x v="1"/>
    <x v="0"/>
    <n v="288"/>
    <n v="576"/>
    <n v="288"/>
  </r>
  <r>
    <s v="Emily Collins"/>
    <x v="2"/>
    <x v="21"/>
    <d v="2025-12-16T00:00:00"/>
    <d v="2025-12-31T00:00:00"/>
    <x v="8"/>
    <n v="179"/>
    <x v="1"/>
    <x v="3"/>
    <x v="2"/>
    <x v="6"/>
    <x v="1"/>
    <x v="6"/>
    <n v="1146"/>
    <n v="1432"/>
    <n v="286"/>
  </r>
  <r>
    <s v="Mitchell Jackson"/>
    <x v="1"/>
    <x v="14"/>
    <d v="2025-03-09T00:00:00"/>
    <d v="2025-03-14T00:00:00"/>
    <x v="6"/>
    <n v="788"/>
    <x v="0"/>
    <x v="1"/>
    <x v="3"/>
    <x v="3"/>
    <x v="1"/>
    <x v="3"/>
    <n v="2600"/>
    <n v="4728"/>
    <n v="2128"/>
  </r>
  <r>
    <s v="Jessica Martinez"/>
    <x v="2"/>
    <x v="8"/>
    <d v="2025-08-14T00:00:00"/>
    <d v="2025-08-16T00:00:00"/>
    <x v="3"/>
    <n v="949"/>
    <x v="0"/>
    <x v="3"/>
    <x v="2"/>
    <x v="19"/>
    <x v="1"/>
    <x v="9"/>
    <n v="1851"/>
    <n v="2847"/>
    <n v="996"/>
  </r>
  <r>
    <s v="Michelle Pierce"/>
    <x v="1"/>
    <x v="17"/>
    <d v="2025-11-16T00:00:00"/>
    <d v="2025-11-25T00:00:00"/>
    <x v="8"/>
    <n v="137"/>
    <x v="0"/>
    <x v="2"/>
    <x v="0"/>
    <x v="7"/>
    <x v="1"/>
    <x v="4"/>
    <n v="548"/>
    <n v="1096"/>
    <n v="548"/>
  </r>
  <r>
    <s v="William Conner"/>
    <x v="0"/>
    <x v="4"/>
    <d v="2025-08-26T00:00:00"/>
    <d v="2025-08-29T00:00:00"/>
    <x v="4"/>
    <n v="968"/>
    <x v="1"/>
    <x v="0"/>
    <x v="3"/>
    <x v="8"/>
    <x v="1"/>
    <x v="9"/>
    <n v="1258"/>
    <n v="1936"/>
    <n v="678"/>
  </r>
  <r>
    <s v="Ana Sanders"/>
    <x v="3"/>
    <x v="18"/>
    <d v="2025-09-13T00:00:00"/>
    <d v="2025-09-22T00:00:00"/>
    <x v="7"/>
    <n v="605"/>
    <x v="1"/>
    <x v="2"/>
    <x v="3"/>
    <x v="7"/>
    <x v="1"/>
    <x v="8"/>
    <n v="2995"/>
    <n v="5445"/>
    <n v="2450"/>
  </r>
  <r>
    <s v="Evan Jones"/>
    <x v="3"/>
    <x v="3"/>
    <d v="2025-10-02T00:00:00"/>
    <d v="2025-10-12T00:00:00"/>
    <x v="2"/>
    <n v="50"/>
    <x v="1"/>
    <x v="4"/>
    <x v="1"/>
    <x v="2"/>
    <x v="1"/>
    <x v="1"/>
    <n v="138"/>
    <n v="250"/>
    <n v="112"/>
  </r>
  <r>
    <s v="Emma Travis"/>
    <x v="0"/>
    <x v="0"/>
    <d v="2025-12-12T00:00:00"/>
    <d v="2025-12-23T00:00:00"/>
    <x v="7"/>
    <n v="647"/>
    <x v="0"/>
    <x v="1"/>
    <x v="2"/>
    <x v="11"/>
    <x v="1"/>
    <x v="6"/>
    <n v="4367"/>
    <n v="5823"/>
    <n v="1456"/>
  </r>
  <r>
    <s v="Emma Owens"/>
    <x v="2"/>
    <x v="21"/>
    <d v="2025-05-13T00:00:00"/>
    <d v="2025-05-16T00:00:00"/>
    <x v="5"/>
    <n v="253"/>
    <x v="0"/>
    <x v="1"/>
    <x v="1"/>
    <x v="8"/>
    <x v="1"/>
    <x v="0"/>
    <n v="2024"/>
    <n v="2530"/>
    <n v="506"/>
  </r>
  <r>
    <s v="Dylan Hughes"/>
    <x v="1"/>
    <x v="10"/>
    <d v="2025-06-13T00:00:00"/>
    <d v="2025-06-20T00:00:00"/>
    <x v="5"/>
    <n v="525"/>
    <x v="1"/>
    <x v="1"/>
    <x v="3"/>
    <x v="12"/>
    <x v="1"/>
    <x v="5"/>
    <n v="3150"/>
    <n v="5250"/>
    <n v="2100"/>
  </r>
  <r>
    <s v="Andrew Williams"/>
    <x v="2"/>
    <x v="13"/>
    <d v="2025-02-16T00:00:00"/>
    <d v="2025-02-22T00:00:00"/>
    <x v="6"/>
    <n v="678"/>
    <x v="1"/>
    <x v="0"/>
    <x v="3"/>
    <x v="1"/>
    <x v="1"/>
    <x v="7"/>
    <n v="2848"/>
    <n v="4068"/>
    <n v="1220"/>
  </r>
  <r>
    <s v="Reginald Knapp"/>
    <x v="2"/>
    <x v="13"/>
    <d v="2025-09-05T00:00:00"/>
    <d v="2025-09-07T00:00:00"/>
    <x v="6"/>
    <n v="117"/>
    <x v="0"/>
    <x v="4"/>
    <x v="0"/>
    <x v="19"/>
    <x v="1"/>
    <x v="8"/>
    <n v="491"/>
    <n v="702"/>
    <n v="211"/>
  </r>
  <r>
    <s v="Mary Burgess"/>
    <x v="2"/>
    <x v="13"/>
    <d v="2025-02-13T00:00:00"/>
    <d v="2025-02-27T00:00:00"/>
    <x v="3"/>
    <n v="262"/>
    <x v="1"/>
    <x v="2"/>
    <x v="1"/>
    <x v="9"/>
    <x v="1"/>
    <x v="7"/>
    <n v="550"/>
    <n v="786"/>
    <n v="236"/>
  </r>
  <r>
    <s v="Brooke Delgado"/>
    <x v="3"/>
    <x v="18"/>
    <d v="2025-07-10T00:00:00"/>
    <d v="2025-07-18T00:00:00"/>
    <x v="8"/>
    <n v="360"/>
    <x v="1"/>
    <x v="2"/>
    <x v="2"/>
    <x v="10"/>
    <x v="1"/>
    <x v="2"/>
    <n v="1584"/>
    <n v="2880"/>
    <n v="1296"/>
  </r>
  <r>
    <s v="Casey Gillespie"/>
    <x v="3"/>
    <x v="7"/>
    <d v="2025-10-22T00:00:00"/>
    <d v="2025-10-23T00:00:00"/>
    <x v="5"/>
    <n v="279"/>
    <x v="0"/>
    <x v="1"/>
    <x v="3"/>
    <x v="18"/>
    <x v="1"/>
    <x v="1"/>
    <n v="1395"/>
    <n v="2790"/>
    <n v="1395"/>
  </r>
  <r>
    <s v="Corey Rodriguez"/>
    <x v="1"/>
    <x v="17"/>
    <d v="2025-01-18T00:00:00"/>
    <d v="2025-01-21T00:00:00"/>
    <x v="0"/>
    <n v="801"/>
    <x v="0"/>
    <x v="2"/>
    <x v="0"/>
    <x v="8"/>
    <x v="1"/>
    <x v="10"/>
    <n v="1602"/>
    <n v="3204"/>
    <n v="1602"/>
  </r>
  <r>
    <s v="Cathy Taylor"/>
    <x v="4"/>
    <x v="19"/>
    <d v="2025-11-28T00:00:00"/>
    <d v="2025-12-02T00:00:00"/>
    <x v="0"/>
    <n v="346"/>
    <x v="1"/>
    <x v="0"/>
    <x v="2"/>
    <x v="0"/>
    <x v="1"/>
    <x v="4"/>
    <n v="1038"/>
    <n v="1384"/>
    <n v="346"/>
  </r>
  <r>
    <s v="Tiffany Turner"/>
    <x v="2"/>
    <x v="13"/>
    <d v="2025-02-07T00:00:00"/>
    <d v="2025-02-18T00:00:00"/>
    <x v="2"/>
    <n v="215"/>
    <x v="1"/>
    <x v="3"/>
    <x v="1"/>
    <x v="11"/>
    <x v="1"/>
    <x v="7"/>
    <n v="753"/>
    <n v="1075"/>
    <n v="322"/>
  </r>
  <r>
    <s v="Michael Durham"/>
    <x v="0"/>
    <x v="15"/>
    <d v="2025-04-17T00:00:00"/>
    <d v="2025-04-22T00:00:00"/>
    <x v="7"/>
    <n v="860"/>
    <x v="0"/>
    <x v="4"/>
    <x v="3"/>
    <x v="3"/>
    <x v="1"/>
    <x v="11"/>
    <n v="6579"/>
    <n v="7740"/>
    <n v="1161"/>
  </r>
  <r>
    <s v="Donald Hawkins"/>
    <x v="2"/>
    <x v="2"/>
    <d v="2025-02-07T00:00:00"/>
    <d v="2025-02-16T00:00:00"/>
    <x v="4"/>
    <n v="461"/>
    <x v="1"/>
    <x v="1"/>
    <x v="1"/>
    <x v="7"/>
    <x v="1"/>
    <x v="7"/>
    <n v="692"/>
    <n v="922"/>
    <n v="230"/>
  </r>
  <r>
    <s v="Sarah Davis"/>
    <x v="3"/>
    <x v="3"/>
    <d v="2025-11-27T00:00:00"/>
    <d v="2025-12-06T00:00:00"/>
    <x v="1"/>
    <n v="579"/>
    <x v="0"/>
    <x v="0"/>
    <x v="3"/>
    <x v="7"/>
    <x v="1"/>
    <x v="4"/>
    <n v="2229"/>
    <n v="4053"/>
    <n v="1824"/>
  </r>
  <r>
    <s v="Autumn Key"/>
    <x v="0"/>
    <x v="0"/>
    <d v="2025-10-19T00:00:00"/>
    <d v="2025-10-23T00:00:00"/>
    <x v="3"/>
    <n v="982"/>
    <x v="1"/>
    <x v="0"/>
    <x v="3"/>
    <x v="0"/>
    <x v="1"/>
    <x v="1"/>
    <n v="2210"/>
    <n v="2946"/>
    <n v="736"/>
  </r>
  <r>
    <s v="Kristen Rowe"/>
    <x v="3"/>
    <x v="18"/>
    <d v="2025-07-04T00:00:00"/>
    <d v="2025-07-11T00:00:00"/>
    <x v="4"/>
    <n v="969"/>
    <x v="0"/>
    <x v="3"/>
    <x v="3"/>
    <x v="12"/>
    <x v="1"/>
    <x v="2"/>
    <n v="1066"/>
    <n v="1938"/>
    <n v="872"/>
  </r>
  <r>
    <s v="Kelly Sanchez"/>
    <x v="1"/>
    <x v="1"/>
    <d v="2025-01-22T00:00:00"/>
    <d v="2025-01-29T00:00:00"/>
    <x v="6"/>
    <n v="563"/>
    <x v="0"/>
    <x v="0"/>
    <x v="3"/>
    <x v="12"/>
    <x v="1"/>
    <x v="10"/>
    <n v="1689"/>
    <n v="3378"/>
    <n v="1689"/>
  </r>
  <r>
    <s v="Alan Bowen"/>
    <x v="2"/>
    <x v="13"/>
    <d v="2025-08-12T00:00:00"/>
    <d v="2025-08-22T00:00:00"/>
    <x v="1"/>
    <n v="894"/>
    <x v="0"/>
    <x v="2"/>
    <x v="0"/>
    <x v="2"/>
    <x v="1"/>
    <x v="9"/>
    <n v="4381"/>
    <n v="6258"/>
    <n v="1877"/>
  </r>
  <r>
    <s v="Susan Rodriguez"/>
    <x v="4"/>
    <x v="19"/>
    <d v="2025-08-12T00:00:00"/>
    <d v="2025-08-13T00:00:00"/>
    <x v="8"/>
    <n v="177"/>
    <x v="0"/>
    <x v="0"/>
    <x v="0"/>
    <x v="18"/>
    <x v="1"/>
    <x v="9"/>
    <n v="1062"/>
    <n v="1416"/>
    <n v="354"/>
  </r>
  <r>
    <s v="Tyler Stevens"/>
    <x v="1"/>
    <x v="10"/>
    <d v="2025-12-28T00:00:00"/>
    <d v="2025-12-30T00:00:00"/>
    <x v="7"/>
    <n v="455"/>
    <x v="0"/>
    <x v="4"/>
    <x v="2"/>
    <x v="19"/>
    <x v="1"/>
    <x v="6"/>
    <n v="2457"/>
    <n v="4095"/>
    <n v="1638"/>
  </r>
  <r>
    <s v="Amanda Mcfarland"/>
    <x v="2"/>
    <x v="13"/>
    <d v="2025-03-21T00:00:00"/>
    <d v="2025-03-30T00:00:00"/>
    <x v="6"/>
    <n v="565"/>
    <x v="0"/>
    <x v="1"/>
    <x v="3"/>
    <x v="7"/>
    <x v="1"/>
    <x v="3"/>
    <n v="2373"/>
    <n v="3390"/>
    <n v="1017"/>
  </r>
  <r>
    <s v="Tanya Evans"/>
    <x v="0"/>
    <x v="4"/>
    <d v="2025-09-24T00:00:00"/>
    <d v="2025-10-01T00:00:00"/>
    <x v="3"/>
    <n v="565"/>
    <x v="0"/>
    <x v="3"/>
    <x v="0"/>
    <x v="12"/>
    <x v="1"/>
    <x v="8"/>
    <n v="1102"/>
    <n v="1695"/>
    <n v="593"/>
  </r>
  <r>
    <s v="Valerie Brown"/>
    <x v="2"/>
    <x v="2"/>
    <d v="2025-08-26T00:00:00"/>
    <d v="2025-08-27T00:00:00"/>
    <x v="5"/>
    <n v="572"/>
    <x v="0"/>
    <x v="3"/>
    <x v="1"/>
    <x v="18"/>
    <x v="1"/>
    <x v="9"/>
    <n v="4290"/>
    <n v="5720"/>
    <n v="1430"/>
  </r>
  <r>
    <s v="Richard Moore"/>
    <x v="1"/>
    <x v="10"/>
    <d v="2025-03-02T00:00:00"/>
    <d v="2025-03-09T00:00:00"/>
    <x v="7"/>
    <n v="616"/>
    <x v="1"/>
    <x v="1"/>
    <x v="3"/>
    <x v="12"/>
    <x v="1"/>
    <x v="3"/>
    <n v="3326"/>
    <n v="5544"/>
    <n v="2218"/>
  </r>
  <r>
    <s v="Philip Garcia"/>
    <x v="1"/>
    <x v="14"/>
    <d v="2025-04-27T00:00:00"/>
    <d v="2025-05-04T00:00:00"/>
    <x v="9"/>
    <n v="692"/>
    <x v="1"/>
    <x v="2"/>
    <x v="1"/>
    <x v="12"/>
    <x v="1"/>
    <x v="11"/>
    <n v="381"/>
    <n v="692"/>
    <n v="311"/>
  </r>
  <r>
    <s v="Rachel Shields"/>
    <x v="1"/>
    <x v="17"/>
    <d v="2025-07-23T00:00:00"/>
    <d v="2025-07-31T00:00:00"/>
    <x v="6"/>
    <n v="366"/>
    <x v="0"/>
    <x v="0"/>
    <x v="3"/>
    <x v="10"/>
    <x v="1"/>
    <x v="2"/>
    <n v="1098"/>
    <n v="2196"/>
    <n v="1098"/>
  </r>
  <r>
    <s v="Douglas Hartman"/>
    <x v="1"/>
    <x v="1"/>
    <d v="2025-01-04T00:00:00"/>
    <d v="2025-01-11T00:00:00"/>
    <x v="4"/>
    <n v="132"/>
    <x v="1"/>
    <x v="2"/>
    <x v="2"/>
    <x v="12"/>
    <x v="1"/>
    <x v="10"/>
    <n v="132"/>
    <n v="264"/>
    <n v="132"/>
  </r>
  <r>
    <s v="Sheila Barnes"/>
    <x v="0"/>
    <x v="0"/>
    <d v="2025-01-21T00:00:00"/>
    <d v="2025-02-05T00:00:00"/>
    <x v="9"/>
    <n v="102"/>
    <x v="1"/>
    <x v="0"/>
    <x v="1"/>
    <x v="6"/>
    <x v="1"/>
    <x v="10"/>
    <n v="77"/>
    <n v="102"/>
    <n v="25"/>
  </r>
  <r>
    <s v="Daniel Burgess"/>
    <x v="2"/>
    <x v="2"/>
    <d v="2025-10-09T00:00:00"/>
    <d v="2025-10-19T00:00:00"/>
    <x v="2"/>
    <n v="644"/>
    <x v="0"/>
    <x v="3"/>
    <x v="2"/>
    <x v="2"/>
    <x v="1"/>
    <x v="1"/>
    <n v="2415"/>
    <n v="3220"/>
    <n v="805"/>
  </r>
  <r>
    <s v="Thomas Miller"/>
    <x v="4"/>
    <x v="5"/>
    <d v="2025-03-12T00:00:00"/>
    <d v="2025-03-18T00:00:00"/>
    <x v="1"/>
    <n v="171"/>
    <x v="1"/>
    <x v="1"/>
    <x v="0"/>
    <x v="1"/>
    <x v="1"/>
    <x v="3"/>
    <n v="898"/>
    <n v="1197"/>
    <n v="299"/>
  </r>
  <r>
    <s v="Christopher Castro"/>
    <x v="2"/>
    <x v="21"/>
    <d v="2025-09-01T00:00:00"/>
    <d v="2025-09-03T00:00:00"/>
    <x v="8"/>
    <n v="204"/>
    <x v="1"/>
    <x v="3"/>
    <x v="0"/>
    <x v="19"/>
    <x v="1"/>
    <x v="8"/>
    <n v="1306"/>
    <n v="1632"/>
    <n v="326"/>
  </r>
  <r>
    <s v="Jessica Johnson"/>
    <x v="3"/>
    <x v="18"/>
    <d v="2025-11-14T00:00:00"/>
    <d v="2025-11-24T00:00:00"/>
    <x v="9"/>
    <n v="410"/>
    <x v="1"/>
    <x v="1"/>
    <x v="1"/>
    <x v="2"/>
    <x v="1"/>
    <x v="4"/>
    <n v="226"/>
    <n v="410"/>
    <n v="184"/>
  </r>
  <r>
    <s v="Michael Mcbride"/>
    <x v="3"/>
    <x v="7"/>
    <d v="2025-05-05T00:00:00"/>
    <d v="2025-05-08T00:00:00"/>
    <x v="4"/>
    <n v="874"/>
    <x v="0"/>
    <x v="0"/>
    <x v="2"/>
    <x v="8"/>
    <x v="1"/>
    <x v="0"/>
    <n v="874"/>
    <n v="1748"/>
    <n v="874"/>
  </r>
  <r>
    <s v="Jennifer Taylor"/>
    <x v="1"/>
    <x v="17"/>
    <d v="2025-02-19T00:00:00"/>
    <d v="2025-02-23T00:00:00"/>
    <x v="1"/>
    <n v="855"/>
    <x v="1"/>
    <x v="2"/>
    <x v="0"/>
    <x v="0"/>
    <x v="1"/>
    <x v="7"/>
    <n v="2993"/>
    <n v="5985"/>
    <n v="2992"/>
  </r>
  <r>
    <s v="Maria Cooke"/>
    <x v="4"/>
    <x v="11"/>
    <d v="2025-04-06T00:00:00"/>
    <d v="2025-04-13T00:00:00"/>
    <x v="9"/>
    <n v="386"/>
    <x v="0"/>
    <x v="0"/>
    <x v="1"/>
    <x v="12"/>
    <x v="1"/>
    <x v="11"/>
    <n v="270"/>
    <n v="386"/>
    <n v="116"/>
  </r>
  <r>
    <s v="Kari Lee"/>
    <x v="1"/>
    <x v="14"/>
    <d v="2025-03-16T00:00:00"/>
    <d v="2025-03-27T00:00:00"/>
    <x v="7"/>
    <n v="309"/>
    <x v="1"/>
    <x v="4"/>
    <x v="3"/>
    <x v="11"/>
    <x v="1"/>
    <x v="3"/>
    <n v="1530"/>
    <n v="2781"/>
    <n v="1251"/>
  </r>
  <r>
    <s v="Xavier Rowe"/>
    <x v="4"/>
    <x v="5"/>
    <d v="2025-02-21T00:00:00"/>
    <d v="2025-03-03T00:00:00"/>
    <x v="3"/>
    <n v="97"/>
    <x v="0"/>
    <x v="2"/>
    <x v="0"/>
    <x v="2"/>
    <x v="1"/>
    <x v="7"/>
    <n v="218"/>
    <n v="291"/>
    <n v="73"/>
  </r>
  <r>
    <s v="Tiffany Robertson"/>
    <x v="1"/>
    <x v="14"/>
    <d v="2025-11-09T00:00:00"/>
    <d v="2025-11-20T00:00:00"/>
    <x v="0"/>
    <n v="180"/>
    <x v="1"/>
    <x v="1"/>
    <x v="3"/>
    <x v="11"/>
    <x v="1"/>
    <x v="4"/>
    <n v="396"/>
    <n v="720"/>
    <n v="324"/>
  </r>
  <r>
    <s v="Samantha Simpson"/>
    <x v="2"/>
    <x v="2"/>
    <d v="2025-06-28T00:00:00"/>
    <d v="2025-07-04T00:00:00"/>
    <x v="9"/>
    <n v="187"/>
    <x v="1"/>
    <x v="0"/>
    <x v="1"/>
    <x v="1"/>
    <x v="1"/>
    <x v="5"/>
    <n v="140"/>
    <n v="187"/>
    <n v="47"/>
  </r>
  <r>
    <s v="Rachel Shannon"/>
    <x v="4"/>
    <x v="19"/>
    <d v="2025-09-26T00:00:00"/>
    <d v="2025-10-04T00:00:00"/>
    <x v="7"/>
    <n v="286"/>
    <x v="1"/>
    <x v="3"/>
    <x v="3"/>
    <x v="10"/>
    <x v="1"/>
    <x v="8"/>
    <n v="1931"/>
    <n v="2574"/>
    <n v="643"/>
  </r>
  <r>
    <s v="Brandon Lewis"/>
    <x v="4"/>
    <x v="5"/>
    <d v="2025-01-18T00:00:00"/>
    <d v="2025-01-31T00:00:00"/>
    <x v="6"/>
    <n v="541"/>
    <x v="1"/>
    <x v="0"/>
    <x v="0"/>
    <x v="13"/>
    <x v="1"/>
    <x v="10"/>
    <n v="2435"/>
    <n v="3246"/>
    <n v="811"/>
  </r>
  <r>
    <s v="Edwin Reyes"/>
    <x v="1"/>
    <x v="10"/>
    <d v="2025-07-12T00:00:00"/>
    <d v="2025-07-20T00:00:00"/>
    <x v="8"/>
    <n v="779"/>
    <x v="0"/>
    <x v="2"/>
    <x v="2"/>
    <x v="10"/>
    <x v="1"/>
    <x v="2"/>
    <n v="3739"/>
    <n v="6232"/>
    <n v="2493"/>
  </r>
  <r>
    <s v="Lisa Ramos"/>
    <x v="0"/>
    <x v="15"/>
    <d v="2025-09-09T00:00:00"/>
    <d v="2025-09-11T00:00:00"/>
    <x v="0"/>
    <n v="249"/>
    <x v="1"/>
    <x v="0"/>
    <x v="0"/>
    <x v="19"/>
    <x v="1"/>
    <x v="8"/>
    <n v="847"/>
    <n v="996"/>
    <n v="149"/>
  </r>
  <r>
    <s v="Peggy Vaughn"/>
    <x v="0"/>
    <x v="4"/>
    <d v="2025-07-16T00:00:00"/>
    <d v="2025-07-29T00:00:00"/>
    <x v="4"/>
    <n v="146"/>
    <x v="1"/>
    <x v="4"/>
    <x v="3"/>
    <x v="13"/>
    <x v="1"/>
    <x v="2"/>
    <n v="190"/>
    <n v="292"/>
    <n v="102"/>
  </r>
  <r>
    <s v="Bonnie Valencia"/>
    <x v="3"/>
    <x v="3"/>
    <d v="2025-01-08T00:00:00"/>
    <d v="2025-01-21T00:00:00"/>
    <x v="9"/>
    <n v="333"/>
    <x v="1"/>
    <x v="3"/>
    <x v="0"/>
    <x v="13"/>
    <x v="1"/>
    <x v="10"/>
    <n v="183"/>
    <n v="333"/>
    <n v="150"/>
  </r>
  <r>
    <s v="Austin Baker"/>
    <x v="3"/>
    <x v="7"/>
    <d v="2025-08-28T00:00:00"/>
    <d v="2025-09-04T00:00:00"/>
    <x v="7"/>
    <n v="687"/>
    <x v="1"/>
    <x v="4"/>
    <x v="2"/>
    <x v="12"/>
    <x v="1"/>
    <x v="9"/>
    <n v="3092"/>
    <n v="6183"/>
    <n v="3091"/>
  </r>
  <r>
    <s v="James Davidson"/>
    <x v="2"/>
    <x v="21"/>
    <d v="2025-07-09T00:00:00"/>
    <d v="2025-07-19T00:00:00"/>
    <x v="6"/>
    <n v="342"/>
    <x v="0"/>
    <x v="3"/>
    <x v="2"/>
    <x v="2"/>
    <x v="1"/>
    <x v="2"/>
    <n v="1642"/>
    <n v="2052"/>
    <n v="410"/>
  </r>
  <r>
    <s v="Kevin Hines"/>
    <x v="4"/>
    <x v="19"/>
    <d v="2025-11-11T00:00:00"/>
    <d v="2025-11-16T00:00:00"/>
    <x v="6"/>
    <n v="461"/>
    <x v="0"/>
    <x v="2"/>
    <x v="0"/>
    <x v="3"/>
    <x v="1"/>
    <x v="4"/>
    <n v="2075"/>
    <n v="2766"/>
    <n v="691"/>
  </r>
  <r>
    <s v="Lee Parker"/>
    <x v="4"/>
    <x v="11"/>
    <d v="2025-02-19T00:00:00"/>
    <d v="2025-03-01T00:00:00"/>
    <x v="0"/>
    <n v="371"/>
    <x v="1"/>
    <x v="1"/>
    <x v="3"/>
    <x v="2"/>
    <x v="1"/>
    <x v="7"/>
    <n v="1039"/>
    <n v="1484"/>
    <n v="445"/>
  </r>
  <r>
    <s v="Patricia Johnson"/>
    <x v="1"/>
    <x v="14"/>
    <d v="2025-02-10T00:00:00"/>
    <d v="2025-02-19T00:00:00"/>
    <x v="9"/>
    <n v="200"/>
    <x v="1"/>
    <x v="1"/>
    <x v="1"/>
    <x v="7"/>
    <x v="1"/>
    <x v="7"/>
    <n v="110"/>
    <n v="200"/>
    <n v="90"/>
  </r>
  <r>
    <s v="Megan Wilson"/>
    <x v="0"/>
    <x v="0"/>
    <d v="2025-02-06T00:00:00"/>
    <d v="2025-02-15T00:00:00"/>
    <x v="3"/>
    <n v="356"/>
    <x v="0"/>
    <x v="1"/>
    <x v="3"/>
    <x v="7"/>
    <x v="1"/>
    <x v="7"/>
    <n v="801"/>
    <n v="1068"/>
    <n v="267"/>
  </r>
  <r>
    <s v="Roger Duncan"/>
    <x v="1"/>
    <x v="1"/>
    <d v="2025-03-04T00:00:00"/>
    <d v="2025-03-05T00:00:00"/>
    <x v="0"/>
    <n v="587"/>
    <x v="0"/>
    <x v="4"/>
    <x v="3"/>
    <x v="18"/>
    <x v="1"/>
    <x v="3"/>
    <n v="1174"/>
    <n v="2348"/>
    <n v="1174"/>
  </r>
  <r>
    <s v="April Sandoval"/>
    <x v="1"/>
    <x v="1"/>
    <d v="2025-06-27T00:00:00"/>
    <d v="2025-07-05T00:00:00"/>
    <x v="0"/>
    <n v="441"/>
    <x v="0"/>
    <x v="3"/>
    <x v="0"/>
    <x v="10"/>
    <x v="1"/>
    <x v="5"/>
    <n v="882"/>
    <n v="1764"/>
    <n v="882"/>
  </r>
  <r>
    <s v="Dillon Jones"/>
    <x v="1"/>
    <x v="17"/>
    <d v="2025-12-22T00:00:00"/>
    <d v="2025-12-31T00:00:00"/>
    <x v="8"/>
    <n v="953"/>
    <x v="0"/>
    <x v="1"/>
    <x v="2"/>
    <x v="7"/>
    <x v="1"/>
    <x v="6"/>
    <n v="3812"/>
    <n v="7624"/>
    <n v="3812"/>
  </r>
  <r>
    <s v="Bryan Howard"/>
    <x v="4"/>
    <x v="5"/>
    <d v="2025-02-05T00:00:00"/>
    <d v="2025-02-14T00:00:00"/>
    <x v="5"/>
    <n v="356"/>
    <x v="0"/>
    <x v="4"/>
    <x v="3"/>
    <x v="7"/>
    <x v="1"/>
    <x v="7"/>
    <n v="2670"/>
    <n v="3560"/>
    <n v="890"/>
  </r>
  <r>
    <s v="Angela Osborn"/>
    <x v="2"/>
    <x v="2"/>
    <d v="2025-07-24T00:00:00"/>
    <d v="2025-07-27T00:00:00"/>
    <x v="7"/>
    <n v="855"/>
    <x v="1"/>
    <x v="3"/>
    <x v="1"/>
    <x v="8"/>
    <x v="1"/>
    <x v="2"/>
    <n v="5771"/>
    <n v="7695"/>
    <n v="1924"/>
  </r>
  <r>
    <s v="Daniel Lopez"/>
    <x v="1"/>
    <x v="17"/>
    <d v="2025-04-26T00:00:00"/>
    <d v="2025-05-10T00:00:00"/>
    <x v="9"/>
    <n v="320"/>
    <x v="1"/>
    <x v="0"/>
    <x v="0"/>
    <x v="9"/>
    <x v="1"/>
    <x v="11"/>
    <n v="160"/>
    <n v="320"/>
    <n v="160"/>
  </r>
  <r>
    <s v="Vickie Price"/>
    <x v="2"/>
    <x v="21"/>
    <d v="2025-12-20T00:00:00"/>
    <d v="2025-12-30T00:00:00"/>
    <x v="5"/>
    <n v="308"/>
    <x v="1"/>
    <x v="0"/>
    <x v="3"/>
    <x v="2"/>
    <x v="1"/>
    <x v="6"/>
    <n v="2464"/>
    <n v="3080"/>
    <n v="616"/>
  </r>
  <r>
    <s v="Morgan Kim"/>
    <x v="2"/>
    <x v="2"/>
    <d v="2025-12-16T00:00:00"/>
    <d v="2025-12-29T00:00:00"/>
    <x v="8"/>
    <n v="259"/>
    <x v="1"/>
    <x v="1"/>
    <x v="2"/>
    <x v="13"/>
    <x v="1"/>
    <x v="6"/>
    <n v="1554"/>
    <n v="2072"/>
    <n v="518"/>
  </r>
  <r>
    <s v="Kevin Thompson"/>
    <x v="2"/>
    <x v="2"/>
    <d v="2025-01-27T00:00:00"/>
    <d v="2025-01-29T00:00:00"/>
    <x v="8"/>
    <n v="684"/>
    <x v="0"/>
    <x v="1"/>
    <x v="2"/>
    <x v="19"/>
    <x v="1"/>
    <x v="10"/>
    <n v="4104"/>
    <n v="5472"/>
    <n v="1368"/>
  </r>
  <r>
    <s v="Heather Bennett"/>
    <x v="2"/>
    <x v="21"/>
    <d v="2025-09-25T00:00:00"/>
    <d v="2025-09-30T00:00:00"/>
    <x v="6"/>
    <n v="993"/>
    <x v="1"/>
    <x v="4"/>
    <x v="0"/>
    <x v="3"/>
    <x v="1"/>
    <x v="8"/>
    <n v="4766"/>
    <n v="5958"/>
    <n v="1192"/>
  </r>
  <r>
    <s v="Karen Davis"/>
    <x v="4"/>
    <x v="9"/>
    <d v="2025-05-21T00:00:00"/>
    <d v="2025-05-27T00:00:00"/>
    <x v="9"/>
    <n v="773"/>
    <x v="1"/>
    <x v="3"/>
    <x v="0"/>
    <x v="1"/>
    <x v="1"/>
    <x v="0"/>
    <n v="502"/>
    <n v="773"/>
    <n v="271"/>
  </r>
  <r>
    <s v="Leah Spencer"/>
    <x v="0"/>
    <x v="15"/>
    <d v="2025-01-06T00:00:00"/>
    <d v="2025-01-12T00:00:00"/>
    <x v="8"/>
    <n v="527"/>
    <x v="1"/>
    <x v="0"/>
    <x v="3"/>
    <x v="1"/>
    <x v="1"/>
    <x v="10"/>
    <n v="3584"/>
    <n v="4216"/>
    <n v="632"/>
  </r>
  <r>
    <s v="Lisa Martinez"/>
    <x v="2"/>
    <x v="21"/>
    <d v="2025-12-01T00:00:00"/>
    <d v="2025-12-11T00:00:00"/>
    <x v="5"/>
    <n v="752"/>
    <x v="0"/>
    <x v="0"/>
    <x v="0"/>
    <x v="2"/>
    <x v="1"/>
    <x v="6"/>
    <n v="6016"/>
    <n v="7520"/>
    <n v="1504"/>
  </r>
  <r>
    <s v="Lisa Mills"/>
    <x v="3"/>
    <x v="7"/>
    <d v="2025-11-27T00:00:00"/>
    <d v="2025-12-04T00:00:00"/>
    <x v="9"/>
    <n v="821"/>
    <x v="0"/>
    <x v="1"/>
    <x v="0"/>
    <x v="12"/>
    <x v="1"/>
    <x v="4"/>
    <n v="411"/>
    <n v="821"/>
    <n v="410"/>
  </r>
  <r>
    <s v="Traci Garcia"/>
    <x v="2"/>
    <x v="13"/>
    <d v="2025-09-28T00:00:00"/>
    <d v="2025-10-04T00:00:00"/>
    <x v="7"/>
    <n v="733"/>
    <x v="1"/>
    <x v="2"/>
    <x v="2"/>
    <x v="1"/>
    <x v="1"/>
    <x v="8"/>
    <n v="4618"/>
    <n v="6597"/>
    <n v="1979"/>
  </r>
  <r>
    <s v="Ryan Garrison"/>
    <x v="3"/>
    <x v="18"/>
    <d v="2025-02-19T00:00:00"/>
    <d v="2025-02-25T00:00:00"/>
    <x v="1"/>
    <n v="471"/>
    <x v="1"/>
    <x v="0"/>
    <x v="3"/>
    <x v="1"/>
    <x v="1"/>
    <x v="7"/>
    <n v="1813"/>
    <n v="3297"/>
    <n v="1484"/>
  </r>
  <r>
    <s v="Ann Alexander"/>
    <x v="4"/>
    <x v="9"/>
    <d v="2025-03-22T00:00:00"/>
    <d v="2025-03-29T00:00:00"/>
    <x v="4"/>
    <n v="566"/>
    <x v="1"/>
    <x v="2"/>
    <x v="1"/>
    <x v="12"/>
    <x v="1"/>
    <x v="3"/>
    <n v="736"/>
    <n v="1132"/>
    <n v="396"/>
  </r>
  <r>
    <s v="Hailey Monroe"/>
    <x v="2"/>
    <x v="2"/>
    <d v="2025-07-01T00:00:00"/>
    <d v="2025-07-08T00:00:00"/>
    <x v="9"/>
    <n v="284"/>
    <x v="0"/>
    <x v="2"/>
    <x v="3"/>
    <x v="12"/>
    <x v="1"/>
    <x v="2"/>
    <n v="213"/>
    <n v="284"/>
    <n v="71"/>
  </r>
  <r>
    <s v="Donald Nguyen"/>
    <x v="0"/>
    <x v="0"/>
    <d v="2025-08-17T00:00:00"/>
    <d v="2025-08-18T00:00:00"/>
    <x v="8"/>
    <n v="48"/>
    <x v="0"/>
    <x v="3"/>
    <x v="3"/>
    <x v="18"/>
    <x v="1"/>
    <x v="9"/>
    <n v="288"/>
    <n v="384"/>
    <n v="96"/>
  </r>
  <r>
    <s v="Cynthia Brown"/>
    <x v="2"/>
    <x v="2"/>
    <d v="2025-08-05T00:00:00"/>
    <d v="2025-08-11T00:00:00"/>
    <x v="3"/>
    <n v="262"/>
    <x v="1"/>
    <x v="3"/>
    <x v="2"/>
    <x v="1"/>
    <x v="1"/>
    <x v="9"/>
    <n v="590"/>
    <n v="786"/>
    <n v="196"/>
  </r>
  <r>
    <s v="Jason Price"/>
    <x v="2"/>
    <x v="8"/>
    <d v="2025-02-28T00:00:00"/>
    <d v="2025-03-10T00:00:00"/>
    <x v="8"/>
    <n v="733"/>
    <x v="0"/>
    <x v="0"/>
    <x v="3"/>
    <x v="2"/>
    <x v="1"/>
    <x v="7"/>
    <n v="3812"/>
    <n v="5864"/>
    <n v="2052"/>
  </r>
  <r>
    <s v="William Orozco"/>
    <x v="2"/>
    <x v="2"/>
    <d v="2025-04-11T00:00:00"/>
    <d v="2025-04-14T00:00:00"/>
    <x v="8"/>
    <n v="258"/>
    <x v="0"/>
    <x v="4"/>
    <x v="0"/>
    <x v="8"/>
    <x v="1"/>
    <x v="11"/>
    <n v="1548"/>
    <n v="2064"/>
    <n v="516"/>
  </r>
  <r>
    <s v="Christopher Walters"/>
    <x v="2"/>
    <x v="2"/>
    <d v="2025-03-26T00:00:00"/>
    <d v="2025-04-01T00:00:00"/>
    <x v="5"/>
    <n v="405"/>
    <x v="0"/>
    <x v="3"/>
    <x v="3"/>
    <x v="1"/>
    <x v="1"/>
    <x v="3"/>
    <n v="3038"/>
    <n v="4050"/>
    <n v="1012"/>
  </r>
  <r>
    <s v="Katherine Christensen MD"/>
    <x v="2"/>
    <x v="21"/>
    <d v="2025-09-24T00:00:00"/>
    <d v="2025-09-25T00:00:00"/>
    <x v="6"/>
    <n v="252"/>
    <x v="0"/>
    <x v="0"/>
    <x v="0"/>
    <x v="18"/>
    <x v="1"/>
    <x v="8"/>
    <n v="1210"/>
    <n v="1512"/>
    <n v="302"/>
  </r>
  <r>
    <s v="Elizabeth Williams"/>
    <x v="4"/>
    <x v="9"/>
    <d v="2025-11-04T00:00:00"/>
    <d v="2025-11-10T00:00:00"/>
    <x v="5"/>
    <n v="85"/>
    <x v="0"/>
    <x v="4"/>
    <x v="2"/>
    <x v="1"/>
    <x v="1"/>
    <x v="4"/>
    <n v="553"/>
    <n v="850"/>
    <n v="297"/>
  </r>
  <r>
    <s v="Ashley Scott"/>
    <x v="4"/>
    <x v="9"/>
    <d v="2025-04-21T00:00:00"/>
    <d v="2025-04-25T00:00:00"/>
    <x v="7"/>
    <n v="67"/>
    <x v="0"/>
    <x v="0"/>
    <x v="0"/>
    <x v="0"/>
    <x v="1"/>
    <x v="11"/>
    <n v="392"/>
    <n v="603"/>
    <n v="211"/>
  </r>
  <r>
    <s v="Meghan White"/>
    <x v="2"/>
    <x v="13"/>
    <d v="2025-06-04T00:00:00"/>
    <d v="2025-06-10T00:00:00"/>
    <x v="3"/>
    <n v="723"/>
    <x v="0"/>
    <x v="0"/>
    <x v="3"/>
    <x v="1"/>
    <x v="1"/>
    <x v="5"/>
    <n v="1518"/>
    <n v="2169"/>
    <n v="651"/>
  </r>
  <r>
    <s v="Michael Cruz"/>
    <x v="4"/>
    <x v="5"/>
    <d v="2025-04-15T00:00:00"/>
    <d v="2025-04-19T00:00:00"/>
    <x v="4"/>
    <n v="919"/>
    <x v="0"/>
    <x v="0"/>
    <x v="1"/>
    <x v="0"/>
    <x v="1"/>
    <x v="11"/>
    <n v="1379"/>
    <n v="1838"/>
    <n v="459"/>
  </r>
  <r>
    <s v="David Stevens"/>
    <x v="0"/>
    <x v="15"/>
    <d v="2025-08-02T00:00:00"/>
    <d v="2025-08-08T00:00:00"/>
    <x v="4"/>
    <n v="315"/>
    <x v="0"/>
    <x v="3"/>
    <x v="3"/>
    <x v="1"/>
    <x v="1"/>
    <x v="9"/>
    <n v="536"/>
    <n v="630"/>
    <n v="94"/>
  </r>
  <r>
    <s v="Heidi Brown"/>
    <x v="0"/>
    <x v="6"/>
    <d v="2025-03-23T00:00:00"/>
    <d v="2025-03-29T00:00:00"/>
    <x v="3"/>
    <n v="561"/>
    <x v="0"/>
    <x v="3"/>
    <x v="2"/>
    <x v="1"/>
    <x v="1"/>
    <x v="3"/>
    <n v="1346"/>
    <n v="1683"/>
    <n v="337"/>
  </r>
  <r>
    <s v="Peter Walker"/>
    <x v="0"/>
    <x v="0"/>
    <d v="2025-06-26T00:00:00"/>
    <d v="2025-06-30T00:00:00"/>
    <x v="9"/>
    <n v="934"/>
    <x v="0"/>
    <x v="3"/>
    <x v="0"/>
    <x v="0"/>
    <x v="1"/>
    <x v="5"/>
    <n v="701"/>
    <n v="934"/>
    <n v="233"/>
  </r>
  <r>
    <s v="Levi Lopez"/>
    <x v="0"/>
    <x v="15"/>
    <d v="2025-12-17T00:00:00"/>
    <d v="2025-12-22T00:00:00"/>
    <x v="9"/>
    <n v="979"/>
    <x v="1"/>
    <x v="0"/>
    <x v="2"/>
    <x v="3"/>
    <x v="1"/>
    <x v="6"/>
    <n v="832"/>
    <n v="979"/>
    <n v="147"/>
  </r>
  <r>
    <s v="Peter Williams"/>
    <x v="4"/>
    <x v="5"/>
    <d v="2025-09-17T00:00:00"/>
    <d v="2025-09-23T00:00:00"/>
    <x v="9"/>
    <n v="805"/>
    <x v="1"/>
    <x v="1"/>
    <x v="2"/>
    <x v="1"/>
    <x v="1"/>
    <x v="8"/>
    <n v="604"/>
    <n v="805"/>
    <n v="201"/>
  </r>
  <r>
    <s v="Jessica Richards"/>
    <x v="1"/>
    <x v="1"/>
    <d v="2025-01-09T00:00:00"/>
    <d v="2025-01-16T00:00:00"/>
    <x v="3"/>
    <n v="319"/>
    <x v="0"/>
    <x v="0"/>
    <x v="3"/>
    <x v="12"/>
    <x v="1"/>
    <x v="10"/>
    <n v="479"/>
    <n v="957"/>
    <n v="478"/>
  </r>
  <r>
    <s v="Tammy Anderson"/>
    <x v="1"/>
    <x v="10"/>
    <d v="2025-05-02T00:00:00"/>
    <d v="2025-05-12T00:00:00"/>
    <x v="0"/>
    <n v="872"/>
    <x v="0"/>
    <x v="2"/>
    <x v="2"/>
    <x v="2"/>
    <x v="1"/>
    <x v="0"/>
    <n v="2093"/>
    <n v="3488"/>
    <n v="1395"/>
  </r>
  <r>
    <s v="Stephanie Ferguson"/>
    <x v="3"/>
    <x v="18"/>
    <d v="2025-03-12T00:00:00"/>
    <d v="2025-03-16T00:00:00"/>
    <x v="3"/>
    <n v="154"/>
    <x v="1"/>
    <x v="2"/>
    <x v="2"/>
    <x v="0"/>
    <x v="1"/>
    <x v="3"/>
    <n v="254"/>
    <n v="462"/>
    <n v="208"/>
  </r>
  <r>
    <s v="Ashley Parrish"/>
    <x v="0"/>
    <x v="0"/>
    <d v="2025-07-04T00:00:00"/>
    <d v="2025-07-06T00:00:00"/>
    <x v="5"/>
    <n v="674"/>
    <x v="1"/>
    <x v="1"/>
    <x v="1"/>
    <x v="19"/>
    <x v="1"/>
    <x v="2"/>
    <n v="5055"/>
    <n v="6740"/>
    <n v="1685"/>
  </r>
  <r>
    <s v="Kimberly Morrison"/>
    <x v="1"/>
    <x v="1"/>
    <d v="2025-09-25T00:00:00"/>
    <d v="2025-09-30T00:00:00"/>
    <x v="8"/>
    <n v="203"/>
    <x v="0"/>
    <x v="4"/>
    <x v="1"/>
    <x v="3"/>
    <x v="1"/>
    <x v="8"/>
    <n v="812"/>
    <n v="1624"/>
    <n v="812"/>
  </r>
  <r>
    <s v="Timothy Gilbert"/>
    <x v="4"/>
    <x v="11"/>
    <d v="2025-04-12T00:00:00"/>
    <d v="2025-04-18T00:00:00"/>
    <x v="2"/>
    <n v="608"/>
    <x v="1"/>
    <x v="0"/>
    <x v="3"/>
    <x v="1"/>
    <x v="1"/>
    <x v="11"/>
    <n v="2128"/>
    <n v="3040"/>
    <n v="912"/>
  </r>
  <r>
    <s v="Erin Carter"/>
    <x v="4"/>
    <x v="9"/>
    <d v="2025-04-21T00:00:00"/>
    <d v="2025-04-25T00:00:00"/>
    <x v="2"/>
    <n v="664"/>
    <x v="1"/>
    <x v="3"/>
    <x v="1"/>
    <x v="0"/>
    <x v="1"/>
    <x v="11"/>
    <n v="2158"/>
    <n v="3320"/>
    <n v="1162"/>
  </r>
  <r>
    <s v="Jaime Lang"/>
    <x v="4"/>
    <x v="9"/>
    <d v="2025-05-25T00:00:00"/>
    <d v="2025-06-06T00:00:00"/>
    <x v="7"/>
    <n v="164"/>
    <x v="1"/>
    <x v="4"/>
    <x v="0"/>
    <x v="5"/>
    <x v="1"/>
    <x v="0"/>
    <n v="959"/>
    <n v="1476"/>
    <n v="517"/>
  </r>
  <r>
    <s v="Amanda Jones"/>
    <x v="2"/>
    <x v="2"/>
    <d v="2025-01-26T00:00:00"/>
    <d v="2025-01-29T00:00:00"/>
    <x v="0"/>
    <n v="200"/>
    <x v="0"/>
    <x v="1"/>
    <x v="3"/>
    <x v="8"/>
    <x v="1"/>
    <x v="10"/>
    <n v="600"/>
    <n v="800"/>
    <n v="200"/>
  </r>
  <r>
    <s v="Elizabeth Miller"/>
    <x v="3"/>
    <x v="7"/>
    <d v="2025-05-16T00:00:00"/>
    <d v="2025-05-25T00:00:00"/>
    <x v="0"/>
    <n v="959"/>
    <x v="0"/>
    <x v="2"/>
    <x v="2"/>
    <x v="7"/>
    <x v="1"/>
    <x v="0"/>
    <n v="1918"/>
    <n v="3836"/>
    <n v="1918"/>
  </r>
  <r>
    <s v="Joseph Taylor"/>
    <x v="3"/>
    <x v="7"/>
    <d v="2025-10-12T00:00:00"/>
    <d v="2025-10-15T00:00:00"/>
    <x v="3"/>
    <n v="960"/>
    <x v="0"/>
    <x v="4"/>
    <x v="3"/>
    <x v="8"/>
    <x v="1"/>
    <x v="1"/>
    <n v="1440"/>
    <n v="2880"/>
    <n v="1440"/>
  </r>
  <r>
    <s v="Traci Camacho"/>
    <x v="3"/>
    <x v="18"/>
    <d v="2025-08-09T00:00:00"/>
    <d v="2025-08-13T00:00:00"/>
    <x v="9"/>
    <n v="269"/>
    <x v="0"/>
    <x v="2"/>
    <x v="0"/>
    <x v="0"/>
    <x v="1"/>
    <x v="9"/>
    <n v="148"/>
    <n v="269"/>
    <n v="121"/>
  </r>
  <r>
    <s v="Kenneth Long"/>
    <x v="0"/>
    <x v="4"/>
    <d v="2025-01-23T00:00:00"/>
    <d v="2025-02-01T00:00:00"/>
    <x v="7"/>
    <n v="498"/>
    <x v="0"/>
    <x v="0"/>
    <x v="3"/>
    <x v="7"/>
    <x v="1"/>
    <x v="10"/>
    <n v="2913"/>
    <n v="4482"/>
    <n v="1569"/>
  </r>
  <r>
    <s v="Michael Young"/>
    <x v="2"/>
    <x v="21"/>
    <d v="2025-03-20T00:00:00"/>
    <d v="2025-03-27T00:00:00"/>
    <x v="6"/>
    <n v="662"/>
    <x v="0"/>
    <x v="2"/>
    <x v="3"/>
    <x v="12"/>
    <x v="1"/>
    <x v="3"/>
    <n v="3178"/>
    <n v="3972"/>
    <n v="794"/>
  </r>
  <r>
    <s v="Matthew Steele"/>
    <x v="3"/>
    <x v="7"/>
    <d v="2025-01-24T00:00:00"/>
    <d v="2025-02-03T00:00:00"/>
    <x v="9"/>
    <n v="909"/>
    <x v="1"/>
    <x v="3"/>
    <x v="0"/>
    <x v="2"/>
    <x v="1"/>
    <x v="10"/>
    <n v="455"/>
    <n v="909"/>
    <n v="454"/>
  </r>
  <r>
    <s v="Reginald Diaz"/>
    <x v="4"/>
    <x v="5"/>
    <d v="2025-12-21T00:00:00"/>
    <d v="2025-12-24T00:00:00"/>
    <x v="8"/>
    <n v="189"/>
    <x v="0"/>
    <x v="0"/>
    <x v="2"/>
    <x v="8"/>
    <x v="1"/>
    <x v="6"/>
    <n v="1134"/>
    <n v="1512"/>
    <n v="378"/>
  </r>
  <r>
    <s v="Amanda Juarez"/>
    <x v="3"/>
    <x v="3"/>
    <d v="2025-04-23T00:00:00"/>
    <d v="2025-05-02T00:00:00"/>
    <x v="0"/>
    <n v="689"/>
    <x v="1"/>
    <x v="1"/>
    <x v="1"/>
    <x v="7"/>
    <x v="1"/>
    <x v="11"/>
    <n v="1516"/>
    <n v="2756"/>
    <n v="1240"/>
  </r>
  <r>
    <s v="Courtney Sullivan"/>
    <x v="1"/>
    <x v="10"/>
    <d v="2025-09-21T00:00:00"/>
    <d v="2025-09-28T00:00:00"/>
    <x v="7"/>
    <n v="485"/>
    <x v="1"/>
    <x v="2"/>
    <x v="2"/>
    <x v="12"/>
    <x v="1"/>
    <x v="8"/>
    <n v="2619"/>
    <n v="4365"/>
    <n v="1746"/>
  </r>
  <r>
    <s v="Linda Elliott"/>
    <x v="3"/>
    <x v="3"/>
    <d v="2025-09-09T00:00:00"/>
    <d v="2025-09-11T00:00:00"/>
    <x v="4"/>
    <n v="31"/>
    <x v="1"/>
    <x v="4"/>
    <x v="0"/>
    <x v="19"/>
    <x v="1"/>
    <x v="8"/>
    <n v="34"/>
    <n v="62"/>
    <n v="28"/>
  </r>
  <r>
    <s v="Sherry Schmidt"/>
    <x v="1"/>
    <x v="14"/>
    <d v="2025-09-12T00:00:00"/>
    <d v="2025-09-14T00:00:00"/>
    <x v="6"/>
    <n v="806"/>
    <x v="0"/>
    <x v="3"/>
    <x v="0"/>
    <x v="19"/>
    <x v="1"/>
    <x v="8"/>
    <n v="2660"/>
    <n v="4836"/>
    <n v="2176"/>
  </r>
  <r>
    <s v="Jacqueline Williams"/>
    <x v="4"/>
    <x v="9"/>
    <d v="2025-10-08T00:00:00"/>
    <d v="2025-10-10T00:00:00"/>
    <x v="2"/>
    <n v="720"/>
    <x v="0"/>
    <x v="0"/>
    <x v="2"/>
    <x v="19"/>
    <x v="1"/>
    <x v="1"/>
    <n v="2340"/>
    <n v="3600"/>
    <n v="1260"/>
  </r>
  <r>
    <s v="Brian Simmons"/>
    <x v="4"/>
    <x v="9"/>
    <d v="2025-07-17T00:00:00"/>
    <d v="2025-07-23T00:00:00"/>
    <x v="4"/>
    <n v="420"/>
    <x v="0"/>
    <x v="1"/>
    <x v="3"/>
    <x v="1"/>
    <x v="1"/>
    <x v="2"/>
    <n v="546"/>
    <n v="840"/>
    <n v="294"/>
  </r>
  <r>
    <s v="Richard Avery"/>
    <x v="3"/>
    <x v="18"/>
    <d v="2025-12-16T00:00:00"/>
    <d v="2025-12-26T00:00:00"/>
    <x v="3"/>
    <n v="10"/>
    <x v="0"/>
    <x v="3"/>
    <x v="3"/>
    <x v="2"/>
    <x v="1"/>
    <x v="6"/>
    <n v="17"/>
    <n v="30"/>
    <n v="13"/>
  </r>
  <r>
    <s v="Abigail Davis"/>
    <x v="1"/>
    <x v="1"/>
    <d v="2025-10-23T00:00:00"/>
    <d v="2025-11-02T00:00:00"/>
    <x v="9"/>
    <n v="950"/>
    <x v="0"/>
    <x v="1"/>
    <x v="1"/>
    <x v="2"/>
    <x v="1"/>
    <x v="1"/>
    <n v="475"/>
    <n v="950"/>
    <n v="475"/>
  </r>
  <r>
    <s v="Andrew Cruz"/>
    <x v="2"/>
    <x v="8"/>
    <d v="2025-02-28T00:00:00"/>
    <d v="2025-03-06T00:00:00"/>
    <x v="1"/>
    <n v="996"/>
    <x v="0"/>
    <x v="4"/>
    <x v="0"/>
    <x v="1"/>
    <x v="1"/>
    <x v="7"/>
    <n v="4532"/>
    <n v="6972"/>
    <n v="2440"/>
  </r>
  <r>
    <s v="Laura Benson"/>
    <x v="1"/>
    <x v="14"/>
    <d v="2025-02-01T00:00:00"/>
    <d v="2025-02-05T00:00:00"/>
    <x v="0"/>
    <n v="439"/>
    <x v="0"/>
    <x v="2"/>
    <x v="2"/>
    <x v="0"/>
    <x v="1"/>
    <x v="7"/>
    <n v="966"/>
    <n v="1756"/>
    <n v="790"/>
  </r>
  <r>
    <s v="Pamela Weaver"/>
    <x v="1"/>
    <x v="14"/>
    <d v="2025-01-03T00:00:00"/>
    <d v="2025-01-10T00:00:00"/>
    <x v="7"/>
    <n v="727"/>
    <x v="0"/>
    <x v="0"/>
    <x v="0"/>
    <x v="12"/>
    <x v="1"/>
    <x v="10"/>
    <n v="3599"/>
    <n v="6543"/>
    <n v="2944"/>
  </r>
  <r>
    <s v="Robert Mendoza"/>
    <x v="0"/>
    <x v="4"/>
    <d v="2025-02-16T00:00:00"/>
    <d v="2025-02-20T00:00:00"/>
    <x v="2"/>
    <n v="314"/>
    <x v="0"/>
    <x v="3"/>
    <x v="2"/>
    <x v="0"/>
    <x v="1"/>
    <x v="7"/>
    <n v="1021"/>
    <n v="1570"/>
    <n v="549"/>
  </r>
  <r>
    <s v="Veronica Parks"/>
    <x v="4"/>
    <x v="19"/>
    <d v="2025-09-20T00:00:00"/>
    <d v="2025-09-24T00:00:00"/>
    <x v="8"/>
    <n v="419"/>
    <x v="1"/>
    <x v="0"/>
    <x v="3"/>
    <x v="0"/>
    <x v="1"/>
    <x v="8"/>
    <n v="2514"/>
    <n v="3352"/>
    <n v="838"/>
  </r>
  <r>
    <s v="Pamela Romero"/>
    <x v="1"/>
    <x v="10"/>
    <d v="2025-11-26T00:00:00"/>
    <d v="2025-12-05T00:00:00"/>
    <x v="2"/>
    <n v="900"/>
    <x v="1"/>
    <x v="1"/>
    <x v="3"/>
    <x v="7"/>
    <x v="1"/>
    <x v="4"/>
    <n v="2700"/>
    <n v="4500"/>
    <n v="1800"/>
  </r>
  <r>
    <s v="Tammy Sellers"/>
    <x v="3"/>
    <x v="3"/>
    <d v="2025-11-27T00:00:00"/>
    <d v="2025-12-03T00:00:00"/>
    <x v="1"/>
    <n v="444"/>
    <x v="1"/>
    <x v="1"/>
    <x v="3"/>
    <x v="1"/>
    <x v="1"/>
    <x v="4"/>
    <n v="1709"/>
    <n v="3108"/>
    <n v="1399"/>
  </r>
  <r>
    <s v="Joseph Obrien"/>
    <x v="3"/>
    <x v="3"/>
    <d v="2025-06-06T00:00:00"/>
    <d v="2025-06-09T00:00:00"/>
    <x v="2"/>
    <n v="615"/>
    <x v="1"/>
    <x v="1"/>
    <x v="0"/>
    <x v="8"/>
    <x v="1"/>
    <x v="5"/>
    <n v="1691"/>
    <n v="3075"/>
    <n v="1384"/>
  </r>
  <r>
    <s v="Austin Smith"/>
    <x v="1"/>
    <x v="17"/>
    <d v="2025-12-15T00:00:00"/>
    <d v="2025-12-16T00:00:00"/>
    <x v="1"/>
    <n v="595"/>
    <x v="0"/>
    <x v="0"/>
    <x v="1"/>
    <x v="18"/>
    <x v="1"/>
    <x v="6"/>
    <n v="2083"/>
    <n v="4165"/>
    <n v="2082"/>
  </r>
  <r>
    <s v="David Caldwell"/>
    <x v="4"/>
    <x v="11"/>
    <d v="2025-01-03T00:00:00"/>
    <d v="2025-01-12T00:00:00"/>
    <x v="9"/>
    <n v="669"/>
    <x v="0"/>
    <x v="0"/>
    <x v="1"/>
    <x v="7"/>
    <x v="1"/>
    <x v="10"/>
    <n v="468"/>
    <n v="669"/>
    <n v="201"/>
  </r>
  <r>
    <s v="Matthew Gomez"/>
    <x v="2"/>
    <x v="8"/>
    <d v="2025-08-10T00:00:00"/>
    <d v="2025-08-13T00:00:00"/>
    <x v="7"/>
    <n v="967"/>
    <x v="0"/>
    <x v="3"/>
    <x v="1"/>
    <x v="8"/>
    <x v="1"/>
    <x v="9"/>
    <n v="5657"/>
    <n v="8703"/>
    <n v="3046"/>
  </r>
  <r>
    <s v="Maria Brown"/>
    <x v="0"/>
    <x v="0"/>
    <d v="2025-04-12T00:00:00"/>
    <d v="2025-04-18T00:00:00"/>
    <x v="2"/>
    <n v="874"/>
    <x v="0"/>
    <x v="3"/>
    <x v="3"/>
    <x v="1"/>
    <x v="1"/>
    <x v="11"/>
    <n v="3278"/>
    <n v="4370"/>
    <n v="1092"/>
  </r>
  <r>
    <s v="Clifford Ford"/>
    <x v="3"/>
    <x v="7"/>
    <d v="2025-10-18T00:00:00"/>
    <d v="2025-10-25T00:00:00"/>
    <x v="6"/>
    <n v="124"/>
    <x v="1"/>
    <x v="0"/>
    <x v="3"/>
    <x v="12"/>
    <x v="1"/>
    <x v="1"/>
    <n v="372"/>
    <n v="744"/>
    <n v="372"/>
  </r>
  <r>
    <s v="Tammy Allison"/>
    <x v="1"/>
    <x v="10"/>
    <d v="2025-10-26T00:00:00"/>
    <d v="2025-11-01T00:00:00"/>
    <x v="6"/>
    <n v="894"/>
    <x v="1"/>
    <x v="3"/>
    <x v="0"/>
    <x v="1"/>
    <x v="1"/>
    <x v="1"/>
    <n v="3218"/>
    <n v="5364"/>
    <n v="2146"/>
  </r>
  <r>
    <s v="Rachel Gibson"/>
    <x v="2"/>
    <x v="13"/>
    <d v="2025-05-23T00:00:00"/>
    <d v="2025-05-26T00:00:00"/>
    <x v="0"/>
    <n v="740"/>
    <x v="0"/>
    <x v="1"/>
    <x v="2"/>
    <x v="8"/>
    <x v="1"/>
    <x v="0"/>
    <n v="2072"/>
    <n v="2960"/>
    <n v="888"/>
  </r>
  <r>
    <s v="Lauren Daniels"/>
    <x v="4"/>
    <x v="11"/>
    <d v="2025-09-16T00:00:00"/>
    <d v="2025-09-19T00:00:00"/>
    <x v="5"/>
    <n v="741"/>
    <x v="1"/>
    <x v="4"/>
    <x v="3"/>
    <x v="8"/>
    <x v="1"/>
    <x v="8"/>
    <n v="5187"/>
    <n v="7410"/>
    <n v="2223"/>
  </r>
  <r>
    <s v="Joseph Obrien"/>
    <x v="0"/>
    <x v="0"/>
    <d v="2025-02-21T00:00:00"/>
    <d v="2025-03-02T00:00:00"/>
    <x v="9"/>
    <n v="474"/>
    <x v="1"/>
    <x v="3"/>
    <x v="2"/>
    <x v="7"/>
    <x v="1"/>
    <x v="7"/>
    <n v="356"/>
    <n v="474"/>
    <n v="118"/>
  </r>
  <r>
    <s v="Amanda Miller"/>
    <x v="4"/>
    <x v="19"/>
    <d v="2025-02-03T00:00:00"/>
    <d v="2025-02-08T00:00:00"/>
    <x v="1"/>
    <n v="811"/>
    <x v="1"/>
    <x v="2"/>
    <x v="0"/>
    <x v="3"/>
    <x v="1"/>
    <x v="7"/>
    <n v="4258"/>
    <n v="5677"/>
    <n v="1419"/>
  </r>
  <r>
    <s v="Michael Evans"/>
    <x v="3"/>
    <x v="3"/>
    <d v="2025-03-25T00:00:00"/>
    <d v="2025-03-29T00:00:00"/>
    <x v="0"/>
    <n v="247"/>
    <x v="0"/>
    <x v="3"/>
    <x v="3"/>
    <x v="0"/>
    <x v="1"/>
    <x v="3"/>
    <n v="543"/>
    <n v="988"/>
    <n v="445"/>
  </r>
  <r>
    <s v="Angel Lewis MD"/>
    <x v="4"/>
    <x v="5"/>
    <d v="2025-03-25T00:00:00"/>
    <d v="2025-04-05T00:00:00"/>
    <x v="3"/>
    <n v="774"/>
    <x v="1"/>
    <x v="4"/>
    <x v="1"/>
    <x v="11"/>
    <x v="1"/>
    <x v="3"/>
    <n v="1742"/>
    <n v="2322"/>
    <n v="580"/>
  </r>
  <r>
    <s v="Joshua Turner"/>
    <x v="2"/>
    <x v="21"/>
    <d v="2025-04-06T00:00:00"/>
    <d v="2025-04-12T00:00:00"/>
    <x v="2"/>
    <n v="63"/>
    <x v="0"/>
    <x v="1"/>
    <x v="3"/>
    <x v="1"/>
    <x v="1"/>
    <x v="11"/>
    <n v="252"/>
    <n v="315"/>
    <n v="63"/>
  </r>
  <r>
    <s v="Douglas Clark"/>
    <x v="4"/>
    <x v="5"/>
    <d v="2025-04-17T00:00:00"/>
    <d v="2025-04-23T00:00:00"/>
    <x v="9"/>
    <n v="30"/>
    <x v="1"/>
    <x v="3"/>
    <x v="0"/>
    <x v="1"/>
    <x v="1"/>
    <x v="11"/>
    <n v="23"/>
    <n v="30"/>
    <n v="7"/>
  </r>
  <r>
    <s v="Kimberly Davenport"/>
    <x v="0"/>
    <x v="0"/>
    <d v="2025-10-01T00:00:00"/>
    <d v="2025-10-03T00:00:00"/>
    <x v="1"/>
    <n v="149"/>
    <x v="1"/>
    <x v="0"/>
    <x v="2"/>
    <x v="19"/>
    <x v="1"/>
    <x v="1"/>
    <n v="782"/>
    <n v="1043"/>
    <n v="261"/>
  </r>
  <r>
    <s v="Richard Rodriguez"/>
    <x v="4"/>
    <x v="9"/>
    <d v="2025-01-05T00:00:00"/>
    <d v="2025-01-06T00:00:00"/>
    <x v="0"/>
    <n v="212"/>
    <x v="0"/>
    <x v="2"/>
    <x v="0"/>
    <x v="18"/>
    <x v="1"/>
    <x v="10"/>
    <n v="551"/>
    <n v="848"/>
    <n v="297"/>
  </r>
  <r>
    <s v="Matthew Ross"/>
    <x v="3"/>
    <x v="18"/>
    <d v="2025-01-12T00:00:00"/>
    <d v="2025-01-27T00:00:00"/>
    <x v="5"/>
    <n v="639"/>
    <x v="1"/>
    <x v="4"/>
    <x v="3"/>
    <x v="6"/>
    <x v="1"/>
    <x v="10"/>
    <n v="3515"/>
    <n v="6390"/>
    <n v="2875"/>
  </r>
  <r>
    <s v="Victoria Johnson"/>
    <x v="1"/>
    <x v="10"/>
    <d v="2025-01-25T00:00:00"/>
    <d v="2025-01-26T00:00:00"/>
    <x v="1"/>
    <n v="785"/>
    <x v="0"/>
    <x v="4"/>
    <x v="1"/>
    <x v="18"/>
    <x v="1"/>
    <x v="10"/>
    <n v="3297"/>
    <n v="5495"/>
    <n v="2198"/>
  </r>
  <r>
    <s v="Stephanie Lee"/>
    <x v="2"/>
    <x v="13"/>
    <d v="2025-09-15T00:00:00"/>
    <d v="2025-09-18T00:00:00"/>
    <x v="8"/>
    <n v="656"/>
    <x v="0"/>
    <x v="0"/>
    <x v="3"/>
    <x v="8"/>
    <x v="1"/>
    <x v="8"/>
    <n v="3674"/>
    <n v="5248"/>
    <n v="1574"/>
  </r>
  <r>
    <s v="Benjamin Beck"/>
    <x v="2"/>
    <x v="21"/>
    <d v="2025-02-03T00:00:00"/>
    <d v="2025-02-11T00:00:00"/>
    <x v="3"/>
    <n v="703"/>
    <x v="0"/>
    <x v="4"/>
    <x v="2"/>
    <x v="10"/>
    <x v="1"/>
    <x v="7"/>
    <n v="1687"/>
    <n v="2109"/>
    <n v="422"/>
  </r>
  <r>
    <s v="Stephanie Gilbert"/>
    <x v="1"/>
    <x v="1"/>
    <d v="2025-10-06T00:00:00"/>
    <d v="2025-10-10T00:00:00"/>
    <x v="3"/>
    <n v="908"/>
    <x v="1"/>
    <x v="4"/>
    <x v="0"/>
    <x v="0"/>
    <x v="1"/>
    <x v="1"/>
    <n v="1362"/>
    <n v="2724"/>
    <n v="1362"/>
  </r>
  <r>
    <s v="Jeffrey Carpenter"/>
    <x v="4"/>
    <x v="11"/>
    <d v="2025-10-19T00:00:00"/>
    <d v="2025-10-31T00:00:00"/>
    <x v="1"/>
    <n v="50"/>
    <x v="1"/>
    <x v="2"/>
    <x v="2"/>
    <x v="5"/>
    <x v="1"/>
    <x v="1"/>
    <n v="245"/>
    <n v="350"/>
    <n v="105"/>
  </r>
  <r>
    <s v="Curtis Johnson"/>
    <x v="2"/>
    <x v="13"/>
    <d v="2025-05-27T00:00:00"/>
    <d v="2025-06-04T00:00:00"/>
    <x v="5"/>
    <n v="723"/>
    <x v="1"/>
    <x v="1"/>
    <x v="2"/>
    <x v="10"/>
    <x v="1"/>
    <x v="0"/>
    <n v="5061"/>
    <n v="7230"/>
    <n v="2169"/>
  </r>
  <r>
    <s v="Michael Snyder"/>
    <x v="2"/>
    <x v="13"/>
    <d v="2025-11-06T00:00:00"/>
    <d v="2025-11-12T00:00:00"/>
    <x v="1"/>
    <n v="568"/>
    <x v="1"/>
    <x v="4"/>
    <x v="3"/>
    <x v="1"/>
    <x v="1"/>
    <x v="4"/>
    <n v="2783"/>
    <n v="3976"/>
    <n v="1193"/>
  </r>
  <r>
    <s v="Melissa Marshall"/>
    <x v="2"/>
    <x v="21"/>
    <d v="2025-11-11T00:00:00"/>
    <d v="2025-11-26T00:00:00"/>
    <x v="6"/>
    <n v="250"/>
    <x v="1"/>
    <x v="2"/>
    <x v="2"/>
    <x v="6"/>
    <x v="1"/>
    <x v="4"/>
    <n v="1200"/>
    <n v="1500"/>
    <n v="300"/>
  </r>
  <r>
    <s v="Michelle Wagner"/>
    <x v="0"/>
    <x v="15"/>
    <d v="2025-02-05T00:00:00"/>
    <d v="2025-02-06T00:00:00"/>
    <x v="0"/>
    <n v="572"/>
    <x v="0"/>
    <x v="2"/>
    <x v="2"/>
    <x v="18"/>
    <x v="1"/>
    <x v="7"/>
    <n v="1945"/>
    <n v="2288"/>
    <n v="343"/>
  </r>
  <r>
    <s v="Sara Ramirez"/>
    <x v="4"/>
    <x v="9"/>
    <d v="2025-01-21T00:00:00"/>
    <d v="2025-02-04T00:00:00"/>
    <x v="8"/>
    <n v="849"/>
    <x v="1"/>
    <x v="0"/>
    <x v="1"/>
    <x v="9"/>
    <x v="1"/>
    <x v="10"/>
    <n v="4415"/>
    <n v="6792"/>
    <n v="2377"/>
  </r>
  <r>
    <s v="George Orozco"/>
    <x v="3"/>
    <x v="3"/>
    <d v="2025-03-17T00:00:00"/>
    <d v="2025-03-20T00:00:00"/>
    <x v="8"/>
    <n v="858"/>
    <x v="1"/>
    <x v="4"/>
    <x v="1"/>
    <x v="8"/>
    <x v="1"/>
    <x v="3"/>
    <n v="3775"/>
    <n v="6864"/>
    <n v="3089"/>
  </r>
  <r>
    <s v="Joshua Perry"/>
    <x v="1"/>
    <x v="10"/>
    <d v="2025-07-06T00:00:00"/>
    <d v="2025-07-14T00:00:00"/>
    <x v="9"/>
    <n v="256"/>
    <x v="0"/>
    <x v="3"/>
    <x v="3"/>
    <x v="10"/>
    <x v="1"/>
    <x v="2"/>
    <n v="154"/>
    <n v="256"/>
    <n v="102"/>
  </r>
  <r>
    <s v="Aaron Bell"/>
    <x v="0"/>
    <x v="0"/>
    <d v="2025-05-22T00:00:00"/>
    <d v="2025-05-29T00:00:00"/>
    <x v="8"/>
    <n v="453"/>
    <x v="1"/>
    <x v="1"/>
    <x v="1"/>
    <x v="12"/>
    <x v="1"/>
    <x v="0"/>
    <n v="2718"/>
    <n v="3624"/>
    <n v="906"/>
  </r>
  <r>
    <s v="Stephanie Freeman"/>
    <x v="3"/>
    <x v="3"/>
    <d v="2025-06-14T00:00:00"/>
    <d v="2025-06-28T00:00:00"/>
    <x v="6"/>
    <n v="218"/>
    <x v="1"/>
    <x v="3"/>
    <x v="0"/>
    <x v="9"/>
    <x v="1"/>
    <x v="5"/>
    <n v="719"/>
    <n v="1308"/>
    <n v="589"/>
  </r>
  <r>
    <s v="Rebecca Ramsey"/>
    <x v="1"/>
    <x v="10"/>
    <d v="2025-12-18T00:00:00"/>
    <d v="2025-12-27T00:00:00"/>
    <x v="1"/>
    <n v="481"/>
    <x v="1"/>
    <x v="1"/>
    <x v="3"/>
    <x v="7"/>
    <x v="1"/>
    <x v="6"/>
    <n v="2020"/>
    <n v="3367"/>
    <n v="1347"/>
  </r>
  <r>
    <s v="Mary Miller"/>
    <x v="2"/>
    <x v="2"/>
    <d v="2025-04-09T00:00:00"/>
    <d v="2025-04-17T00:00:00"/>
    <x v="9"/>
    <n v="420"/>
    <x v="0"/>
    <x v="2"/>
    <x v="2"/>
    <x v="10"/>
    <x v="1"/>
    <x v="11"/>
    <n v="315"/>
    <n v="420"/>
    <n v="105"/>
  </r>
  <r>
    <s v="Andre Wright"/>
    <x v="1"/>
    <x v="1"/>
    <d v="2025-08-02T00:00:00"/>
    <d v="2025-08-06T00:00:00"/>
    <x v="9"/>
    <n v="98"/>
    <x v="1"/>
    <x v="2"/>
    <x v="3"/>
    <x v="0"/>
    <x v="1"/>
    <x v="9"/>
    <n v="49"/>
    <n v="98"/>
    <n v="49"/>
  </r>
  <r>
    <s v="Jeffrey Wood"/>
    <x v="4"/>
    <x v="19"/>
    <d v="2025-02-26T00:00:00"/>
    <d v="2025-03-05T00:00:00"/>
    <x v="9"/>
    <n v="444"/>
    <x v="1"/>
    <x v="2"/>
    <x v="0"/>
    <x v="12"/>
    <x v="1"/>
    <x v="7"/>
    <n v="333"/>
    <n v="444"/>
    <n v="111"/>
  </r>
  <r>
    <s v="Samuel Rivas"/>
    <x v="1"/>
    <x v="17"/>
    <d v="2025-12-04T00:00:00"/>
    <d v="2025-12-10T00:00:00"/>
    <x v="2"/>
    <n v="858"/>
    <x v="0"/>
    <x v="1"/>
    <x v="3"/>
    <x v="1"/>
    <x v="1"/>
    <x v="6"/>
    <n v="2145"/>
    <n v="4290"/>
    <n v="2145"/>
  </r>
  <r>
    <s v="Daniel Salinas"/>
    <x v="1"/>
    <x v="14"/>
    <d v="2025-09-05T00:00:00"/>
    <d v="2025-09-15T00:00:00"/>
    <x v="6"/>
    <n v="914"/>
    <x v="0"/>
    <x v="0"/>
    <x v="3"/>
    <x v="2"/>
    <x v="1"/>
    <x v="8"/>
    <n v="3016"/>
    <n v="5484"/>
    <n v="2468"/>
  </r>
  <r>
    <s v="Michael West"/>
    <x v="0"/>
    <x v="15"/>
    <d v="2025-10-05T00:00:00"/>
    <d v="2025-10-19T00:00:00"/>
    <x v="2"/>
    <n v="163"/>
    <x v="1"/>
    <x v="2"/>
    <x v="0"/>
    <x v="9"/>
    <x v="1"/>
    <x v="1"/>
    <n v="693"/>
    <n v="815"/>
    <n v="122"/>
  </r>
  <r>
    <s v="Elizabeth Ward"/>
    <x v="3"/>
    <x v="18"/>
    <d v="2025-11-25T00:00:00"/>
    <d v="2025-12-05T00:00:00"/>
    <x v="7"/>
    <n v="811"/>
    <x v="1"/>
    <x v="0"/>
    <x v="2"/>
    <x v="2"/>
    <x v="1"/>
    <x v="4"/>
    <n v="4014"/>
    <n v="7299"/>
    <n v="3285"/>
  </r>
  <r>
    <s v="Kristen Terry"/>
    <x v="3"/>
    <x v="3"/>
    <d v="2025-11-05T00:00:00"/>
    <d v="2025-11-07T00:00:00"/>
    <x v="7"/>
    <n v="828"/>
    <x v="0"/>
    <x v="1"/>
    <x v="1"/>
    <x v="19"/>
    <x v="1"/>
    <x v="4"/>
    <n v="4099"/>
    <n v="7452"/>
    <n v="3353"/>
  </r>
  <r>
    <s v="David Grant"/>
    <x v="4"/>
    <x v="11"/>
    <d v="2025-02-18T00:00:00"/>
    <d v="2025-02-24T00:00:00"/>
    <x v="8"/>
    <n v="745"/>
    <x v="1"/>
    <x v="3"/>
    <x v="2"/>
    <x v="1"/>
    <x v="1"/>
    <x v="7"/>
    <n v="4172"/>
    <n v="5960"/>
    <n v="1788"/>
  </r>
  <r>
    <s v="Kevin Patterson"/>
    <x v="1"/>
    <x v="14"/>
    <d v="2025-09-04T00:00:00"/>
    <d v="2025-09-10T00:00:00"/>
    <x v="1"/>
    <n v="238"/>
    <x v="0"/>
    <x v="2"/>
    <x v="0"/>
    <x v="1"/>
    <x v="1"/>
    <x v="8"/>
    <n v="916"/>
    <n v="1666"/>
    <n v="750"/>
  </r>
  <r>
    <s v="Juan Moore"/>
    <x v="0"/>
    <x v="0"/>
    <d v="2025-12-12T00:00:00"/>
    <d v="2025-12-22T00:00:00"/>
    <x v="9"/>
    <n v="159"/>
    <x v="0"/>
    <x v="2"/>
    <x v="0"/>
    <x v="2"/>
    <x v="1"/>
    <x v="6"/>
    <n v="119"/>
    <n v="159"/>
    <n v="40"/>
  </r>
  <r>
    <s v="Dwayne Campbell"/>
    <x v="3"/>
    <x v="18"/>
    <d v="2025-05-16T00:00:00"/>
    <d v="2025-05-20T00:00:00"/>
    <x v="5"/>
    <n v="102"/>
    <x v="1"/>
    <x v="2"/>
    <x v="2"/>
    <x v="0"/>
    <x v="1"/>
    <x v="0"/>
    <n v="561"/>
    <n v="1020"/>
    <n v="459"/>
  </r>
  <r>
    <s v="Samantha Morse"/>
    <x v="3"/>
    <x v="3"/>
    <d v="2025-12-06T00:00:00"/>
    <d v="2025-12-07T00:00:00"/>
    <x v="4"/>
    <n v="443"/>
    <x v="0"/>
    <x v="4"/>
    <x v="3"/>
    <x v="18"/>
    <x v="1"/>
    <x v="6"/>
    <n v="487"/>
    <n v="886"/>
    <n v="399"/>
  </r>
  <r>
    <s v="Kathryn Snyder"/>
    <x v="3"/>
    <x v="7"/>
    <d v="2025-02-23T00:00:00"/>
    <d v="2025-02-26T00:00:00"/>
    <x v="7"/>
    <n v="10"/>
    <x v="0"/>
    <x v="0"/>
    <x v="3"/>
    <x v="8"/>
    <x v="1"/>
    <x v="7"/>
    <n v="45"/>
    <n v="90"/>
    <n v="45"/>
  </r>
  <r>
    <s v="Alicia Hubbard"/>
    <x v="4"/>
    <x v="5"/>
    <d v="2025-10-12T00:00:00"/>
    <d v="2025-10-25T00:00:00"/>
    <x v="2"/>
    <n v="758"/>
    <x v="1"/>
    <x v="0"/>
    <x v="1"/>
    <x v="13"/>
    <x v="1"/>
    <x v="1"/>
    <n v="2843"/>
    <n v="3790"/>
    <n v="947"/>
  </r>
  <r>
    <s v="Tanya Kim"/>
    <x v="0"/>
    <x v="0"/>
    <d v="2025-08-27T00:00:00"/>
    <d v="2025-08-28T00:00:00"/>
    <x v="5"/>
    <n v="541"/>
    <x v="0"/>
    <x v="1"/>
    <x v="0"/>
    <x v="18"/>
    <x v="1"/>
    <x v="9"/>
    <n v="4058"/>
    <n v="5410"/>
    <n v="1352"/>
  </r>
  <r>
    <s v="Bruce Collier"/>
    <x v="4"/>
    <x v="11"/>
    <d v="2025-08-21T00:00:00"/>
    <d v="2025-08-22T00:00:00"/>
    <x v="9"/>
    <n v="46"/>
    <x v="0"/>
    <x v="1"/>
    <x v="2"/>
    <x v="18"/>
    <x v="1"/>
    <x v="9"/>
    <n v="32"/>
    <n v="46"/>
    <n v="14"/>
  </r>
  <r>
    <s v="Kimberly Gibson"/>
    <x v="4"/>
    <x v="9"/>
    <d v="2025-07-19T00:00:00"/>
    <d v="2025-07-25T00:00:00"/>
    <x v="0"/>
    <n v="82"/>
    <x v="1"/>
    <x v="2"/>
    <x v="0"/>
    <x v="1"/>
    <x v="1"/>
    <x v="2"/>
    <n v="213"/>
    <n v="328"/>
    <n v="115"/>
  </r>
  <r>
    <s v="Robert Woods"/>
    <x v="3"/>
    <x v="3"/>
    <d v="2025-12-17T00:00:00"/>
    <d v="2025-12-23T00:00:00"/>
    <x v="7"/>
    <n v="891"/>
    <x v="1"/>
    <x v="2"/>
    <x v="2"/>
    <x v="1"/>
    <x v="1"/>
    <x v="6"/>
    <n v="4410"/>
    <n v="8019"/>
    <n v="3609"/>
  </r>
  <r>
    <s v="Jane Mitchell"/>
    <x v="1"/>
    <x v="17"/>
    <d v="2025-05-02T00:00:00"/>
    <d v="2025-05-04T00:00:00"/>
    <x v="0"/>
    <n v="578"/>
    <x v="0"/>
    <x v="0"/>
    <x v="3"/>
    <x v="19"/>
    <x v="1"/>
    <x v="0"/>
    <n v="1156"/>
    <n v="2312"/>
    <n v="1156"/>
  </r>
  <r>
    <s v="Teresa Adkins"/>
    <x v="0"/>
    <x v="6"/>
    <d v="2025-04-16T00:00:00"/>
    <d v="2025-04-20T00:00:00"/>
    <x v="0"/>
    <n v="152"/>
    <x v="1"/>
    <x v="2"/>
    <x v="3"/>
    <x v="0"/>
    <x v="1"/>
    <x v="11"/>
    <n v="486"/>
    <n v="608"/>
    <n v="122"/>
  </r>
  <r>
    <s v="Randy Warren"/>
    <x v="2"/>
    <x v="13"/>
    <d v="2025-02-10T00:00:00"/>
    <d v="2025-02-11T00:00:00"/>
    <x v="3"/>
    <n v="288"/>
    <x v="0"/>
    <x v="0"/>
    <x v="3"/>
    <x v="18"/>
    <x v="1"/>
    <x v="7"/>
    <n v="605"/>
    <n v="864"/>
    <n v="259"/>
  </r>
  <r>
    <s v="Brandon Parker"/>
    <x v="3"/>
    <x v="3"/>
    <d v="2025-11-25T00:00:00"/>
    <d v="2025-12-03T00:00:00"/>
    <x v="9"/>
    <n v="321"/>
    <x v="0"/>
    <x v="1"/>
    <x v="0"/>
    <x v="10"/>
    <x v="1"/>
    <x v="4"/>
    <n v="177"/>
    <n v="321"/>
    <n v="144"/>
  </r>
  <r>
    <s v="Mark Williamson"/>
    <x v="4"/>
    <x v="11"/>
    <d v="2025-04-02T00:00:00"/>
    <d v="2025-04-12T00:00:00"/>
    <x v="1"/>
    <n v="356"/>
    <x v="0"/>
    <x v="1"/>
    <x v="1"/>
    <x v="2"/>
    <x v="1"/>
    <x v="11"/>
    <n v="1744"/>
    <n v="2492"/>
    <n v="748"/>
  </r>
  <r>
    <s v="Joseph Lopez"/>
    <x v="0"/>
    <x v="6"/>
    <d v="2025-03-10T00:00:00"/>
    <d v="2025-03-21T00:00:00"/>
    <x v="4"/>
    <n v="944"/>
    <x v="1"/>
    <x v="2"/>
    <x v="1"/>
    <x v="11"/>
    <x v="1"/>
    <x v="3"/>
    <n v="1510"/>
    <n v="1888"/>
    <n v="378"/>
  </r>
  <r>
    <s v="Ray Boyd"/>
    <x v="4"/>
    <x v="19"/>
    <d v="2025-12-17T00:00:00"/>
    <d v="2025-12-27T00:00:00"/>
    <x v="5"/>
    <n v="172"/>
    <x v="0"/>
    <x v="3"/>
    <x v="1"/>
    <x v="2"/>
    <x v="1"/>
    <x v="6"/>
    <n v="1290"/>
    <n v="1720"/>
    <n v="430"/>
  </r>
  <r>
    <s v="Donald Wilson"/>
    <x v="2"/>
    <x v="2"/>
    <d v="2025-08-14T00:00:00"/>
    <d v="2025-08-16T00:00:00"/>
    <x v="1"/>
    <n v="70"/>
    <x v="0"/>
    <x v="4"/>
    <x v="3"/>
    <x v="19"/>
    <x v="1"/>
    <x v="9"/>
    <n v="368"/>
    <n v="490"/>
    <n v="122"/>
  </r>
  <r>
    <s v="Jonathan Parks"/>
    <x v="0"/>
    <x v="6"/>
    <d v="2025-09-19T00:00:00"/>
    <d v="2025-09-22T00:00:00"/>
    <x v="4"/>
    <n v="722"/>
    <x v="0"/>
    <x v="2"/>
    <x v="3"/>
    <x v="8"/>
    <x v="1"/>
    <x v="8"/>
    <n v="1155"/>
    <n v="1444"/>
    <n v="289"/>
  </r>
  <r>
    <s v="Ashley Freeman"/>
    <x v="3"/>
    <x v="18"/>
    <d v="2025-12-11T00:00:00"/>
    <d v="2025-12-19T00:00:00"/>
    <x v="4"/>
    <n v="876"/>
    <x v="1"/>
    <x v="4"/>
    <x v="0"/>
    <x v="10"/>
    <x v="1"/>
    <x v="6"/>
    <n v="964"/>
    <n v="1752"/>
    <n v="788"/>
  </r>
  <r>
    <s v="Kimberly Gibson"/>
    <x v="2"/>
    <x v="2"/>
    <d v="2025-05-10T00:00:00"/>
    <d v="2025-05-17T00:00:00"/>
    <x v="8"/>
    <n v="281"/>
    <x v="0"/>
    <x v="3"/>
    <x v="2"/>
    <x v="12"/>
    <x v="1"/>
    <x v="0"/>
    <n v="1686"/>
    <n v="2248"/>
    <n v="562"/>
  </r>
  <r>
    <s v="Dawn Diaz"/>
    <x v="0"/>
    <x v="4"/>
    <d v="2025-04-10T00:00:00"/>
    <d v="2025-04-17T00:00:00"/>
    <x v="1"/>
    <n v="390"/>
    <x v="1"/>
    <x v="4"/>
    <x v="3"/>
    <x v="12"/>
    <x v="1"/>
    <x v="11"/>
    <n v="1775"/>
    <n v="2730"/>
    <n v="955"/>
  </r>
  <r>
    <s v="Morgan Davenport"/>
    <x v="4"/>
    <x v="19"/>
    <d v="2025-10-04T00:00:00"/>
    <d v="2025-10-10T00:00:00"/>
    <x v="2"/>
    <n v="953"/>
    <x v="0"/>
    <x v="1"/>
    <x v="2"/>
    <x v="1"/>
    <x v="1"/>
    <x v="1"/>
    <n v="3574"/>
    <n v="4765"/>
    <n v="1191"/>
  </r>
  <r>
    <s v="Theresa Hansen"/>
    <x v="4"/>
    <x v="9"/>
    <d v="2025-01-09T00:00:00"/>
    <d v="2025-01-21T00:00:00"/>
    <x v="6"/>
    <n v="323"/>
    <x v="1"/>
    <x v="4"/>
    <x v="0"/>
    <x v="5"/>
    <x v="1"/>
    <x v="10"/>
    <n v="1260"/>
    <n v="1938"/>
    <n v="678"/>
  </r>
  <r>
    <s v="Krista Shea"/>
    <x v="4"/>
    <x v="11"/>
    <d v="2025-02-25T00:00:00"/>
    <d v="2025-03-01T00:00:00"/>
    <x v="3"/>
    <n v="380"/>
    <x v="0"/>
    <x v="1"/>
    <x v="3"/>
    <x v="0"/>
    <x v="1"/>
    <x v="7"/>
    <n v="798"/>
    <n v="1140"/>
    <n v="342"/>
  </r>
  <r>
    <s v="Rebecca Thompson"/>
    <x v="1"/>
    <x v="1"/>
    <d v="2025-08-28T00:00:00"/>
    <d v="2025-09-05T00:00:00"/>
    <x v="5"/>
    <n v="509"/>
    <x v="1"/>
    <x v="4"/>
    <x v="0"/>
    <x v="10"/>
    <x v="1"/>
    <x v="9"/>
    <n v="2545"/>
    <n v="5090"/>
    <n v="2545"/>
  </r>
  <r>
    <s v="Donald Schultz"/>
    <x v="3"/>
    <x v="3"/>
    <d v="2025-03-27T00:00:00"/>
    <d v="2025-04-01T00:00:00"/>
    <x v="9"/>
    <n v="968"/>
    <x v="0"/>
    <x v="3"/>
    <x v="2"/>
    <x v="3"/>
    <x v="1"/>
    <x v="3"/>
    <n v="532"/>
    <n v="968"/>
    <n v="43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0ECBE63-DB72-4A94-9D1B-BB87CE907A62}" name="PivotTable10"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D49:E62" firstHeaderRow="1" firstDataRow="1" firstDataCol="1"/>
  <pivotFields count="16">
    <pivotField showAll="0"/>
    <pivotField showAll="0">
      <items count="6">
        <item x="2"/>
        <item x="1"/>
        <item x="0"/>
        <item x="3"/>
        <item x="4"/>
        <item t="default"/>
      </items>
    </pivotField>
    <pivotField showAll="0"/>
    <pivotField dataField="1" showAll="0"/>
    <pivotField showAll="0"/>
    <pivotField showAll="0"/>
    <pivotField showAll="0"/>
    <pivotField showAll="0"/>
    <pivotField showAll="0">
      <items count="8">
        <item x="6"/>
        <item x="0"/>
        <item x="5"/>
        <item x="2"/>
        <item x="3"/>
        <item x="1"/>
        <item x="4"/>
        <item t="default"/>
      </items>
    </pivotField>
    <pivotField showAll="0"/>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showAll="0"/>
  </pivotFields>
  <rowFields count="1">
    <field x="12"/>
  </rowFields>
  <rowItems count="13">
    <i>
      <x/>
    </i>
    <i>
      <x v="1"/>
    </i>
    <i>
      <x v="2"/>
    </i>
    <i>
      <x v="3"/>
    </i>
    <i>
      <x v="4"/>
    </i>
    <i>
      <x v="5"/>
    </i>
    <i>
      <x v="6"/>
    </i>
    <i>
      <x v="7"/>
    </i>
    <i>
      <x v="8"/>
    </i>
    <i>
      <x v="9"/>
    </i>
    <i>
      <x v="10"/>
    </i>
    <i>
      <x v="11"/>
    </i>
    <i t="grand">
      <x/>
    </i>
  </rowItems>
  <colItems count="1">
    <i/>
  </colItems>
  <dataFields count="1">
    <dataField name="Count of Order Date"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6BDA629-E3BA-4BCD-89FF-E2D43FEF8ACE}" name="PivotTable9"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D34:D47" firstHeaderRow="1" firstDataRow="1" firstDataCol="1"/>
  <pivotFields count="16">
    <pivotField showAll="0"/>
    <pivotField showAll="0">
      <items count="6">
        <item x="2"/>
        <item x="1"/>
        <item x="0"/>
        <item x="3"/>
        <item x="4"/>
        <item t="default"/>
      </items>
    </pivotField>
    <pivotField showAll="0"/>
    <pivotField showAll="0"/>
    <pivotField showAll="0"/>
    <pivotField showAll="0"/>
    <pivotField showAll="0"/>
    <pivotField showAll="0"/>
    <pivotField showAll="0">
      <items count="8">
        <item x="6"/>
        <item x="0"/>
        <item x="5"/>
        <item x="2"/>
        <item x="3"/>
        <item x="1"/>
        <item x="4"/>
        <item t="default"/>
      </items>
    </pivotField>
    <pivotField showAll="0"/>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showAll="0"/>
  </pivotFields>
  <rowFields count="1">
    <field x="12"/>
  </rowFields>
  <rowItems count="13">
    <i>
      <x/>
    </i>
    <i>
      <x v="1"/>
    </i>
    <i>
      <x v="2"/>
    </i>
    <i>
      <x v="3"/>
    </i>
    <i>
      <x v="4"/>
    </i>
    <i>
      <x v="5"/>
    </i>
    <i>
      <x v="6"/>
    </i>
    <i>
      <x v="7"/>
    </i>
    <i>
      <x v="8"/>
    </i>
    <i>
      <x v="9"/>
    </i>
    <i>
      <x v="10"/>
    </i>
    <i>
      <x v="11"/>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361D6D2-E99E-4CC9-918B-7068230EE4C2}" name="PivotTable4" cacheId="1"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9" fieldListSortAscending="1">
  <location ref="D18:G31" firstHeaderRow="0" firstDataRow="1" firstDataCol="1" rowPageCount="1" colPageCount="1"/>
  <pivotFields count="16">
    <pivotField showAll="0"/>
    <pivotField showAll="0">
      <items count="6">
        <item x="2"/>
        <item x="1"/>
        <item x="0"/>
        <item x="3"/>
        <item x="4"/>
        <item t="default"/>
      </items>
    </pivotField>
    <pivotField showAll="0"/>
    <pivotField showAll="0"/>
    <pivotField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showAll="0"/>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dataField="1" showAll="0"/>
    <pivotField dataField="1" showAll="0"/>
    <pivotField dataField="1" showAll="0"/>
  </pivotFields>
  <rowFields count="1">
    <field x="12"/>
  </rowFields>
  <rowItems count="13">
    <i>
      <x/>
    </i>
    <i>
      <x v="1"/>
    </i>
    <i>
      <x v="2"/>
    </i>
    <i>
      <x v="3"/>
    </i>
    <i>
      <x v="4"/>
    </i>
    <i>
      <x v="5"/>
    </i>
    <i>
      <x v="6"/>
    </i>
    <i>
      <x v="7"/>
    </i>
    <i>
      <x v="8"/>
    </i>
    <i>
      <x v="9"/>
    </i>
    <i>
      <x v="10"/>
    </i>
    <i>
      <x v="11"/>
    </i>
    <i t="grand">
      <x/>
    </i>
  </rowItems>
  <colFields count="1">
    <field x="-2"/>
  </colFields>
  <colItems count="3">
    <i>
      <x/>
    </i>
    <i i="1">
      <x v="1"/>
    </i>
    <i i="2">
      <x v="2"/>
    </i>
  </colItems>
  <pageFields count="1">
    <pageField fld="7" hier="-1"/>
  </pageFields>
  <dataFields count="3">
    <dataField name="Profit " fld="15" baseField="12" baseItem="0"/>
    <dataField name="Total_Cost" fld="13" baseField="12" baseItem="0"/>
    <dataField name="Sales_Revenue" fld="14" baseField="12" baseItem="0"/>
  </dataFields>
  <chartFormats count="12">
    <chartFormat chart="1"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1"/>
          </reference>
        </references>
      </pivotArea>
    </chartFormat>
    <chartFormat chart="1" format="5" series="1">
      <pivotArea type="data" outline="0" fieldPosition="0">
        <references count="1">
          <reference field="4294967294" count="1" selected="0">
            <x v="2"/>
          </reference>
        </references>
      </pivotArea>
    </chartFormat>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5" format="9" series="1">
      <pivotArea type="data" outline="0" fieldPosition="0">
        <references count="1">
          <reference field="4294967294" count="1" selected="0">
            <x v="0"/>
          </reference>
        </references>
      </pivotArea>
    </chartFormat>
    <chartFormat chart="5" format="10" series="1">
      <pivotArea type="data" outline="0" fieldPosition="0">
        <references count="1">
          <reference field="4294967294" count="1" selected="0">
            <x v="1"/>
          </reference>
        </references>
      </pivotArea>
    </chartFormat>
    <chartFormat chart="5" format="11"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FA8C7C87-99A2-4574-9AD1-A74B6BE2E2DA}" name="PivotTable5" cacheId="1" applyNumberFormats="0" applyBorderFormats="0" applyFontFormats="0" applyPatternFormats="0" applyAlignmentFormats="0" applyWidthHeightFormats="1" dataCaption="Values" updatedVersion="8" minRefreshableVersion="3" itemPrintTitles="1" createdVersion="8" indent="0" outline="1" outlineData="1" multipleFieldFilters="0" fieldListSortAscending="1">
  <location ref="J23:K31" firstHeaderRow="1" firstDataRow="1" firstDataCol="1"/>
  <pivotFields count="16">
    <pivotField showAll="0"/>
    <pivotField showAll="0">
      <items count="6">
        <item x="2"/>
        <item x="1"/>
        <item x="0"/>
        <item x="3"/>
        <item x="4"/>
        <item t="default"/>
      </items>
    </pivotField>
    <pivotField showAll="0"/>
    <pivotField showAll="0"/>
    <pivotField showAll="0"/>
    <pivotField showAll="0"/>
    <pivotField showAll="0"/>
    <pivotField showAll="0"/>
    <pivotField axis="axisRow" dataField="1" showAll="0" sortType="descending">
      <items count="8">
        <item x="6"/>
        <item x="0"/>
        <item x="5"/>
        <item x="2"/>
        <item x="3"/>
        <item x="1"/>
        <item x="4"/>
        <item t="default"/>
      </items>
      <autoSortScope>
        <pivotArea dataOnly="0" outline="0" fieldPosition="0">
          <references count="1">
            <reference field="4294967294" count="1" selected="0">
              <x v="0"/>
            </reference>
          </references>
        </pivotArea>
      </autoSortScope>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s>
  <rowFields count="1">
    <field x="8"/>
  </rowFields>
  <rowItems count="8">
    <i>
      <x v="4"/>
    </i>
    <i>
      <x v="1"/>
    </i>
    <i>
      <x v="5"/>
    </i>
    <i>
      <x v="3"/>
    </i>
    <i>
      <x v="6"/>
    </i>
    <i>
      <x v="2"/>
    </i>
    <i>
      <x/>
    </i>
    <i t="grand">
      <x/>
    </i>
  </rowItems>
  <colItems count="1">
    <i/>
  </colItems>
  <dataFields count="1">
    <dataField name="Count of Country" fld="8"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53B6818B-9B2C-40C5-A1BF-2A28A42C5603}" name="PivotTable12" cacheId="1"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8" fieldListSortAscending="1">
  <location ref="P13:Q18" firstHeaderRow="1" firstDataRow="1" firstDataCol="1"/>
  <pivotFields count="16">
    <pivotField showAll="0"/>
    <pivotField showAll="0">
      <items count="6">
        <item x="2"/>
        <item x="1"/>
        <item x="0"/>
        <item x="3"/>
        <item x="4"/>
        <item t="default"/>
      </items>
    </pivotField>
    <pivotField showAll="0"/>
    <pivotField dataField="1" showAll="0"/>
    <pivotField showAll="0"/>
    <pivotField showAll="0"/>
    <pivotField showAll="0"/>
    <pivotField showAll="0"/>
    <pivotField showAll="0">
      <items count="8">
        <item x="6"/>
        <item x="0"/>
        <item x="5"/>
        <item x="2"/>
        <item x="3"/>
        <item x="1"/>
        <item x="4"/>
        <item t="default"/>
      </items>
    </pivotField>
    <pivotField axis="axisRow" showAll="0">
      <items count="5">
        <item x="3"/>
        <item x="2"/>
        <item x="1"/>
        <item x="0"/>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s>
  <rowFields count="1">
    <field x="9"/>
  </rowFields>
  <rowItems count="5">
    <i>
      <x/>
    </i>
    <i>
      <x v="1"/>
    </i>
    <i>
      <x v="2"/>
    </i>
    <i>
      <x v="3"/>
    </i>
    <i t="grand">
      <x/>
    </i>
  </rowItems>
  <colItems count="1">
    <i/>
  </colItems>
  <dataFields count="1">
    <dataField name="Order_Date" fld="3" subtotal="count" baseField="9" baseItem="0"/>
  </dataFields>
  <chartFormats count="5">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9" count="1" selected="0">
            <x v="0"/>
          </reference>
        </references>
      </pivotArea>
    </chartFormat>
    <chartFormat chart="4" format="11">
      <pivotArea type="data" outline="0" fieldPosition="0">
        <references count="2">
          <reference field="4294967294" count="1" selected="0">
            <x v="0"/>
          </reference>
          <reference field="9" count="1" selected="0">
            <x v="1"/>
          </reference>
        </references>
      </pivotArea>
    </chartFormat>
    <chartFormat chart="4" format="12">
      <pivotArea type="data" outline="0" fieldPosition="0">
        <references count="2">
          <reference field="4294967294" count="1" selected="0">
            <x v="0"/>
          </reference>
          <reference field="9" count="1" selected="0">
            <x v="2"/>
          </reference>
        </references>
      </pivotArea>
    </chartFormat>
    <chartFormat chart="4" format="13">
      <pivotArea type="data" outline="0" fieldPosition="0">
        <references count="2">
          <reference field="4294967294" count="1" selected="0">
            <x v="0"/>
          </reference>
          <reference field="9"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F592EA9-210D-451E-A3A0-DD329C639EBF}" name="PivotTable2" cacheId="1" applyNumberFormats="0" applyBorderFormats="0" applyFontFormats="0" applyPatternFormats="0" applyAlignmentFormats="0" applyWidthHeightFormats="1" dataCaption="Values" updatedVersion="8" minRefreshableVersion="3" itemPrintTitles="1" createdVersion="8" indent="0" outline="1" outlineData="1" multipleFieldFilters="0" fieldListSortAscending="1">
  <location ref="A13:B16" firstHeaderRow="1" firstDataRow="1" firstDataCol="1"/>
  <pivotFields count="16">
    <pivotField showAll="0"/>
    <pivotField showAll="0">
      <items count="6">
        <item x="2"/>
        <item x="1"/>
        <item x="0"/>
        <item x="3"/>
        <item x="4"/>
        <item t="default"/>
      </items>
    </pivotField>
    <pivotField showAll="0"/>
    <pivotField showAll="0"/>
    <pivotField showAll="0"/>
    <pivotField showAll="0"/>
    <pivotField showAll="0"/>
    <pivotField axis="axisRow" dataField="1" showAll="0">
      <items count="3">
        <item x="0"/>
        <item x="1"/>
        <item t="default"/>
      </items>
    </pivotField>
    <pivotField showAll="0">
      <items count="8">
        <item x="6"/>
        <item x="0"/>
        <item x="5"/>
        <item x="2"/>
        <item x="3"/>
        <item x="1"/>
        <item x="4"/>
        <item t="default"/>
      </items>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s>
  <rowFields count="1">
    <field x="7"/>
  </rowFields>
  <rowItems count="3">
    <i>
      <x/>
    </i>
    <i>
      <x v="1"/>
    </i>
    <i t="grand">
      <x/>
    </i>
  </rowItems>
  <colItems count="1">
    <i/>
  </colItems>
  <dataFields count="1">
    <dataField name="Count of Status" fld="7"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2CE104-DDC5-42BD-9C0B-E0AA8A491B8E}" name="PivotTable8" cacheId="1"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9" fieldListSortAscending="1">
  <location ref="S13:U19" firstHeaderRow="0" firstDataRow="1" firstDataCol="1"/>
  <pivotFields count="16">
    <pivotField showAll="0"/>
    <pivotField axis="axisRow" showAll="0">
      <items count="6">
        <item x="2"/>
        <item x="1"/>
        <item x="0"/>
        <item x="3"/>
        <item x="4"/>
        <item t="default"/>
      </items>
    </pivotField>
    <pivotField showAll="0"/>
    <pivotField showAll="0"/>
    <pivotField showAll="0"/>
    <pivotField showAll="0"/>
    <pivotField showAll="0"/>
    <pivotField showAll="0"/>
    <pivotField showAll="0">
      <items count="8">
        <item x="6"/>
        <item x="0"/>
        <item x="5"/>
        <item x="2"/>
        <item x="3"/>
        <item x="1"/>
        <item x="4"/>
        <item t="default"/>
      </items>
    </pivotField>
    <pivotField showAll="0">
      <items count="5">
        <item x="3"/>
        <item x="2"/>
        <item x="1"/>
        <item x="0"/>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dataField="1" showAll="0"/>
    <pivotField dataField="1" showAll="0"/>
  </pivotFields>
  <rowFields count="1">
    <field x="1"/>
  </rowFields>
  <rowItems count="6">
    <i>
      <x/>
    </i>
    <i>
      <x v="1"/>
    </i>
    <i>
      <x v="2"/>
    </i>
    <i>
      <x v="3"/>
    </i>
    <i>
      <x v="4"/>
    </i>
    <i t="grand">
      <x/>
    </i>
  </rowItems>
  <colFields count="1">
    <field x="-2"/>
  </colFields>
  <colItems count="2">
    <i>
      <x/>
    </i>
    <i i="1">
      <x v="1"/>
    </i>
  </colItems>
  <dataFields count="2">
    <dataField name="Sales_Revenue" fld="14" baseField="1" baseItem="0"/>
    <dataField name="Profit " fld="15" baseField="1" baseItem="0"/>
  </dataFields>
  <chartFormats count="16">
    <chartFormat chart="6" format="2"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 chart="8" format="6">
      <pivotArea type="data" outline="0" fieldPosition="0">
        <references count="2">
          <reference field="4294967294" count="1" selected="0">
            <x v="0"/>
          </reference>
          <reference field="1" count="1" selected="0">
            <x v="4"/>
          </reference>
        </references>
      </pivotArea>
    </chartFormat>
    <chartFormat chart="8" format="7">
      <pivotArea type="data" outline="0" fieldPosition="0">
        <references count="2">
          <reference field="4294967294" count="1" selected="0">
            <x v="0"/>
          </reference>
          <reference field="1" count="1" selected="0">
            <x v="3"/>
          </reference>
        </references>
      </pivotArea>
    </chartFormat>
    <chartFormat chart="8" format="8">
      <pivotArea type="data" outline="0" fieldPosition="0">
        <references count="2">
          <reference field="4294967294" count="1" selected="0">
            <x v="0"/>
          </reference>
          <reference field="1" count="1" selected="0">
            <x v="2"/>
          </reference>
        </references>
      </pivotArea>
    </chartFormat>
    <chartFormat chart="8" format="9">
      <pivotArea type="data" outline="0" fieldPosition="0">
        <references count="2">
          <reference field="4294967294" count="1" selected="0">
            <x v="0"/>
          </reference>
          <reference field="1" count="1" selected="0">
            <x v="1"/>
          </reference>
        </references>
      </pivotArea>
    </chartFormat>
    <chartFormat chart="8" format="10">
      <pivotArea type="data" outline="0" fieldPosition="0">
        <references count="2">
          <reference field="4294967294" count="1" selected="0">
            <x v="0"/>
          </reference>
          <reference field="1" count="1" selected="0">
            <x v="0"/>
          </reference>
        </references>
      </pivotArea>
    </chartFormat>
    <chartFormat chart="8" format="11">
      <pivotArea type="data" outline="0" fieldPosition="0">
        <references count="2">
          <reference field="4294967294" count="1" selected="0">
            <x v="1"/>
          </reference>
          <reference field="1" count="1" selected="0">
            <x v="4"/>
          </reference>
        </references>
      </pivotArea>
    </chartFormat>
    <chartFormat chart="8" format="12">
      <pivotArea type="data" outline="0" fieldPosition="0">
        <references count="2">
          <reference field="4294967294" count="1" selected="0">
            <x v="1"/>
          </reference>
          <reference field="1" count="1" selected="0">
            <x v="3"/>
          </reference>
        </references>
      </pivotArea>
    </chartFormat>
    <chartFormat chart="8" format="13">
      <pivotArea type="data" outline="0" fieldPosition="0">
        <references count="2">
          <reference field="4294967294" count="1" selected="0">
            <x v="1"/>
          </reference>
          <reference field="1" count="1" selected="0">
            <x v="2"/>
          </reference>
        </references>
      </pivotArea>
    </chartFormat>
    <chartFormat chart="8" format="14">
      <pivotArea type="data" outline="0" fieldPosition="0">
        <references count="2">
          <reference field="4294967294" count="1" selected="0">
            <x v="1"/>
          </reference>
          <reference field="1" count="1" selected="0">
            <x v="1"/>
          </reference>
        </references>
      </pivotArea>
    </chartFormat>
    <chartFormat chart="8" format="15">
      <pivotArea type="data" outline="0" fieldPosition="0">
        <references count="2">
          <reference field="4294967294" count="1" selected="0">
            <x v="1"/>
          </reference>
          <reference field="1"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A49C305-3EC2-4CFB-B8AB-7798179FF9CA}" name="PivotTable3" cacheId="1" applyNumberFormats="0" applyBorderFormats="0" applyFontFormats="0" applyPatternFormats="0" applyAlignmentFormats="0" applyWidthHeightFormats="1" dataCaption="Values" updatedVersion="8" minRefreshableVersion="3" itemPrintTitles="1" createdVersion="8" indent="0" outline="1" outlineData="1" multipleFieldFilters="0" fieldListSortAscending="1">
  <location ref="J13:K21" firstHeaderRow="1" firstDataRow="1" firstDataCol="1"/>
  <pivotFields count="16">
    <pivotField showAll="0"/>
    <pivotField showAll="0">
      <items count="6">
        <item x="2"/>
        <item x="1"/>
        <item x="0"/>
        <item x="3"/>
        <item x="4"/>
        <item t="default"/>
      </items>
    </pivotField>
    <pivotField showAll="0"/>
    <pivotField showAll="0"/>
    <pivotField showAll="0"/>
    <pivotField showAll="0"/>
    <pivotField showAll="0"/>
    <pivotField showAll="0"/>
    <pivotField axis="axisRow" dataField="1" showAll="0" sortType="descending">
      <items count="8">
        <item x="6"/>
        <item x="0"/>
        <item x="5"/>
        <item x="2"/>
        <item x="3"/>
        <item x="1"/>
        <item x="4"/>
        <item t="default"/>
      </items>
      <autoSortScope>
        <pivotArea dataOnly="0" outline="0" fieldPosition="0">
          <references count="1">
            <reference field="4294967294" count="1" selected="0">
              <x v="0"/>
            </reference>
          </references>
        </pivotArea>
      </autoSortScope>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s>
  <rowFields count="1">
    <field x="8"/>
  </rowFields>
  <rowItems count="8">
    <i>
      <x v="4"/>
    </i>
    <i>
      <x v="1"/>
    </i>
    <i>
      <x v="5"/>
    </i>
    <i>
      <x v="3"/>
    </i>
    <i>
      <x v="6"/>
    </i>
    <i>
      <x v="2"/>
    </i>
    <i>
      <x/>
    </i>
    <i t="grand">
      <x/>
    </i>
  </rowItems>
  <colItems count="1">
    <i/>
  </colItems>
  <dataFields count="1">
    <dataField name="Count of Country" fld="8"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B1BAFD9-4A7E-458C-AE02-F5B00F8C642E}" name="PivotTable1" cacheId="1" applyNumberFormats="0" applyBorderFormats="0" applyFontFormats="0" applyPatternFormats="0" applyAlignmentFormats="0" applyWidthHeightFormats="1" dataCaption="Values" updatedVersion="8" minRefreshableVersion="3" itemPrintTitles="1" createdVersion="8" indent="0" outline="1" outlineData="1" multipleFieldFilters="0" fieldListSortAscending="1">
  <location ref="A8:C9" firstHeaderRow="0" firstDataRow="1" firstDataCol="0"/>
  <pivotFields count="16">
    <pivotField showAll="0"/>
    <pivotField showAll="0">
      <items count="6">
        <item x="2"/>
        <item x="1"/>
        <item x="0"/>
        <item x="3"/>
        <item x="4"/>
        <item t="default"/>
      </items>
    </pivotField>
    <pivotField showAll="0"/>
    <pivotField showAll="0"/>
    <pivotField showAll="0"/>
    <pivotField showAll="0"/>
    <pivotField showAll="0"/>
    <pivotField showAll="0"/>
    <pivotField showAll="0">
      <items count="8">
        <item x="6"/>
        <item x="0"/>
        <item x="5"/>
        <item x="2"/>
        <item x="3"/>
        <item x="1"/>
        <item x="4"/>
        <item t="default"/>
      </items>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dataField="1" showAll="0"/>
    <pivotField dataField="1" showAll="0"/>
    <pivotField dataField="1" showAll="0"/>
  </pivotFields>
  <rowItems count="1">
    <i/>
  </rowItems>
  <colFields count="1">
    <field x="-2"/>
  </colFields>
  <colItems count="3">
    <i>
      <x/>
    </i>
    <i i="1">
      <x v="1"/>
    </i>
    <i i="2">
      <x v="2"/>
    </i>
  </colItems>
  <dataFields count="3">
    <dataField name="Sum of Total Cost" fld="13" baseField="0" baseItem="0"/>
    <dataField name="Sum of Sales Revenue" fld="14" baseField="0" baseItem="0"/>
    <dataField name="Sum of Profit" fld="1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C7FEADD-32E8-4A77-BBC6-E6FFAF5C0D3C}" name="PivotTable6" cacheId="1" applyNumberFormats="0" applyBorderFormats="0" applyFontFormats="0" applyPatternFormats="0" applyAlignmentFormats="0" applyWidthHeightFormats="1" dataCaption="Values" updatedVersion="8" minRefreshableVersion="3" itemPrintTitles="1" createdVersion="8" indent="0" outline="1" outlineData="1" multipleFieldFilters="0" fieldListSortAscending="1">
  <location ref="M13:N19" firstHeaderRow="1" firstDataRow="1" firstDataCol="1"/>
  <pivotFields count="16">
    <pivotField showAll="0"/>
    <pivotField axis="axisRow" showAll="0">
      <items count="6">
        <item x="2"/>
        <item x="1"/>
        <item x="0"/>
        <item x="3"/>
        <item x="4"/>
        <item t="default"/>
      </items>
    </pivotField>
    <pivotField showAll="0"/>
    <pivotField dataField="1" showAll="0"/>
    <pivotField showAll="0"/>
    <pivotField showAll="0"/>
    <pivotField showAll="0"/>
    <pivotField showAll="0"/>
    <pivotField showAll="0">
      <items count="8">
        <item x="6"/>
        <item x="0"/>
        <item x="5"/>
        <item x="2"/>
        <item x="3"/>
        <item x="1"/>
        <item x="4"/>
        <item t="default"/>
      </items>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s>
  <rowFields count="1">
    <field x="1"/>
  </rowFields>
  <rowItems count="6">
    <i>
      <x/>
    </i>
    <i>
      <x v="1"/>
    </i>
    <i>
      <x v="2"/>
    </i>
    <i>
      <x v="3"/>
    </i>
    <i>
      <x v="4"/>
    </i>
    <i t="grand">
      <x/>
    </i>
  </rowItems>
  <colItems count="1">
    <i/>
  </colItems>
  <dataFields count="1">
    <dataField name="Count of Order Date"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AEF1036-E8A6-4694-B2E3-5A1900D1974C}" name="PivotTable11" cacheId="1"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14" fieldListSortAscending="1">
  <location ref="M26:P32" firstHeaderRow="0" firstDataRow="1" firstDataCol="1" rowPageCount="1" colPageCount="1"/>
  <pivotFields count="16">
    <pivotField showAll="0"/>
    <pivotField axis="axisRow" showAll="0">
      <items count="6">
        <item x="2"/>
        <item x="1"/>
        <item x="0"/>
        <item x="3"/>
        <item x="4"/>
        <item t="default"/>
      </items>
    </pivotField>
    <pivotField showAll="0"/>
    <pivotField showAll="0"/>
    <pivotField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dataField="1" showAll="0"/>
    <pivotField dataField="1" showAll="0"/>
    <pivotField dataField="1" showAll="0"/>
  </pivotFields>
  <rowFields count="1">
    <field x="1"/>
  </rowFields>
  <rowItems count="6">
    <i>
      <x/>
    </i>
    <i>
      <x v="1"/>
    </i>
    <i>
      <x v="2"/>
    </i>
    <i>
      <x v="3"/>
    </i>
    <i>
      <x v="4"/>
    </i>
    <i t="grand">
      <x/>
    </i>
  </rowItems>
  <colFields count="1">
    <field x="-2"/>
  </colFields>
  <colItems count="3">
    <i>
      <x/>
    </i>
    <i i="1">
      <x v="1"/>
    </i>
    <i i="2">
      <x v="2"/>
    </i>
  </colItems>
  <pageFields count="1">
    <pageField fld="7" hier="-1"/>
  </pageFields>
  <dataFields count="3">
    <dataField name="Total_Cost" fld="13" baseField="1" baseItem="0"/>
    <dataField name="Sales_Revenue" fld="14" baseField="1" baseItem="0"/>
    <dataField name="Profit " fld="15" baseField="1" baseItem="0"/>
  </dataFields>
  <chartFormats count="3">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E2624B1-D5B1-4162-9D5D-42686F30CFFA}" name="PivotTable15" cacheId="1"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9" fieldListSortAscending="1">
  <location ref="W13:X21" firstHeaderRow="1" firstDataRow="1" firstDataCol="1"/>
  <pivotFields count="16">
    <pivotField showAll="0"/>
    <pivotField showAll="0">
      <items count="6">
        <item x="2"/>
        <item x="1"/>
        <item x="0"/>
        <item x="3"/>
        <item x="4"/>
        <item t="default"/>
      </items>
    </pivotField>
    <pivotField showAll="0"/>
    <pivotField showAll="0"/>
    <pivotField showAll="0"/>
    <pivotField showAll="0"/>
    <pivotField showAll="0"/>
    <pivotField showAll="0"/>
    <pivotField axis="axisRow" showAll="0">
      <items count="8">
        <item x="6"/>
        <item x="0"/>
        <item x="5"/>
        <item x="2"/>
        <item x="3"/>
        <item x="1"/>
        <item x="4"/>
        <item t="default"/>
      </items>
    </pivotField>
    <pivotField showAll="0">
      <items count="5">
        <item x="3"/>
        <item x="2"/>
        <item x="1"/>
        <item x="0"/>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dataField="1" showAll="0"/>
  </pivotFields>
  <rowFields count="1">
    <field x="8"/>
  </rowFields>
  <rowItems count="8">
    <i>
      <x/>
    </i>
    <i>
      <x v="1"/>
    </i>
    <i>
      <x v="2"/>
    </i>
    <i>
      <x v="3"/>
    </i>
    <i>
      <x v="4"/>
    </i>
    <i>
      <x v="5"/>
    </i>
    <i>
      <x v="6"/>
    </i>
    <i t="grand">
      <x/>
    </i>
  </rowItems>
  <colItems count="1">
    <i/>
  </colItems>
  <dataFields count="1">
    <dataField name="Sum of Profit" fld="1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9DB6408-09CE-4B63-8EE5-C41259380A3E}" name="PivotTable7" cacheId="1" applyNumberFormats="0" applyBorderFormats="0" applyFontFormats="0" applyPatternFormats="0" applyAlignmentFormats="0" applyWidthHeightFormats="1" dataCaption="Values" updatedVersion="8" minRefreshableVersion="3" itemPrintTitles="1" createdVersion="8" indent="0" outline="1" outlineData="1" multipleFieldFilters="0" fieldListSortAscending="1">
  <location ref="C3:C4" firstHeaderRow="1" firstDataRow="1" firstDataCol="0"/>
  <pivotFields count="16">
    <pivotField showAll="0"/>
    <pivotField showAll="0">
      <items count="6">
        <item x="2"/>
        <item x="1"/>
        <item x="0"/>
        <item x="3"/>
        <item x="4"/>
        <item t="default"/>
      </items>
    </pivotField>
    <pivotField showAll="0"/>
    <pivotField dataField="1" showAll="0"/>
    <pivotField showAll="0"/>
    <pivotField showAll="0"/>
    <pivotField showAll="0"/>
    <pivotField showAll="0"/>
    <pivotField showAll="0">
      <items count="8">
        <item x="6"/>
        <item x="0"/>
        <item x="5"/>
        <item x="2"/>
        <item x="3"/>
        <item x="1"/>
        <item x="4"/>
        <item t="default"/>
      </items>
    </pivotField>
    <pivotField showAll="0"/>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s>
  <rowItems count="1">
    <i/>
  </rowItems>
  <colItems count="1">
    <i/>
  </colItems>
  <dataFields count="1">
    <dataField name="Count of Order Date"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4181E296-DC39-4C16-BE3E-46D3217ED47C}" sourceName="Years">
  <pivotTables>
    <pivotTable tabId="1" name="PivotTable9"/>
    <pivotTable tabId="1" name="PivotTable1"/>
    <pivotTable tabId="1" name="PivotTable10"/>
    <pivotTable tabId="1" name="PivotTable2"/>
    <pivotTable tabId="1" name="PivotTable3"/>
    <pivotTable tabId="1" name="PivotTable4"/>
    <pivotTable tabId="1" name="PivotTable5"/>
    <pivotTable tabId="1" name="PivotTable6"/>
    <pivotTable tabId="1" name="PivotTable7"/>
    <pivotTable tabId="1" name="PivotTable11"/>
    <pivotTable tabId="1" name="PivotTable12"/>
    <pivotTable tabId="1" name="PivotTable8"/>
    <pivotTable tabId="1" name="PivotTable15"/>
  </pivotTables>
  <data>
    <tabular pivotCacheId="80559377">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 xr10:uid="{282A3791-077A-43D2-BAF5-20523E53692F}" sourceName="Months">
  <pivotTables>
    <pivotTable tabId="1" name="PivotTable9"/>
    <pivotTable tabId="1" name="PivotTable1"/>
    <pivotTable tabId="1" name="PivotTable2"/>
    <pivotTable tabId="1" name="PivotTable3"/>
    <pivotTable tabId="1" name="PivotTable5"/>
    <pivotTable tabId="1" name="PivotTable6"/>
    <pivotTable tabId="1" name="PivotTable7"/>
    <pivotTable tabId="1" name="PivotTable11"/>
    <pivotTable tabId="1" name="PivotTable12"/>
    <pivotTable tabId="1" name="PivotTable8"/>
    <pivotTable tabId="1" name="PivotTable15"/>
  </pivotTables>
  <data>
    <tabular pivotCacheId="80559377">
      <items count="12">
        <i x="10" s="1"/>
        <i x="7" s="1"/>
        <i x="3" s="1"/>
        <i x="11" s="1"/>
        <i x="0" s="1"/>
        <i x="5" s="1"/>
        <i x="2" s="1"/>
        <i x="9" s="1"/>
        <i x="8" s="1"/>
        <i x="1" s="1"/>
        <i x="4" s="1"/>
        <i x="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2DC8C256-3936-4B94-9999-1382CF88DD59}" sourceName="Country">
  <pivotTables>
    <pivotTable tabId="1" name="PivotTable9"/>
    <pivotTable tabId="1" name="PivotTable1"/>
    <pivotTable tabId="1" name="PivotTable10"/>
    <pivotTable tabId="1" name="PivotTable11"/>
    <pivotTable tabId="1" name="PivotTable12"/>
    <pivotTable tabId="1" name="PivotTable15"/>
    <pivotTable tabId="1" name="PivotTable2"/>
    <pivotTable tabId="1" name="PivotTable3"/>
    <pivotTable tabId="1" name="PivotTable4"/>
    <pivotTable tabId="1" name="PivotTable5"/>
    <pivotTable tabId="1" name="PivotTable6"/>
    <pivotTable tabId="1" name="PivotTable7"/>
    <pivotTable tabId="1" name="PivotTable8"/>
  </pivotTables>
  <data>
    <tabular pivotCacheId="80559377">
      <items count="7">
        <i x="6" s="1"/>
        <i x="0" s="1"/>
        <i x="5" s="1"/>
        <i x="2" s="1"/>
        <i x="3" s="1"/>
        <i x="1"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62A862F5-DDFD-4470-A9C1-0B24E8E29EFA}" sourceName="Product Category">
  <pivotTables>
    <pivotTable tabId="1" name="PivotTable9"/>
    <pivotTable tabId="1" name="PivotTable1"/>
    <pivotTable tabId="1" name="PivotTable10"/>
    <pivotTable tabId="1" name="PivotTable11"/>
    <pivotTable tabId="1" name="PivotTable12"/>
    <pivotTable tabId="1" name="PivotTable15"/>
    <pivotTable tabId="1" name="PivotTable2"/>
    <pivotTable tabId="1" name="PivotTable3"/>
    <pivotTable tabId="1" name="PivotTable4"/>
    <pivotTable tabId="1" name="PivotTable5"/>
    <pivotTable tabId="1" name="PivotTable6"/>
    <pivotTable tabId="1" name="PivotTable7"/>
    <pivotTable tabId="1" name="PivotTable8"/>
  </pivotTables>
  <data>
    <tabular pivotCacheId="80559377">
      <items count="5">
        <i x="2" s="1"/>
        <i x="1" s="1"/>
        <i x="0"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xr10:uid="{CCFFB4EC-E651-4BB7-84BD-6796161F4A12}" cache="Slicer_Years" caption="Years" columnCount="2" showCaption="0" style="SlicerStyleLight1 2" rowHeight="241300"/>
  <slicer name="Months" xr10:uid="{B2E3A002-5EB0-48D6-A944-6AB0A0D68088}" cache="Slicer_Months" caption="Months" columnCount="12" showCaption="0" style="SlicerStyleLight1 2" rowHeight="241300"/>
  <slicer name="Country 1" xr10:uid="{5EF721E1-60B6-4F49-A7B4-F0ADF56640EA}" cache="Slicer_Country" caption="Country" style="SlicerStyleLight1 2" rowHeight="241300"/>
  <slicer name="Product Category 1" xr10:uid="{C5A58970-0C3E-426E-B23D-E7B9FE043AF6}" cache="Slicer_Product_Category" caption="Category" style="SlicerStyleLight1 2"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1" xr10:uid="{66D5E9A1-7BCA-4DC8-A9C4-CEED911A491F}" cache="Slicer_Years" caption="Years" style="SlicerStyleLight1 2" rowHeight="241300"/>
  <slicer name="Months 1" xr10:uid="{34FC0E51-E96C-41C7-A50D-2F12EC55465A}" cache="Slicer_Months" caption="Months" style="SlicerStyleLight1 2" rowHeight="241300"/>
  <slicer name="Country" xr10:uid="{69F8153F-D87B-45D2-A70F-05244E6E9731}" cache="Slicer_Country" caption="Country" rowHeight="241300"/>
  <slicer name="Product Category" xr10:uid="{AFD35446-4CE5-4BF4-B066-ECCBD1B093DD}" cache="Slicer_Product_Category" caption="Product Category"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E2B88B2-C7A1-4DBC-8D3B-07D91160A52F}" name="Table1" displayName="Table1" ref="A1:P559" totalsRowShown="0" headerRowDxfId="15">
  <autoFilter ref="A1:P559" xr:uid="{5E2B88B2-C7A1-4DBC-8D3B-07D91160A52F}"/>
  <tableColumns count="16">
    <tableColumn id="2" xr3:uid="{F1FCCAD5-4F88-454A-9010-13B51AC862EB}" name="Customer Name"/>
    <tableColumn id="3" xr3:uid="{528EA75A-8F54-45AA-8EEE-DA9C3CC4F458}" name="Product Category"/>
    <tableColumn id="4" xr3:uid="{0CD87F6A-CD69-455E-94F7-C7B1F7353CF2}" name="Product Name"/>
    <tableColumn id="5" xr3:uid="{8BBA11AE-E850-4587-A373-0ABDF28C42A9}" name="Order Date" dataDxfId="14"/>
    <tableColumn id="6" xr3:uid="{3B8386FD-6108-4BAA-8D50-D030A06CE4AC}" name="Delivered Date" dataDxfId="13"/>
    <tableColumn id="7" xr3:uid="{B5C9450A-627F-4634-B14C-C4F37EBF52E3}" name="Quantity"/>
    <tableColumn id="8" xr3:uid="{866BB709-01E2-422D-92B8-1C49D161E24E}" name="Unit Price"/>
    <tableColumn id="9" xr3:uid="{33085D46-03E9-4E5D-8918-E2DD86FC2D6B}" name="Status"/>
    <tableColumn id="10" xr3:uid="{879E2CBB-57D6-42BF-9067-4D6B715ED148}" name="Country"/>
    <tableColumn id="11" xr3:uid="{5A637C65-8887-4509-A7C9-4CF664324AAF}" name="Payment Method"/>
    <tableColumn id="17" xr3:uid="{81A745C9-3293-49DF-91F7-C3A5B0AFAD33}" name="Delivery Time" dataDxfId="12">
      <calculatedColumnFormula>Table1[[#This Row],[Delivered Date]]-Table1[[#This Row],[Order Date]]</calculatedColumnFormula>
    </tableColumn>
    <tableColumn id="12" xr3:uid="{BA6C1CE2-3CA9-421E-817F-900BD3EF7DF1}" name="Years">
      <calculatedColumnFormula>TEXT(D2,"YYYY")</calculatedColumnFormula>
    </tableColumn>
    <tableColumn id="13" xr3:uid="{C7A31726-28B8-4132-B6C6-F3FA20014083}" name="Months" dataDxfId="11">
      <calculatedColumnFormula>TEXT(Table1[[#This Row],[Order Date]],"MMM")</calculatedColumnFormula>
    </tableColumn>
    <tableColumn id="14" xr3:uid="{F48AEB26-19D6-4B64-AFCB-16B52E98C695}" name="Total Cost" dataDxfId="10">
      <calculatedColumnFormula>ROUND(Table1[[#This Row],[Unit Price]]*Table1[[#This Row],[Quantity]]*VLOOKUP(Table1[[#This Row],[Product Name]],[1]!Table2[#All],2,FALSE),0)</calculatedColumnFormula>
    </tableColumn>
    <tableColumn id="15" xr3:uid="{6488F4D3-83E8-4B67-9549-48482734A011}" name="Sales Revenue" dataDxfId="9">
      <calculatedColumnFormula>Table1[[#This Row],[Unit Price]]*Table1[[#This Row],[Quantity]]</calculatedColumnFormula>
    </tableColumn>
    <tableColumn id="16" xr3:uid="{23D6B561-5AC3-4967-9FC5-F8861F28F686}" name="Profit" dataDxfId="8">
      <calculatedColumnFormula>Table1[[#This Row],[Sales Revenue]]-Table1[[#This Row],[Total Cost]]</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microsoft.com/office/2007/relationships/slicer" Target="../slicers/slicer2.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trlProp" Target="../ctrlProps/ctrlProp1.xml"/><Relationship Id="rId2" Type="http://schemas.openxmlformats.org/officeDocument/2006/relationships/vmlDrawing" Target="../drawings/vmlDrawing2.v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C6C0E-D8B5-4718-A15B-E0653455C22F}">
  <sheetPr codeName="Sheet1"/>
  <dimension ref="A1"/>
  <sheetViews>
    <sheetView showGridLines="0" tabSelected="1" topLeftCell="B13" zoomScale="85" zoomScaleNormal="85" workbookViewId="0">
      <selection activeCell="Y18" sqref="Y18"/>
    </sheetView>
  </sheetViews>
  <sheetFormatPr defaultRowHeight="15" x14ac:dyDescent="0.25"/>
  <cols>
    <col min="1" max="16384" width="9.140625" style="7"/>
  </cols>
  <sheetData/>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1D683A-909A-49E9-A424-90262EC1063D}">
  <sheetPr codeName="Sheet4"/>
  <dimension ref="A1:P559"/>
  <sheetViews>
    <sheetView zoomScale="85" zoomScaleNormal="85" workbookViewId="0">
      <pane ySplit="1" topLeftCell="A2" activePane="bottomLeft" state="frozen"/>
      <selection pane="bottomLeft"/>
    </sheetView>
  </sheetViews>
  <sheetFormatPr defaultRowHeight="15" x14ac:dyDescent="0.25"/>
  <cols>
    <col min="1" max="1" width="10.5703125" customWidth="1"/>
    <col min="2" max="2" width="24.5703125" bestFit="1" customWidth="1"/>
    <col min="3" max="3" width="18.28515625" customWidth="1"/>
    <col min="4" max="4" width="15.7109375" customWidth="1"/>
    <col min="5" max="5" width="12.85546875" style="27" customWidth="1"/>
    <col min="6" max="6" width="18" style="27" bestFit="1" customWidth="1"/>
    <col min="7" max="7" width="10.85546875" customWidth="1"/>
    <col min="8" max="8" width="11.85546875" customWidth="1"/>
    <col min="9" max="9" width="10.85546875" bestFit="1" customWidth="1"/>
    <col min="10" max="10" width="15.42578125" bestFit="1" customWidth="1"/>
    <col min="11" max="11" width="18.5703125" customWidth="1"/>
    <col min="13" max="13" width="10.85546875" bestFit="1" customWidth="1"/>
  </cols>
  <sheetData>
    <row r="1" spans="1:16" x14ac:dyDescent="0.25">
      <c r="A1" s="8" t="s">
        <v>75</v>
      </c>
      <c r="B1" s="8" t="s">
        <v>76</v>
      </c>
      <c r="C1" s="8" t="s">
        <v>77</v>
      </c>
      <c r="D1" s="26" t="s">
        <v>78</v>
      </c>
      <c r="E1" s="26" t="s">
        <v>79</v>
      </c>
      <c r="F1" s="8" t="s">
        <v>80</v>
      </c>
      <c r="G1" s="8" t="s">
        <v>81</v>
      </c>
      <c r="H1" s="8" t="s">
        <v>28</v>
      </c>
      <c r="I1" s="8" t="s">
        <v>82</v>
      </c>
      <c r="J1" s="8" t="s">
        <v>83</v>
      </c>
      <c r="K1" s="8" t="s">
        <v>84</v>
      </c>
      <c r="L1" s="8" t="s">
        <v>85</v>
      </c>
      <c r="M1" s="8" t="s">
        <v>86</v>
      </c>
      <c r="N1" s="8" t="s">
        <v>87</v>
      </c>
      <c r="O1" s="8" t="s">
        <v>88</v>
      </c>
      <c r="P1" s="8" t="s">
        <v>55</v>
      </c>
    </row>
    <row r="2" spans="1:16" x14ac:dyDescent="0.25">
      <c r="A2" t="s">
        <v>89</v>
      </c>
      <c r="B2" t="s">
        <v>24</v>
      </c>
      <c r="C2" t="s">
        <v>90</v>
      </c>
      <c r="D2" s="27">
        <v>45432</v>
      </c>
      <c r="E2" s="27">
        <v>45436</v>
      </c>
      <c r="F2">
        <v>4</v>
      </c>
      <c r="G2">
        <v>238</v>
      </c>
      <c r="H2" t="s">
        <v>11</v>
      </c>
      <c r="I2" t="s">
        <v>15</v>
      </c>
      <c r="J2" t="s">
        <v>91</v>
      </c>
      <c r="K2">
        <f>Table1[[#This Row],[Delivered Date]]-Table1[[#This Row],[Order Date]]</f>
        <v>4</v>
      </c>
      <c r="L2" t="str">
        <f t="shared" ref="L2:L65" si="0">TEXT(D2,"YYYY")</f>
        <v>2024</v>
      </c>
      <c r="M2" t="str">
        <f>TEXT(Table1[[#This Row],[Order Date]],"MMM")</f>
        <v>May</v>
      </c>
      <c r="N2" t="e">
        <f>ROUND(Table1[[#This Row],[Unit Price]]*Table1[[#This Row],[Quantity]]*VLOOKUP(Table1[[#This Row],[Product Name]],[1]!Table2[#All],2,FALSE),0)</f>
        <v>#REF!</v>
      </c>
      <c r="O2">
        <f>Table1[[#This Row],[Unit Price]]*Table1[[#This Row],[Quantity]]</f>
        <v>952</v>
      </c>
      <c r="P2" t="e">
        <f>Table1[[#This Row],[Sales Revenue]]-Table1[[#This Row],[Total Cost]]</f>
        <v>#REF!</v>
      </c>
    </row>
    <row r="3" spans="1:16" x14ac:dyDescent="0.25">
      <c r="A3" t="s">
        <v>92</v>
      </c>
      <c r="B3" t="s">
        <v>23</v>
      </c>
      <c r="C3" t="s">
        <v>93</v>
      </c>
      <c r="D3" s="27">
        <v>45594</v>
      </c>
      <c r="E3" s="27">
        <v>45600</v>
      </c>
      <c r="F3">
        <v>7</v>
      </c>
      <c r="G3">
        <v>42</v>
      </c>
      <c r="H3" t="s">
        <v>11</v>
      </c>
      <c r="I3" t="s">
        <v>15</v>
      </c>
      <c r="J3" t="s">
        <v>94</v>
      </c>
      <c r="K3">
        <f>Table1[[#This Row],[Delivered Date]]-Table1[[#This Row],[Order Date]]</f>
        <v>6</v>
      </c>
      <c r="L3" t="str">
        <f t="shared" si="0"/>
        <v>2024</v>
      </c>
      <c r="M3" t="str">
        <f>TEXT(Table1[[#This Row],[Order Date]],"MMM")</f>
        <v>Oct</v>
      </c>
      <c r="N3" t="e">
        <f>ROUND(Table1[[#This Row],[Unit Price]]*Table1[[#This Row],[Quantity]]*VLOOKUP(Table1[[#This Row],[Product Name]],[1]!Table2[#All],2,FALSE),0)</f>
        <v>#REF!</v>
      </c>
      <c r="O3">
        <f>Table1[[#This Row],[Unit Price]]*Table1[[#This Row],[Quantity]]</f>
        <v>294</v>
      </c>
      <c r="P3" t="e">
        <f>Table1[[#This Row],[Sales Revenue]]-Table1[[#This Row],[Total Cost]]</f>
        <v>#REF!</v>
      </c>
    </row>
    <row r="4" spans="1:16" x14ac:dyDescent="0.25">
      <c r="A4" t="s">
        <v>95</v>
      </c>
      <c r="B4" t="s">
        <v>22</v>
      </c>
      <c r="C4" t="s">
        <v>96</v>
      </c>
      <c r="D4" s="27">
        <v>45593</v>
      </c>
      <c r="E4" s="27">
        <v>45603</v>
      </c>
      <c r="F4">
        <v>5</v>
      </c>
      <c r="G4">
        <v>838</v>
      </c>
      <c r="H4" t="s">
        <v>11</v>
      </c>
      <c r="I4" t="s">
        <v>19</v>
      </c>
      <c r="J4" t="s">
        <v>94</v>
      </c>
      <c r="K4">
        <f>Table1[[#This Row],[Delivered Date]]-Table1[[#This Row],[Order Date]]</f>
        <v>10</v>
      </c>
      <c r="L4" t="str">
        <f t="shared" si="0"/>
        <v>2024</v>
      </c>
      <c r="M4" t="str">
        <f>TEXT(Table1[[#This Row],[Order Date]],"MMM")</f>
        <v>Oct</v>
      </c>
      <c r="N4" t="e">
        <f>ROUND(Table1[[#This Row],[Unit Price]]*Table1[[#This Row],[Quantity]]*VLOOKUP(Table1[[#This Row],[Product Name]],[1]!Table2[#All],2,FALSE),0)</f>
        <v>#REF!</v>
      </c>
      <c r="O4">
        <f>Table1[[#This Row],[Unit Price]]*Table1[[#This Row],[Quantity]]</f>
        <v>4190</v>
      </c>
      <c r="P4" t="e">
        <f>Table1[[#This Row],[Sales Revenue]]-Table1[[#This Row],[Total Cost]]</f>
        <v>#REF!</v>
      </c>
    </row>
    <row r="5" spans="1:16" x14ac:dyDescent="0.25">
      <c r="A5" t="s">
        <v>97</v>
      </c>
      <c r="B5" t="s">
        <v>25</v>
      </c>
      <c r="C5" t="s">
        <v>98</v>
      </c>
      <c r="D5" s="27">
        <v>45434</v>
      </c>
      <c r="E5" s="27">
        <v>45439</v>
      </c>
      <c r="F5">
        <v>3</v>
      </c>
      <c r="G5">
        <v>230</v>
      </c>
      <c r="H5" t="s">
        <v>11</v>
      </c>
      <c r="I5" t="s">
        <v>19</v>
      </c>
      <c r="J5" t="s">
        <v>94</v>
      </c>
      <c r="K5">
        <f>Table1[[#This Row],[Delivered Date]]-Table1[[#This Row],[Order Date]]</f>
        <v>5</v>
      </c>
      <c r="L5" t="str">
        <f t="shared" si="0"/>
        <v>2024</v>
      </c>
      <c r="M5" t="str">
        <f>TEXT(Table1[[#This Row],[Order Date]],"MMM")</f>
        <v>May</v>
      </c>
      <c r="N5" t="e">
        <f>ROUND(Table1[[#This Row],[Unit Price]]*Table1[[#This Row],[Quantity]]*VLOOKUP(Table1[[#This Row],[Product Name]],[1]!Table2[#All],2,FALSE),0)</f>
        <v>#REF!</v>
      </c>
      <c r="O5">
        <f>Table1[[#This Row],[Unit Price]]*Table1[[#This Row],[Quantity]]</f>
        <v>690</v>
      </c>
      <c r="P5" t="e">
        <f>Table1[[#This Row],[Sales Revenue]]-Table1[[#This Row],[Total Cost]]</f>
        <v>#REF!</v>
      </c>
    </row>
    <row r="6" spans="1:16" x14ac:dyDescent="0.25">
      <c r="A6" t="s">
        <v>99</v>
      </c>
      <c r="B6" t="s">
        <v>24</v>
      </c>
      <c r="C6" t="s">
        <v>100</v>
      </c>
      <c r="D6" s="27">
        <v>45566</v>
      </c>
      <c r="E6" s="27">
        <v>45582</v>
      </c>
      <c r="F6">
        <v>2</v>
      </c>
      <c r="G6">
        <v>954</v>
      </c>
      <c r="H6" t="s">
        <v>12</v>
      </c>
      <c r="I6" t="s">
        <v>17</v>
      </c>
      <c r="J6" t="s">
        <v>101</v>
      </c>
      <c r="K6">
        <f>Table1[[#This Row],[Delivered Date]]-Table1[[#This Row],[Order Date]]</f>
        <v>16</v>
      </c>
      <c r="L6" t="str">
        <f t="shared" si="0"/>
        <v>2024</v>
      </c>
      <c r="M6" t="str">
        <f>TEXT(Table1[[#This Row],[Order Date]],"MMM")</f>
        <v>Oct</v>
      </c>
      <c r="N6" t="e">
        <f>ROUND(Table1[[#This Row],[Unit Price]]*Table1[[#This Row],[Quantity]]*VLOOKUP(Table1[[#This Row],[Product Name]],[1]!Table2[#All],2,FALSE),0)</f>
        <v>#REF!</v>
      </c>
      <c r="O6">
        <f>Table1[[#This Row],[Unit Price]]*Table1[[#This Row],[Quantity]]</f>
        <v>1908</v>
      </c>
      <c r="P6" t="e">
        <f>Table1[[#This Row],[Sales Revenue]]-Table1[[#This Row],[Total Cost]]</f>
        <v>#REF!</v>
      </c>
    </row>
    <row r="7" spans="1:16" x14ac:dyDescent="0.25">
      <c r="A7" t="s">
        <v>102</v>
      </c>
      <c r="B7" t="s">
        <v>26</v>
      </c>
      <c r="C7" t="s">
        <v>103</v>
      </c>
      <c r="D7" s="27">
        <v>45477</v>
      </c>
      <c r="E7" s="27">
        <v>45483</v>
      </c>
      <c r="F7">
        <v>10</v>
      </c>
      <c r="G7">
        <v>206</v>
      </c>
      <c r="H7" t="s">
        <v>11</v>
      </c>
      <c r="I7" t="s">
        <v>18</v>
      </c>
      <c r="J7" t="s">
        <v>101</v>
      </c>
      <c r="K7">
        <f>Table1[[#This Row],[Delivered Date]]-Table1[[#This Row],[Order Date]]</f>
        <v>6</v>
      </c>
      <c r="L7" t="str">
        <f t="shared" si="0"/>
        <v>2024</v>
      </c>
      <c r="M7" t="str">
        <f>TEXT(Table1[[#This Row],[Order Date]],"MMM")</f>
        <v>Jul</v>
      </c>
      <c r="N7" t="e">
        <f>ROUND(Table1[[#This Row],[Unit Price]]*Table1[[#This Row],[Quantity]]*VLOOKUP(Table1[[#This Row],[Product Name]],[1]!Table2[#All],2,FALSE),0)</f>
        <v>#REF!</v>
      </c>
      <c r="O7">
        <f>Table1[[#This Row],[Unit Price]]*Table1[[#This Row],[Quantity]]</f>
        <v>2060</v>
      </c>
      <c r="P7" t="e">
        <f>Table1[[#This Row],[Sales Revenue]]-Table1[[#This Row],[Total Cost]]</f>
        <v>#REF!</v>
      </c>
    </row>
    <row r="8" spans="1:16" x14ac:dyDescent="0.25">
      <c r="A8" t="s">
        <v>104</v>
      </c>
      <c r="B8" t="s">
        <v>25</v>
      </c>
      <c r="C8" t="s">
        <v>98</v>
      </c>
      <c r="D8" s="27">
        <v>45375</v>
      </c>
      <c r="E8" s="27">
        <v>45387</v>
      </c>
      <c r="F8">
        <v>6</v>
      </c>
      <c r="G8">
        <v>373</v>
      </c>
      <c r="H8" t="s">
        <v>12</v>
      </c>
      <c r="I8" t="s">
        <v>15</v>
      </c>
      <c r="J8" t="s">
        <v>101</v>
      </c>
      <c r="K8">
        <f>Table1[[#This Row],[Delivered Date]]-Table1[[#This Row],[Order Date]]</f>
        <v>12</v>
      </c>
      <c r="L8" t="str">
        <f t="shared" si="0"/>
        <v>2024</v>
      </c>
      <c r="M8" t="str">
        <f>TEXT(Table1[[#This Row],[Order Date]],"MMM")</f>
        <v>Mar</v>
      </c>
      <c r="N8" t="e">
        <f>ROUND(Table1[[#This Row],[Unit Price]]*Table1[[#This Row],[Quantity]]*VLOOKUP(Table1[[#This Row],[Product Name]],[1]!Table2[#All],2,FALSE),0)</f>
        <v>#REF!</v>
      </c>
      <c r="O8">
        <f>Table1[[#This Row],[Unit Price]]*Table1[[#This Row],[Quantity]]</f>
        <v>2238</v>
      </c>
      <c r="P8" t="e">
        <f>Table1[[#This Row],[Sales Revenue]]-Table1[[#This Row],[Total Cost]]</f>
        <v>#REF!</v>
      </c>
    </row>
    <row r="9" spans="1:16" x14ac:dyDescent="0.25">
      <c r="A9" t="s">
        <v>105</v>
      </c>
      <c r="B9" t="s">
        <v>24</v>
      </c>
      <c r="C9" t="s">
        <v>106</v>
      </c>
      <c r="D9" s="27">
        <v>45617</v>
      </c>
      <c r="E9" s="27">
        <v>45627</v>
      </c>
      <c r="F9">
        <v>3</v>
      </c>
      <c r="G9">
        <v>556</v>
      </c>
      <c r="H9" t="s">
        <v>11</v>
      </c>
      <c r="I9" t="s">
        <v>18</v>
      </c>
      <c r="J9" t="s">
        <v>94</v>
      </c>
      <c r="K9">
        <f>Table1[[#This Row],[Delivered Date]]-Table1[[#This Row],[Order Date]]</f>
        <v>10</v>
      </c>
      <c r="L9" t="str">
        <f t="shared" si="0"/>
        <v>2024</v>
      </c>
      <c r="M9" t="str">
        <f>TEXT(Table1[[#This Row],[Order Date]],"MMM")</f>
        <v>Nov</v>
      </c>
      <c r="N9" t="e">
        <f>ROUND(Table1[[#This Row],[Unit Price]]*Table1[[#This Row],[Quantity]]*VLOOKUP(Table1[[#This Row],[Product Name]],[1]!Table2[#All],2,FALSE),0)</f>
        <v>#REF!</v>
      </c>
      <c r="O9">
        <f>Table1[[#This Row],[Unit Price]]*Table1[[#This Row],[Quantity]]</f>
        <v>1668</v>
      </c>
      <c r="P9" t="e">
        <f>Table1[[#This Row],[Sales Revenue]]-Table1[[#This Row],[Total Cost]]</f>
        <v>#REF!</v>
      </c>
    </row>
    <row r="10" spans="1:16" x14ac:dyDescent="0.25">
      <c r="A10" t="s">
        <v>107</v>
      </c>
      <c r="B10" t="s">
        <v>25</v>
      </c>
      <c r="C10" t="s">
        <v>108</v>
      </c>
      <c r="D10" s="27">
        <v>45430</v>
      </c>
      <c r="E10" s="27">
        <v>45434</v>
      </c>
      <c r="F10">
        <v>9</v>
      </c>
      <c r="G10">
        <v>234</v>
      </c>
      <c r="H10" t="s">
        <v>11</v>
      </c>
      <c r="I10" t="s">
        <v>18</v>
      </c>
      <c r="J10" t="s">
        <v>94</v>
      </c>
      <c r="K10">
        <f>Table1[[#This Row],[Delivered Date]]-Table1[[#This Row],[Order Date]]</f>
        <v>4</v>
      </c>
      <c r="L10" t="str">
        <f t="shared" si="0"/>
        <v>2024</v>
      </c>
      <c r="M10" t="str">
        <f>TEXT(Table1[[#This Row],[Order Date]],"MMM")</f>
        <v>May</v>
      </c>
      <c r="N10" t="e">
        <f>ROUND(Table1[[#This Row],[Unit Price]]*Table1[[#This Row],[Quantity]]*VLOOKUP(Table1[[#This Row],[Product Name]],[1]!Table2[#All],2,FALSE),0)</f>
        <v>#REF!</v>
      </c>
      <c r="O10">
        <f>Table1[[#This Row],[Unit Price]]*Table1[[#This Row],[Quantity]]</f>
        <v>2106</v>
      </c>
      <c r="P10" t="e">
        <f>Table1[[#This Row],[Sales Revenue]]-Table1[[#This Row],[Total Cost]]</f>
        <v>#REF!</v>
      </c>
    </row>
    <row r="11" spans="1:16" x14ac:dyDescent="0.25">
      <c r="A11" t="s">
        <v>109</v>
      </c>
      <c r="B11" t="s">
        <v>22</v>
      </c>
      <c r="C11" t="s">
        <v>110</v>
      </c>
      <c r="D11" s="27">
        <v>45453</v>
      </c>
      <c r="E11" s="27">
        <v>45468</v>
      </c>
      <c r="F11">
        <v>7</v>
      </c>
      <c r="G11">
        <v>284</v>
      </c>
      <c r="H11" t="s">
        <v>12</v>
      </c>
      <c r="I11" t="s">
        <v>15</v>
      </c>
      <c r="J11" t="s">
        <v>94</v>
      </c>
      <c r="K11">
        <f>Table1[[#This Row],[Delivered Date]]-Table1[[#This Row],[Order Date]]</f>
        <v>15</v>
      </c>
      <c r="L11" t="str">
        <f t="shared" si="0"/>
        <v>2024</v>
      </c>
      <c r="M11" t="str">
        <f>TEXT(Table1[[#This Row],[Order Date]],"MMM")</f>
        <v>Jun</v>
      </c>
      <c r="N11" t="e">
        <f>ROUND(Table1[[#This Row],[Unit Price]]*Table1[[#This Row],[Quantity]]*VLOOKUP(Table1[[#This Row],[Product Name]],[1]!Table2[#All],2,FALSE),0)</f>
        <v>#REF!</v>
      </c>
      <c r="O11">
        <f>Table1[[#This Row],[Unit Price]]*Table1[[#This Row],[Quantity]]</f>
        <v>1988</v>
      </c>
      <c r="P11" t="e">
        <f>Table1[[#This Row],[Sales Revenue]]-Table1[[#This Row],[Total Cost]]</f>
        <v>#REF!</v>
      </c>
    </row>
    <row r="12" spans="1:16" x14ac:dyDescent="0.25">
      <c r="A12" t="s">
        <v>111</v>
      </c>
      <c r="B12" t="s">
        <v>26</v>
      </c>
      <c r="C12" t="s">
        <v>112</v>
      </c>
      <c r="D12" s="27">
        <v>45627</v>
      </c>
      <c r="E12" s="27">
        <v>45636</v>
      </c>
      <c r="F12">
        <v>8</v>
      </c>
      <c r="G12">
        <v>415</v>
      </c>
      <c r="H12" t="s">
        <v>11</v>
      </c>
      <c r="I12" t="s">
        <v>18</v>
      </c>
      <c r="J12" t="s">
        <v>101</v>
      </c>
      <c r="K12">
        <f>Table1[[#This Row],[Delivered Date]]-Table1[[#This Row],[Order Date]]</f>
        <v>9</v>
      </c>
      <c r="L12" t="str">
        <f t="shared" si="0"/>
        <v>2024</v>
      </c>
      <c r="M12" t="str">
        <f>TEXT(Table1[[#This Row],[Order Date]],"MMM")</f>
        <v>Dec</v>
      </c>
      <c r="N12" t="e">
        <f>ROUND(Table1[[#This Row],[Unit Price]]*Table1[[#This Row],[Quantity]]*VLOOKUP(Table1[[#This Row],[Product Name]],[1]!Table2[#All],2,FALSE),0)</f>
        <v>#REF!</v>
      </c>
      <c r="O12">
        <f>Table1[[#This Row],[Unit Price]]*Table1[[#This Row],[Quantity]]</f>
        <v>3320</v>
      </c>
      <c r="P12" t="e">
        <f>Table1[[#This Row],[Sales Revenue]]-Table1[[#This Row],[Total Cost]]</f>
        <v>#REF!</v>
      </c>
    </row>
    <row r="13" spans="1:16" x14ac:dyDescent="0.25">
      <c r="A13" t="s">
        <v>113</v>
      </c>
      <c r="B13" t="s">
        <v>23</v>
      </c>
      <c r="C13" t="s">
        <v>114</v>
      </c>
      <c r="D13" s="27">
        <v>45477</v>
      </c>
      <c r="E13" s="27">
        <v>45480</v>
      </c>
      <c r="F13">
        <v>4</v>
      </c>
      <c r="G13">
        <v>151</v>
      </c>
      <c r="H13" t="s">
        <v>11</v>
      </c>
      <c r="I13" t="s">
        <v>18</v>
      </c>
      <c r="J13" t="s">
        <v>94</v>
      </c>
      <c r="K13">
        <f>Table1[[#This Row],[Delivered Date]]-Table1[[#This Row],[Order Date]]</f>
        <v>3</v>
      </c>
      <c r="L13" t="str">
        <f t="shared" si="0"/>
        <v>2024</v>
      </c>
      <c r="M13" t="str">
        <f>TEXT(Table1[[#This Row],[Order Date]],"MMM")</f>
        <v>Jul</v>
      </c>
      <c r="N13" t="e">
        <f>ROUND(Table1[[#This Row],[Unit Price]]*Table1[[#This Row],[Quantity]]*VLOOKUP(Table1[[#This Row],[Product Name]],[1]!Table2[#All],2,FALSE),0)</f>
        <v>#REF!</v>
      </c>
      <c r="O13">
        <f>Table1[[#This Row],[Unit Price]]*Table1[[#This Row],[Quantity]]</f>
        <v>604</v>
      </c>
      <c r="P13" t="e">
        <f>Table1[[#This Row],[Sales Revenue]]-Table1[[#This Row],[Total Cost]]</f>
        <v>#REF!</v>
      </c>
    </row>
    <row r="14" spans="1:16" x14ac:dyDescent="0.25">
      <c r="A14" t="s">
        <v>115</v>
      </c>
      <c r="B14" t="s">
        <v>24</v>
      </c>
      <c r="C14" t="s">
        <v>90</v>
      </c>
      <c r="D14" s="27">
        <v>45370</v>
      </c>
      <c r="E14" s="27">
        <v>45380</v>
      </c>
      <c r="F14">
        <v>3</v>
      </c>
      <c r="G14">
        <v>821</v>
      </c>
      <c r="H14" t="s">
        <v>12</v>
      </c>
      <c r="I14" t="s">
        <v>18</v>
      </c>
      <c r="J14" t="s">
        <v>116</v>
      </c>
      <c r="K14">
        <f>Table1[[#This Row],[Delivered Date]]-Table1[[#This Row],[Order Date]]</f>
        <v>10</v>
      </c>
      <c r="L14" t="str">
        <f t="shared" si="0"/>
        <v>2024</v>
      </c>
      <c r="M14" t="str">
        <f>TEXT(Table1[[#This Row],[Order Date]],"MMM")</f>
        <v>Mar</v>
      </c>
      <c r="N14" t="e">
        <f>ROUND(Table1[[#This Row],[Unit Price]]*Table1[[#This Row],[Quantity]]*VLOOKUP(Table1[[#This Row],[Product Name]],[1]!Table2[#All],2,FALSE),0)</f>
        <v>#REF!</v>
      </c>
      <c r="O14">
        <f>Table1[[#This Row],[Unit Price]]*Table1[[#This Row],[Quantity]]</f>
        <v>2463</v>
      </c>
      <c r="P14" t="e">
        <f>Table1[[#This Row],[Sales Revenue]]-Table1[[#This Row],[Total Cost]]</f>
        <v>#REF!</v>
      </c>
    </row>
    <row r="15" spans="1:16" x14ac:dyDescent="0.25">
      <c r="A15" t="s">
        <v>117</v>
      </c>
      <c r="B15" t="s">
        <v>24</v>
      </c>
      <c r="C15" t="s">
        <v>100</v>
      </c>
      <c r="D15" s="27">
        <v>45487</v>
      </c>
      <c r="E15" s="27">
        <v>45501</v>
      </c>
      <c r="F15">
        <v>10</v>
      </c>
      <c r="G15">
        <v>489</v>
      </c>
      <c r="H15" t="s">
        <v>12</v>
      </c>
      <c r="I15" t="s">
        <v>18</v>
      </c>
      <c r="J15" t="s">
        <v>101</v>
      </c>
      <c r="K15">
        <f>Table1[[#This Row],[Delivered Date]]-Table1[[#This Row],[Order Date]]</f>
        <v>14</v>
      </c>
      <c r="L15" t="str">
        <f t="shared" si="0"/>
        <v>2024</v>
      </c>
      <c r="M15" t="str">
        <f>TEXT(Table1[[#This Row],[Order Date]],"MMM")</f>
        <v>Jul</v>
      </c>
      <c r="N15" t="e">
        <f>ROUND(Table1[[#This Row],[Unit Price]]*Table1[[#This Row],[Quantity]]*VLOOKUP(Table1[[#This Row],[Product Name]],[1]!Table2[#All],2,FALSE),0)</f>
        <v>#REF!</v>
      </c>
      <c r="O15">
        <f>Table1[[#This Row],[Unit Price]]*Table1[[#This Row],[Quantity]]</f>
        <v>4890</v>
      </c>
      <c r="P15" t="e">
        <f>Table1[[#This Row],[Sales Revenue]]-Table1[[#This Row],[Total Cost]]</f>
        <v>#REF!</v>
      </c>
    </row>
    <row r="16" spans="1:16" x14ac:dyDescent="0.25">
      <c r="A16" t="s">
        <v>118</v>
      </c>
      <c r="B16" t="s">
        <v>24</v>
      </c>
      <c r="C16" t="s">
        <v>90</v>
      </c>
      <c r="D16" s="27">
        <v>45641</v>
      </c>
      <c r="E16" s="27">
        <v>45650</v>
      </c>
      <c r="F16">
        <v>9</v>
      </c>
      <c r="G16">
        <v>778</v>
      </c>
      <c r="H16" t="s">
        <v>11</v>
      </c>
      <c r="I16" t="s">
        <v>20</v>
      </c>
      <c r="J16" t="s">
        <v>101</v>
      </c>
      <c r="K16">
        <f>Table1[[#This Row],[Delivered Date]]-Table1[[#This Row],[Order Date]]</f>
        <v>9</v>
      </c>
      <c r="L16" t="str">
        <f t="shared" si="0"/>
        <v>2024</v>
      </c>
      <c r="M16" t="str">
        <f>TEXT(Table1[[#This Row],[Order Date]],"MMM")</f>
        <v>Dec</v>
      </c>
      <c r="N16" t="e">
        <f>ROUND(Table1[[#This Row],[Unit Price]]*Table1[[#This Row],[Quantity]]*VLOOKUP(Table1[[#This Row],[Product Name]],[1]!Table2[#All],2,FALSE),0)</f>
        <v>#REF!</v>
      </c>
      <c r="O16">
        <f>Table1[[#This Row],[Unit Price]]*Table1[[#This Row],[Quantity]]</f>
        <v>7002</v>
      </c>
      <c r="P16" t="e">
        <f>Table1[[#This Row],[Sales Revenue]]-Table1[[#This Row],[Total Cost]]</f>
        <v>#REF!</v>
      </c>
    </row>
    <row r="17" spans="1:16" x14ac:dyDescent="0.25">
      <c r="A17" t="s">
        <v>119</v>
      </c>
      <c r="B17" t="s">
        <v>26</v>
      </c>
      <c r="C17" t="s">
        <v>120</v>
      </c>
      <c r="D17" s="27">
        <v>45372</v>
      </c>
      <c r="E17" s="27">
        <v>45380</v>
      </c>
      <c r="F17">
        <v>8</v>
      </c>
      <c r="G17">
        <v>13</v>
      </c>
      <c r="H17" t="s">
        <v>12</v>
      </c>
      <c r="I17" t="s">
        <v>18</v>
      </c>
      <c r="J17" t="s">
        <v>116</v>
      </c>
      <c r="K17">
        <f>Table1[[#This Row],[Delivered Date]]-Table1[[#This Row],[Order Date]]</f>
        <v>8</v>
      </c>
      <c r="L17" t="str">
        <f t="shared" si="0"/>
        <v>2024</v>
      </c>
      <c r="M17" t="str">
        <f>TEXT(Table1[[#This Row],[Order Date]],"MMM")</f>
        <v>Mar</v>
      </c>
      <c r="N17" t="e">
        <f>ROUND(Table1[[#This Row],[Unit Price]]*Table1[[#This Row],[Quantity]]*VLOOKUP(Table1[[#This Row],[Product Name]],[1]!Table2[#All],2,FALSE),0)</f>
        <v>#REF!</v>
      </c>
      <c r="O17">
        <f>Table1[[#This Row],[Unit Price]]*Table1[[#This Row],[Quantity]]</f>
        <v>104</v>
      </c>
      <c r="P17" t="e">
        <f>Table1[[#This Row],[Sales Revenue]]-Table1[[#This Row],[Total Cost]]</f>
        <v>#REF!</v>
      </c>
    </row>
    <row r="18" spans="1:16" x14ac:dyDescent="0.25">
      <c r="A18" t="s">
        <v>121</v>
      </c>
      <c r="B18" t="s">
        <v>22</v>
      </c>
      <c r="C18" t="s">
        <v>122</v>
      </c>
      <c r="D18" s="27">
        <v>45346</v>
      </c>
      <c r="E18" s="27">
        <v>45354</v>
      </c>
      <c r="F18">
        <v>5</v>
      </c>
      <c r="G18">
        <v>871</v>
      </c>
      <c r="H18" t="s">
        <v>12</v>
      </c>
      <c r="I18" t="s">
        <v>18</v>
      </c>
      <c r="J18" t="s">
        <v>91</v>
      </c>
      <c r="K18">
        <f>Table1[[#This Row],[Delivered Date]]-Table1[[#This Row],[Order Date]]</f>
        <v>8</v>
      </c>
      <c r="L18" t="str">
        <f t="shared" si="0"/>
        <v>2024</v>
      </c>
      <c r="M18" t="str">
        <f>TEXT(Table1[[#This Row],[Order Date]],"MMM")</f>
        <v>Feb</v>
      </c>
      <c r="N18" t="e">
        <f>ROUND(Table1[[#This Row],[Unit Price]]*Table1[[#This Row],[Quantity]]*VLOOKUP(Table1[[#This Row],[Product Name]],[1]!Table2[#All],2,FALSE),0)</f>
        <v>#REF!</v>
      </c>
      <c r="O18">
        <f>Table1[[#This Row],[Unit Price]]*Table1[[#This Row],[Quantity]]</f>
        <v>4355</v>
      </c>
      <c r="P18" t="e">
        <f>Table1[[#This Row],[Sales Revenue]]-Table1[[#This Row],[Total Cost]]</f>
        <v>#REF!</v>
      </c>
    </row>
    <row r="19" spans="1:16" x14ac:dyDescent="0.25">
      <c r="A19" t="s">
        <v>123</v>
      </c>
      <c r="B19" t="s">
        <v>22</v>
      </c>
      <c r="C19" t="s">
        <v>124</v>
      </c>
      <c r="D19" s="27">
        <v>45483</v>
      </c>
      <c r="E19" s="27">
        <v>45492</v>
      </c>
      <c r="F19">
        <v>3</v>
      </c>
      <c r="G19">
        <v>562</v>
      </c>
      <c r="H19" t="s">
        <v>11</v>
      </c>
      <c r="I19" t="s">
        <v>19</v>
      </c>
      <c r="J19" t="s">
        <v>116</v>
      </c>
      <c r="K19">
        <f>Table1[[#This Row],[Delivered Date]]-Table1[[#This Row],[Order Date]]</f>
        <v>9</v>
      </c>
      <c r="L19" t="str">
        <f t="shared" si="0"/>
        <v>2024</v>
      </c>
      <c r="M19" t="str">
        <f>TEXT(Table1[[#This Row],[Order Date]],"MMM")</f>
        <v>Jul</v>
      </c>
      <c r="N19" t="e">
        <f>ROUND(Table1[[#This Row],[Unit Price]]*Table1[[#This Row],[Quantity]]*VLOOKUP(Table1[[#This Row],[Product Name]],[1]!Table2[#All],2,FALSE),0)</f>
        <v>#REF!</v>
      </c>
      <c r="O19">
        <f>Table1[[#This Row],[Unit Price]]*Table1[[#This Row],[Quantity]]</f>
        <v>1686</v>
      </c>
      <c r="P19" t="e">
        <f>Table1[[#This Row],[Sales Revenue]]-Table1[[#This Row],[Total Cost]]</f>
        <v>#REF!</v>
      </c>
    </row>
    <row r="20" spans="1:16" x14ac:dyDescent="0.25">
      <c r="A20" t="s">
        <v>125</v>
      </c>
      <c r="B20" t="s">
        <v>23</v>
      </c>
      <c r="C20" t="s">
        <v>126</v>
      </c>
      <c r="D20" s="27">
        <v>45542</v>
      </c>
      <c r="E20" s="27">
        <v>45552</v>
      </c>
      <c r="F20">
        <v>1</v>
      </c>
      <c r="G20">
        <v>124</v>
      </c>
      <c r="H20" t="s">
        <v>11</v>
      </c>
      <c r="I20" t="s">
        <v>20</v>
      </c>
      <c r="J20" t="s">
        <v>91</v>
      </c>
      <c r="K20">
        <f>Table1[[#This Row],[Delivered Date]]-Table1[[#This Row],[Order Date]]</f>
        <v>10</v>
      </c>
      <c r="L20" t="str">
        <f t="shared" si="0"/>
        <v>2024</v>
      </c>
      <c r="M20" t="str">
        <f>TEXT(Table1[[#This Row],[Order Date]],"MMM")</f>
        <v>Sep</v>
      </c>
      <c r="N20" t="e">
        <f>ROUND(Table1[[#This Row],[Unit Price]]*Table1[[#This Row],[Quantity]]*VLOOKUP(Table1[[#This Row],[Product Name]],[1]!Table2[#All],2,FALSE),0)</f>
        <v>#REF!</v>
      </c>
      <c r="O20">
        <f>Table1[[#This Row],[Unit Price]]*Table1[[#This Row],[Quantity]]</f>
        <v>124</v>
      </c>
      <c r="P20" t="e">
        <f>Table1[[#This Row],[Sales Revenue]]-Table1[[#This Row],[Total Cost]]</f>
        <v>#REF!</v>
      </c>
    </row>
    <row r="21" spans="1:16" x14ac:dyDescent="0.25">
      <c r="A21" t="s">
        <v>127</v>
      </c>
      <c r="B21" t="s">
        <v>24</v>
      </c>
      <c r="C21" t="s">
        <v>128</v>
      </c>
      <c r="D21" s="27">
        <v>45582</v>
      </c>
      <c r="E21" s="27">
        <v>45588</v>
      </c>
      <c r="F21">
        <v>2</v>
      </c>
      <c r="G21">
        <v>97</v>
      </c>
      <c r="H21" t="s">
        <v>11</v>
      </c>
      <c r="I21" t="s">
        <v>18</v>
      </c>
      <c r="J21" t="s">
        <v>116</v>
      </c>
      <c r="K21">
        <f>Table1[[#This Row],[Delivered Date]]-Table1[[#This Row],[Order Date]]</f>
        <v>6</v>
      </c>
      <c r="L21" t="str">
        <f t="shared" si="0"/>
        <v>2024</v>
      </c>
      <c r="M21" t="str">
        <f>TEXT(Table1[[#This Row],[Order Date]],"MMM")</f>
        <v>Oct</v>
      </c>
      <c r="N21" t="e">
        <f>ROUND(Table1[[#This Row],[Unit Price]]*Table1[[#This Row],[Quantity]]*VLOOKUP(Table1[[#This Row],[Product Name]],[1]!Table2[#All],2,FALSE),0)</f>
        <v>#REF!</v>
      </c>
      <c r="O21">
        <f>Table1[[#This Row],[Unit Price]]*Table1[[#This Row],[Quantity]]</f>
        <v>194</v>
      </c>
      <c r="P21" t="e">
        <f>Table1[[#This Row],[Sales Revenue]]-Table1[[#This Row],[Total Cost]]</f>
        <v>#REF!</v>
      </c>
    </row>
    <row r="22" spans="1:16" x14ac:dyDescent="0.25">
      <c r="A22" t="s">
        <v>113</v>
      </c>
      <c r="B22" t="s">
        <v>23</v>
      </c>
      <c r="C22" t="s">
        <v>114</v>
      </c>
      <c r="D22" s="27">
        <v>45477</v>
      </c>
      <c r="E22" s="27">
        <v>45480</v>
      </c>
      <c r="F22">
        <v>4</v>
      </c>
      <c r="G22">
        <v>151</v>
      </c>
      <c r="H22" t="s">
        <v>11</v>
      </c>
      <c r="I22" t="s">
        <v>18</v>
      </c>
      <c r="J22" t="s">
        <v>91</v>
      </c>
      <c r="K22">
        <f>Table1[[#This Row],[Delivered Date]]-Table1[[#This Row],[Order Date]]</f>
        <v>3</v>
      </c>
      <c r="L22" t="str">
        <f t="shared" si="0"/>
        <v>2024</v>
      </c>
      <c r="M22" t="str">
        <f>TEXT(Table1[[#This Row],[Order Date]],"MMM")</f>
        <v>Jul</v>
      </c>
      <c r="N22" t="e">
        <f>ROUND(Table1[[#This Row],[Unit Price]]*Table1[[#This Row],[Quantity]]*VLOOKUP(Table1[[#This Row],[Product Name]],[1]!Table2[#All],2,FALSE),0)</f>
        <v>#REF!</v>
      </c>
      <c r="O22">
        <f>Table1[[#This Row],[Unit Price]]*Table1[[#This Row],[Quantity]]</f>
        <v>604</v>
      </c>
      <c r="P22" t="e">
        <f>Table1[[#This Row],[Sales Revenue]]-Table1[[#This Row],[Total Cost]]</f>
        <v>#REF!</v>
      </c>
    </row>
    <row r="23" spans="1:16" x14ac:dyDescent="0.25">
      <c r="A23" t="s">
        <v>129</v>
      </c>
      <c r="B23" t="s">
        <v>23</v>
      </c>
      <c r="C23" t="s">
        <v>130</v>
      </c>
      <c r="D23" s="27">
        <v>45508</v>
      </c>
      <c r="E23" s="27">
        <v>45520</v>
      </c>
      <c r="F23">
        <v>4</v>
      </c>
      <c r="G23">
        <v>961</v>
      </c>
      <c r="H23" t="s">
        <v>12</v>
      </c>
      <c r="I23" t="s">
        <v>18</v>
      </c>
      <c r="J23" t="s">
        <v>91</v>
      </c>
      <c r="K23">
        <f>Table1[[#This Row],[Delivered Date]]-Table1[[#This Row],[Order Date]]</f>
        <v>12</v>
      </c>
      <c r="L23" t="str">
        <f t="shared" si="0"/>
        <v>2024</v>
      </c>
      <c r="M23" t="str">
        <f>TEXT(Table1[[#This Row],[Order Date]],"MMM")</f>
        <v>Aug</v>
      </c>
      <c r="N23" t="e">
        <f>ROUND(Table1[[#This Row],[Unit Price]]*Table1[[#This Row],[Quantity]]*VLOOKUP(Table1[[#This Row],[Product Name]],[1]!Table2[#All],2,FALSE),0)</f>
        <v>#REF!</v>
      </c>
      <c r="O23">
        <f>Table1[[#This Row],[Unit Price]]*Table1[[#This Row],[Quantity]]</f>
        <v>3844</v>
      </c>
      <c r="P23" t="e">
        <f>Table1[[#This Row],[Sales Revenue]]-Table1[[#This Row],[Total Cost]]</f>
        <v>#REF!</v>
      </c>
    </row>
    <row r="24" spans="1:16" x14ac:dyDescent="0.25">
      <c r="A24" t="s">
        <v>131</v>
      </c>
      <c r="B24" t="s">
        <v>26</v>
      </c>
      <c r="C24" t="s">
        <v>120</v>
      </c>
      <c r="D24" s="27">
        <v>45635</v>
      </c>
      <c r="E24" s="27">
        <v>45638</v>
      </c>
      <c r="F24">
        <v>6</v>
      </c>
      <c r="G24">
        <v>458</v>
      </c>
      <c r="H24" t="s">
        <v>11</v>
      </c>
      <c r="I24" t="s">
        <v>18</v>
      </c>
      <c r="J24" t="s">
        <v>94</v>
      </c>
      <c r="K24">
        <f>Table1[[#This Row],[Delivered Date]]-Table1[[#This Row],[Order Date]]</f>
        <v>3</v>
      </c>
      <c r="L24" t="str">
        <f t="shared" si="0"/>
        <v>2024</v>
      </c>
      <c r="M24" t="str">
        <f>TEXT(Table1[[#This Row],[Order Date]],"MMM")</f>
        <v>Dec</v>
      </c>
      <c r="N24" t="e">
        <f>ROUND(Table1[[#This Row],[Unit Price]]*Table1[[#This Row],[Quantity]]*VLOOKUP(Table1[[#This Row],[Product Name]],[1]!Table2[#All],2,FALSE),0)</f>
        <v>#REF!</v>
      </c>
      <c r="O24">
        <f>Table1[[#This Row],[Unit Price]]*Table1[[#This Row],[Quantity]]</f>
        <v>2748</v>
      </c>
      <c r="P24" t="e">
        <f>Table1[[#This Row],[Sales Revenue]]-Table1[[#This Row],[Total Cost]]</f>
        <v>#REF!</v>
      </c>
    </row>
    <row r="25" spans="1:16" x14ac:dyDescent="0.25">
      <c r="A25" t="s">
        <v>132</v>
      </c>
      <c r="B25" t="s">
        <v>22</v>
      </c>
      <c r="C25" t="s">
        <v>124</v>
      </c>
      <c r="D25" s="27">
        <v>45324</v>
      </c>
      <c r="E25" s="27">
        <v>45334</v>
      </c>
      <c r="F25">
        <v>6</v>
      </c>
      <c r="G25">
        <v>31</v>
      </c>
      <c r="H25" t="s">
        <v>11</v>
      </c>
      <c r="I25" t="s">
        <v>18</v>
      </c>
      <c r="J25" t="s">
        <v>101</v>
      </c>
      <c r="K25">
        <f>Table1[[#This Row],[Delivered Date]]-Table1[[#This Row],[Order Date]]</f>
        <v>10</v>
      </c>
      <c r="L25" t="str">
        <f t="shared" si="0"/>
        <v>2024</v>
      </c>
      <c r="M25" t="str">
        <f>TEXT(Table1[[#This Row],[Order Date]],"MMM")</f>
        <v>Feb</v>
      </c>
      <c r="N25" t="e">
        <f>ROUND(Table1[[#This Row],[Unit Price]]*Table1[[#This Row],[Quantity]]*VLOOKUP(Table1[[#This Row],[Product Name]],[1]!Table2[#All],2,FALSE),0)</f>
        <v>#REF!</v>
      </c>
      <c r="O25">
        <f>Table1[[#This Row],[Unit Price]]*Table1[[#This Row],[Quantity]]</f>
        <v>186</v>
      </c>
      <c r="P25" t="e">
        <f>Table1[[#This Row],[Sales Revenue]]-Table1[[#This Row],[Total Cost]]</f>
        <v>#REF!</v>
      </c>
    </row>
    <row r="26" spans="1:16" x14ac:dyDescent="0.25">
      <c r="A26" t="s">
        <v>133</v>
      </c>
      <c r="B26" t="s">
        <v>23</v>
      </c>
      <c r="C26" t="s">
        <v>134</v>
      </c>
      <c r="D26" s="27">
        <v>45295</v>
      </c>
      <c r="E26" s="27">
        <v>45306</v>
      </c>
      <c r="F26">
        <v>2</v>
      </c>
      <c r="G26">
        <v>734</v>
      </c>
      <c r="H26" t="s">
        <v>11</v>
      </c>
      <c r="I26" t="s">
        <v>18</v>
      </c>
      <c r="J26" t="s">
        <v>116</v>
      </c>
      <c r="K26">
        <f>Table1[[#This Row],[Delivered Date]]-Table1[[#This Row],[Order Date]]</f>
        <v>11</v>
      </c>
      <c r="L26" t="str">
        <f t="shared" si="0"/>
        <v>2024</v>
      </c>
      <c r="M26" t="str">
        <f>TEXT(Table1[[#This Row],[Order Date]],"MMM")</f>
        <v>Jan</v>
      </c>
      <c r="N26" t="e">
        <f>ROUND(Table1[[#This Row],[Unit Price]]*Table1[[#This Row],[Quantity]]*VLOOKUP(Table1[[#This Row],[Product Name]],[1]!Table2[#All],2,FALSE),0)</f>
        <v>#REF!</v>
      </c>
      <c r="O26">
        <f>Table1[[#This Row],[Unit Price]]*Table1[[#This Row],[Quantity]]</f>
        <v>1468</v>
      </c>
      <c r="P26" t="e">
        <f>Table1[[#This Row],[Sales Revenue]]-Table1[[#This Row],[Total Cost]]</f>
        <v>#REF!</v>
      </c>
    </row>
    <row r="27" spans="1:16" x14ac:dyDescent="0.25">
      <c r="A27" t="s">
        <v>135</v>
      </c>
      <c r="B27" t="s">
        <v>24</v>
      </c>
      <c r="C27" t="s">
        <v>90</v>
      </c>
      <c r="D27" s="27">
        <v>45461</v>
      </c>
      <c r="E27" s="27">
        <v>45472</v>
      </c>
      <c r="F27">
        <v>2</v>
      </c>
      <c r="G27">
        <v>536</v>
      </c>
      <c r="H27" t="s">
        <v>12</v>
      </c>
      <c r="I27" t="s">
        <v>15</v>
      </c>
      <c r="J27" t="s">
        <v>91</v>
      </c>
      <c r="K27">
        <f>Table1[[#This Row],[Delivered Date]]-Table1[[#This Row],[Order Date]]</f>
        <v>11</v>
      </c>
      <c r="L27" t="str">
        <f t="shared" si="0"/>
        <v>2024</v>
      </c>
      <c r="M27" t="str">
        <f>TEXT(Table1[[#This Row],[Order Date]],"MMM")</f>
        <v>Jun</v>
      </c>
      <c r="N27" t="e">
        <f>ROUND(Table1[[#This Row],[Unit Price]]*Table1[[#This Row],[Quantity]]*VLOOKUP(Table1[[#This Row],[Product Name]],[1]!Table2[#All],2,FALSE),0)</f>
        <v>#REF!</v>
      </c>
      <c r="O27">
        <f>Table1[[#This Row],[Unit Price]]*Table1[[#This Row],[Quantity]]</f>
        <v>1072</v>
      </c>
      <c r="P27" t="e">
        <f>Table1[[#This Row],[Sales Revenue]]-Table1[[#This Row],[Total Cost]]</f>
        <v>#REF!</v>
      </c>
    </row>
    <row r="28" spans="1:16" x14ac:dyDescent="0.25">
      <c r="A28" t="s">
        <v>136</v>
      </c>
      <c r="B28" t="s">
        <v>25</v>
      </c>
      <c r="C28" t="s">
        <v>108</v>
      </c>
      <c r="D28" s="27">
        <v>45531</v>
      </c>
      <c r="E28" s="27">
        <v>45534</v>
      </c>
      <c r="F28">
        <v>1</v>
      </c>
      <c r="G28">
        <v>200</v>
      </c>
      <c r="H28" t="s">
        <v>11</v>
      </c>
      <c r="I28" t="s">
        <v>18</v>
      </c>
      <c r="J28" t="s">
        <v>116</v>
      </c>
      <c r="K28">
        <f>Table1[[#This Row],[Delivered Date]]-Table1[[#This Row],[Order Date]]</f>
        <v>3</v>
      </c>
      <c r="L28" t="str">
        <f t="shared" si="0"/>
        <v>2024</v>
      </c>
      <c r="M28" t="str">
        <f>TEXT(Table1[[#This Row],[Order Date]],"MMM")</f>
        <v>Aug</v>
      </c>
      <c r="N28" t="e">
        <f>ROUND(Table1[[#This Row],[Unit Price]]*Table1[[#This Row],[Quantity]]*VLOOKUP(Table1[[#This Row],[Product Name]],[1]!Table2[#All],2,FALSE),0)</f>
        <v>#REF!</v>
      </c>
      <c r="O28">
        <f>Table1[[#This Row],[Unit Price]]*Table1[[#This Row],[Quantity]]</f>
        <v>200</v>
      </c>
      <c r="P28" t="e">
        <f>Table1[[#This Row],[Sales Revenue]]-Table1[[#This Row],[Total Cost]]</f>
        <v>#REF!</v>
      </c>
    </row>
    <row r="29" spans="1:16" x14ac:dyDescent="0.25">
      <c r="A29" t="s">
        <v>137</v>
      </c>
      <c r="B29" t="s">
        <v>23</v>
      </c>
      <c r="C29" t="s">
        <v>93</v>
      </c>
      <c r="D29" s="27">
        <v>45317</v>
      </c>
      <c r="E29" s="27">
        <v>45329</v>
      </c>
      <c r="F29">
        <v>9</v>
      </c>
      <c r="G29">
        <v>866</v>
      </c>
      <c r="H29" t="s">
        <v>11</v>
      </c>
      <c r="I29" t="s">
        <v>15</v>
      </c>
      <c r="J29" t="s">
        <v>101</v>
      </c>
      <c r="K29">
        <f>Table1[[#This Row],[Delivered Date]]-Table1[[#This Row],[Order Date]]</f>
        <v>12</v>
      </c>
      <c r="L29" t="str">
        <f t="shared" si="0"/>
        <v>2024</v>
      </c>
      <c r="M29" t="str">
        <f>TEXT(Table1[[#This Row],[Order Date]],"MMM")</f>
        <v>Jan</v>
      </c>
      <c r="N29" t="e">
        <f>ROUND(Table1[[#This Row],[Unit Price]]*Table1[[#This Row],[Quantity]]*VLOOKUP(Table1[[#This Row],[Product Name]],[1]!Table2[#All],2,FALSE),0)</f>
        <v>#REF!</v>
      </c>
      <c r="O29">
        <f>Table1[[#This Row],[Unit Price]]*Table1[[#This Row],[Quantity]]</f>
        <v>7794</v>
      </c>
      <c r="P29" t="e">
        <f>Table1[[#This Row],[Sales Revenue]]-Table1[[#This Row],[Total Cost]]</f>
        <v>#REF!</v>
      </c>
    </row>
    <row r="30" spans="1:16" x14ac:dyDescent="0.25">
      <c r="A30" t="s">
        <v>138</v>
      </c>
      <c r="B30" t="s">
        <v>22</v>
      </c>
      <c r="C30" t="s">
        <v>96</v>
      </c>
      <c r="D30" s="27">
        <v>45540</v>
      </c>
      <c r="E30" s="27">
        <v>45554</v>
      </c>
      <c r="F30">
        <v>8</v>
      </c>
      <c r="G30">
        <v>228</v>
      </c>
      <c r="H30" t="s">
        <v>11</v>
      </c>
      <c r="I30" t="s">
        <v>19</v>
      </c>
      <c r="J30" t="s">
        <v>101</v>
      </c>
      <c r="K30">
        <f>Table1[[#This Row],[Delivered Date]]-Table1[[#This Row],[Order Date]]</f>
        <v>14</v>
      </c>
      <c r="L30" t="str">
        <f t="shared" si="0"/>
        <v>2024</v>
      </c>
      <c r="M30" t="str">
        <f>TEXT(Table1[[#This Row],[Order Date]],"MMM")</f>
        <v>Sep</v>
      </c>
      <c r="N30" t="e">
        <f>ROUND(Table1[[#This Row],[Unit Price]]*Table1[[#This Row],[Quantity]]*VLOOKUP(Table1[[#This Row],[Product Name]],[1]!Table2[#All],2,FALSE),0)</f>
        <v>#REF!</v>
      </c>
      <c r="O30">
        <f>Table1[[#This Row],[Unit Price]]*Table1[[#This Row],[Quantity]]</f>
        <v>1824</v>
      </c>
      <c r="P30" t="e">
        <f>Table1[[#This Row],[Sales Revenue]]-Table1[[#This Row],[Total Cost]]</f>
        <v>#REF!</v>
      </c>
    </row>
    <row r="31" spans="1:16" x14ac:dyDescent="0.25">
      <c r="A31" t="s">
        <v>139</v>
      </c>
      <c r="B31" t="s">
        <v>25</v>
      </c>
      <c r="C31" t="s">
        <v>140</v>
      </c>
      <c r="D31" s="27">
        <v>45630</v>
      </c>
      <c r="E31" s="27">
        <v>45637</v>
      </c>
      <c r="F31">
        <v>8</v>
      </c>
      <c r="G31">
        <v>168</v>
      </c>
      <c r="H31" t="s">
        <v>11</v>
      </c>
      <c r="I31" t="s">
        <v>15</v>
      </c>
      <c r="J31" t="s">
        <v>94</v>
      </c>
      <c r="K31">
        <f>Table1[[#This Row],[Delivered Date]]-Table1[[#This Row],[Order Date]]</f>
        <v>7</v>
      </c>
      <c r="L31" t="str">
        <f t="shared" si="0"/>
        <v>2024</v>
      </c>
      <c r="M31" t="str">
        <f>TEXT(Table1[[#This Row],[Order Date]],"MMM")</f>
        <v>Dec</v>
      </c>
      <c r="N31" t="e">
        <f>ROUND(Table1[[#This Row],[Unit Price]]*Table1[[#This Row],[Quantity]]*VLOOKUP(Table1[[#This Row],[Product Name]],[1]!Table2[#All],2,FALSE),0)</f>
        <v>#REF!</v>
      </c>
      <c r="O31">
        <f>Table1[[#This Row],[Unit Price]]*Table1[[#This Row],[Quantity]]</f>
        <v>1344</v>
      </c>
      <c r="P31" t="e">
        <f>Table1[[#This Row],[Sales Revenue]]-Table1[[#This Row],[Total Cost]]</f>
        <v>#REF!</v>
      </c>
    </row>
    <row r="32" spans="1:16" x14ac:dyDescent="0.25">
      <c r="A32" t="s">
        <v>141</v>
      </c>
      <c r="B32" t="s">
        <v>24</v>
      </c>
      <c r="C32" t="s">
        <v>106</v>
      </c>
      <c r="D32" s="27">
        <v>45569</v>
      </c>
      <c r="E32" s="27">
        <v>45572</v>
      </c>
      <c r="F32">
        <v>1</v>
      </c>
      <c r="G32">
        <v>775</v>
      </c>
      <c r="H32" t="s">
        <v>11</v>
      </c>
      <c r="I32" t="s">
        <v>20</v>
      </c>
      <c r="J32" t="s">
        <v>94</v>
      </c>
      <c r="K32">
        <f>Table1[[#This Row],[Delivered Date]]-Table1[[#This Row],[Order Date]]</f>
        <v>3</v>
      </c>
      <c r="L32" t="str">
        <f t="shared" si="0"/>
        <v>2024</v>
      </c>
      <c r="M32" t="str">
        <f>TEXT(Table1[[#This Row],[Order Date]],"MMM")</f>
        <v>Oct</v>
      </c>
      <c r="N32" t="e">
        <f>ROUND(Table1[[#This Row],[Unit Price]]*Table1[[#This Row],[Quantity]]*VLOOKUP(Table1[[#This Row],[Product Name]],[1]!Table2[#All],2,FALSE),0)</f>
        <v>#REF!</v>
      </c>
      <c r="O32">
        <f>Table1[[#This Row],[Unit Price]]*Table1[[#This Row],[Quantity]]</f>
        <v>775</v>
      </c>
      <c r="P32" t="e">
        <f>Table1[[#This Row],[Sales Revenue]]-Table1[[#This Row],[Total Cost]]</f>
        <v>#REF!</v>
      </c>
    </row>
    <row r="33" spans="1:16" x14ac:dyDescent="0.25">
      <c r="A33" t="s">
        <v>142</v>
      </c>
      <c r="B33" t="s">
        <v>23</v>
      </c>
      <c r="C33" t="s">
        <v>114</v>
      </c>
      <c r="D33" s="27">
        <v>45549</v>
      </c>
      <c r="E33" s="27">
        <v>45554</v>
      </c>
      <c r="F33">
        <v>9</v>
      </c>
      <c r="G33">
        <v>171</v>
      </c>
      <c r="H33" t="s">
        <v>11</v>
      </c>
      <c r="I33" t="s">
        <v>15</v>
      </c>
      <c r="J33" t="s">
        <v>101</v>
      </c>
      <c r="K33">
        <f>Table1[[#This Row],[Delivered Date]]-Table1[[#This Row],[Order Date]]</f>
        <v>5</v>
      </c>
      <c r="L33" t="str">
        <f t="shared" si="0"/>
        <v>2024</v>
      </c>
      <c r="M33" t="str">
        <f>TEXT(Table1[[#This Row],[Order Date]],"MMM")</f>
        <v>Sep</v>
      </c>
      <c r="N33" t="e">
        <f>ROUND(Table1[[#This Row],[Unit Price]]*Table1[[#This Row],[Quantity]]*VLOOKUP(Table1[[#This Row],[Product Name]],[1]!Table2[#All],2,FALSE),0)</f>
        <v>#REF!</v>
      </c>
      <c r="O33">
        <f>Table1[[#This Row],[Unit Price]]*Table1[[#This Row],[Quantity]]</f>
        <v>1539</v>
      </c>
      <c r="P33" t="e">
        <f>Table1[[#This Row],[Sales Revenue]]-Table1[[#This Row],[Total Cost]]</f>
        <v>#REF!</v>
      </c>
    </row>
    <row r="34" spans="1:16" x14ac:dyDescent="0.25">
      <c r="A34" t="s">
        <v>143</v>
      </c>
      <c r="B34" t="s">
        <v>24</v>
      </c>
      <c r="C34" t="s">
        <v>106</v>
      </c>
      <c r="D34" s="27">
        <v>45418</v>
      </c>
      <c r="E34" s="27">
        <v>45431</v>
      </c>
      <c r="F34">
        <v>10</v>
      </c>
      <c r="G34">
        <v>618</v>
      </c>
      <c r="H34" t="s">
        <v>11</v>
      </c>
      <c r="I34" t="s">
        <v>15</v>
      </c>
      <c r="J34" t="s">
        <v>116</v>
      </c>
      <c r="K34">
        <f>Table1[[#This Row],[Delivered Date]]-Table1[[#This Row],[Order Date]]</f>
        <v>13</v>
      </c>
      <c r="L34" t="str">
        <f t="shared" si="0"/>
        <v>2024</v>
      </c>
      <c r="M34" t="str">
        <f>TEXT(Table1[[#This Row],[Order Date]],"MMM")</f>
        <v>May</v>
      </c>
      <c r="N34" t="e">
        <f>ROUND(Table1[[#This Row],[Unit Price]]*Table1[[#This Row],[Quantity]]*VLOOKUP(Table1[[#This Row],[Product Name]],[1]!Table2[#All],2,FALSE),0)</f>
        <v>#REF!</v>
      </c>
      <c r="O34">
        <f>Table1[[#This Row],[Unit Price]]*Table1[[#This Row],[Quantity]]</f>
        <v>6180</v>
      </c>
      <c r="P34" t="e">
        <f>Table1[[#This Row],[Sales Revenue]]-Table1[[#This Row],[Total Cost]]</f>
        <v>#REF!</v>
      </c>
    </row>
    <row r="35" spans="1:16" x14ac:dyDescent="0.25">
      <c r="A35" t="s">
        <v>144</v>
      </c>
      <c r="B35" t="s">
        <v>25</v>
      </c>
      <c r="C35" t="s">
        <v>140</v>
      </c>
      <c r="D35" s="27">
        <v>45581</v>
      </c>
      <c r="E35" s="27">
        <v>45586</v>
      </c>
      <c r="F35">
        <v>9</v>
      </c>
      <c r="G35">
        <v>333</v>
      </c>
      <c r="H35" t="s">
        <v>12</v>
      </c>
      <c r="I35" t="s">
        <v>20</v>
      </c>
      <c r="J35" t="s">
        <v>116</v>
      </c>
      <c r="K35">
        <f>Table1[[#This Row],[Delivered Date]]-Table1[[#This Row],[Order Date]]</f>
        <v>5</v>
      </c>
      <c r="L35" t="str">
        <f t="shared" si="0"/>
        <v>2024</v>
      </c>
      <c r="M35" t="str">
        <f>TEXT(Table1[[#This Row],[Order Date]],"MMM")</f>
        <v>Oct</v>
      </c>
      <c r="N35" t="e">
        <f>ROUND(Table1[[#This Row],[Unit Price]]*Table1[[#This Row],[Quantity]]*VLOOKUP(Table1[[#This Row],[Product Name]],[1]!Table2[#All],2,FALSE),0)</f>
        <v>#REF!</v>
      </c>
      <c r="O35">
        <f>Table1[[#This Row],[Unit Price]]*Table1[[#This Row],[Quantity]]</f>
        <v>2997</v>
      </c>
      <c r="P35" t="e">
        <f>Table1[[#This Row],[Sales Revenue]]-Table1[[#This Row],[Total Cost]]</f>
        <v>#REF!</v>
      </c>
    </row>
    <row r="36" spans="1:16" x14ac:dyDescent="0.25">
      <c r="A36" t="s">
        <v>145</v>
      </c>
      <c r="B36" t="s">
        <v>26</v>
      </c>
      <c r="C36" t="s">
        <v>146</v>
      </c>
      <c r="D36" s="27">
        <v>45296</v>
      </c>
      <c r="E36" s="27">
        <v>45301</v>
      </c>
      <c r="F36">
        <v>8</v>
      </c>
      <c r="G36">
        <v>646</v>
      </c>
      <c r="H36" t="s">
        <v>11</v>
      </c>
      <c r="I36" t="s">
        <v>18</v>
      </c>
      <c r="J36" t="s">
        <v>116</v>
      </c>
      <c r="K36">
        <f>Table1[[#This Row],[Delivered Date]]-Table1[[#This Row],[Order Date]]</f>
        <v>5</v>
      </c>
      <c r="L36" t="str">
        <f t="shared" si="0"/>
        <v>2024</v>
      </c>
      <c r="M36" t="str">
        <f>TEXT(Table1[[#This Row],[Order Date]],"MMM")</f>
        <v>Jan</v>
      </c>
      <c r="N36" t="e">
        <f>ROUND(Table1[[#This Row],[Unit Price]]*Table1[[#This Row],[Quantity]]*VLOOKUP(Table1[[#This Row],[Product Name]],[1]!Table2[#All],2,FALSE),0)</f>
        <v>#REF!</v>
      </c>
      <c r="O36">
        <f>Table1[[#This Row],[Unit Price]]*Table1[[#This Row],[Quantity]]</f>
        <v>5168</v>
      </c>
      <c r="P36" t="e">
        <f>Table1[[#This Row],[Sales Revenue]]-Table1[[#This Row],[Total Cost]]</f>
        <v>#REF!</v>
      </c>
    </row>
    <row r="37" spans="1:16" x14ac:dyDescent="0.25">
      <c r="A37" t="s">
        <v>147</v>
      </c>
      <c r="B37" t="s">
        <v>23</v>
      </c>
      <c r="C37" t="s">
        <v>134</v>
      </c>
      <c r="D37" s="27">
        <v>45551</v>
      </c>
      <c r="E37" s="27">
        <v>45556</v>
      </c>
      <c r="F37">
        <v>5</v>
      </c>
      <c r="G37">
        <v>496</v>
      </c>
      <c r="H37" t="s">
        <v>11</v>
      </c>
      <c r="I37" t="s">
        <v>20</v>
      </c>
      <c r="J37" t="s">
        <v>91</v>
      </c>
      <c r="K37">
        <f>Table1[[#This Row],[Delivered Date]]-Table1[[#This Row],[Order Date]]</f>
        <v>5</v>
      </c>
      <c r="L37" t="str">
        <f t="shared" si="0"/>
        <v>2024</v>
      </c>
      <c r="M37" t="str">
        <f>TEXT(Table1[[#This Row],[Order Date]],"MMM")</f>
        <v>Sep</v>
      </c>
      <c r="N37" t="e">
        <f>ROUND(Table1[[#This Row],[Unit Price]]*Table1[[#This Row],[Quantity]]*VLOOKUP(Table1[[#This Row],[Product Name]],[1]!Table2[#All],2,FALSE),0)</f>
        <v>#REF!</v>
      </c>
      <c r="O37">
        <f>Table1[[#This Row],[Unit Price]]*Table1[[#This Row],[Quantity]]</f>
        <v>2480</v>
      </c>
      <c r="P37" t="e">
        <f>Table1[[#This Row],[Sales Revenue]]-Table1[[#This Row],[Total Cost]]</f>
        <v>#REF!</v>
      </c>
    </row>
    <row r="38" spans="1:16" x14ac:dyDescent="0.25">
      <c r="A38" t="s">
        <v>148</v>
      </c>
      <c r="B38" t="s">
        <v>26</v>
      </c>
      <c r="C38" t="s">
        <v>149</v>
      </c>
      <c r="D38" s="27">
        <v>45372</v>
      </c>
      <c r="E38" s="27">
        <v>45386</v>
      </c>
      <c r="F38">
        <v>8</v>
      </c>
      <c r="G38">
        <v>863</v>
      </c>
      <c r="H38" t="s">
        <v>12</v>
      </c>
      <c r="I38" t="s">
        <v>18</v>
      </c>
      <c r="J38" t="s">
        <v>116</v>
      </c>
      <c r="K38">
        <f>Table1[[#This Row],[Delivered Date]]-Table1[[#This Row],[Order Date]]</f>
        <v>14</v>
      </c>
      <c r="L38" t="str">
        <f t="shared" si="0"/>
        <v>2024</v>
      </c>
      <c r="M38" t="str">
        <f>TEXT(Table1[[#This Row],[Order Date]],"MMM")</f>
        <v>Mar</v>
      </c>
      <c r="N38" t="e">
        <f>ROUND(Table1[[#This Row],[Unit Price]]*Table1[[#This Row],[Quantity]]*VLOOKUP(Table1[[#This Row],[Product Name]],[1]!Table2[#All],2,FALSE),0)</f>
        <v>#REF!</v>
      </c>
      <c r="O38">
        <f>Table1[[#This Row],[Unit Price]]*Table1[[#This Row],[Quantity]]</f>
        <v>6904</v>
      </c>
      <c r="P38" t="e">
        <f>Table1[[#This Row],[Sales Revenue]]-Table1[[#This Row],[Total Cost]]</f>
        <v>#REF!</v>
      </c>
    </row>
    <row r="39" spans="1:16" x14ac:dyDescent="0.25">
      <c r="A39" t="s">
        <v>150</v>
      </c>
      <c r="B39" t="s">
        <v>23</v>
      </c>
      <c r="C39" t="s">
        <v>93</v>
      </c>
      <c r="D39" s="27">
        <v>45633</v>
      </c>
      <c r="E39" s="27">
        <v>45645</v>
      </c>
      <c r="F39">
        <v>9</v>
      </c>
      <c r="G39">
        <v>316</v>
      </c>
      <c r="H39" t="s">
        <v>11</v>
      </c>
      <c r="I39" t="s">
        <v>18</v>
      </c>
      <c r="J39" t="s">
        <v>91</v>
      </c>
      <c r="K39">
        <f>Table1[[#This Row],[Delivered Date]]-Table1[[#This Row],[Order Date]]</f>
        <v>12</v>
      </c>
      <c r="L39" t="str">
        <f t="shared" si="0"/>
        <v>2024</v>
      </c>
      <c r="M39" t="str">
        <f>TEXT(Table1[[#This Row],[Order Date]],"MMM")</f>
        <v>Dec</v>
      </c>
      <c r="N39" t="e">
        <f>ROUND(Table1[[#This Row],[Unit Price]]*Table1[[#This Row],[Quantity]]*VLOOKUP(Table1[[#This Row],[Product Name]],[1]!Table2[#All],2,FALSE),0)</f>
        <v>#REF!</v>
      </c>
      <c r="O39">
        <f>Table1[[#This Row],[Unit Price]]*Table1[[#This Row],[Quantity]]</f>
        <v>2844</v>
      </c>
      <c r="P39" t="e">
        <f>Table1[[#This Row],[Sales Revenue]]-Table1[[#This Row],[Total Cost]]</f>
        <v>#REF!</v>
      </c>
    </row>
    <row r="40" spans="1:16" x14ac:dyDescent="0.25">
      <c r="A40" t="s">
        <v>151</v>
      </c>
      <c r="B40" t="s">
        <v>26</v>
      </c>
      <c r="C40" t="s">
        <v>146</v>
      </c>
      <c r="D40" s="27">
        <v>45346</v>
      </c>
      <c r="E40" s="27">
        <v>45351</v>
      </c>
      <c r="F40">
        <v>9</v>
      </c>
      <c r="G40">
        <v>169</v>
      </c>
      <c r="H40" t="s">
        <v>12</v>
      </c>
      <c r="I40" t="s">
        <v>20</v>
      </c>
      <c r="J40" t="s">
        <v>101</v>
      </c>
      <c r="K40">
        <f>Table1[[#This Row],[Delivered Date]]-Table1[[#This Row],[Order Date]]</f>
        <v>5</v>
      </c>
      <c r="L40" t="str">
        <f t="shared" si="0"/>
        <v>2024</v>
      </c>
      <c r="M40" t="str">
        <f>TEXT(Table1[[#This Row],[Order Date]],"MMM")</f>
        <v>Feb</v>
      </c>
      <c r="N40" t="e">
        <f>ROUND(Table1[[#This Row],[Unit Price]]*Table1[[#This Row],[Quantity]]*VLOOKUP(Table1[[#This Row],[Product Name]],[1]!Table2[#All],2,FALSE),0)</f>
        <v>#REF!</v>
      </c>
      <c r="O40">
        <f>Table1[[#This Row],[Unit Price]]*Table1[[#This Row],[Quantity]]</f>
        <v>1521</v>
      </c>
      <c r="P40" t="e">
        <f>Table1[[#This Row],[Sales Revenue]]-Table1[[#This Row],[Total Cost]]</f>
        <v>#REF!</v>
      </c>
    </row>
    <row r="41" spans="1:16" x14ac:dyDescent="0.25">
      <c r="A41" t="s">
        <v>152</v>
      </c>
      <c r="B41" t="s">
        <v>22</v>
      </c>
      <c r="C41" t="s">
        <v>153</v>
      </c>
      <c r="D41" s="27">
        <v>45396</v>
      </c>
      <c r="E41" s="27">
        <v>45410</v>
      </c>
      <c r="F41">
        <v>5</v>
      </c>
      <c r="G41">
        <v>527</v>
      </c>
      <c r="H41" t="s">
        <v>11</v>
      </c>
      <c r="I41" t="s">
        <v>17</v>
      </c>
      <c r="J41" t="s">
        <v>94</v>
      </c>
      <c r="K41">
        <f>Table1[[#This Row],[Delivered Date]]-Table1[[#This Row],[Order Date]]</f>
        <v>14</v>
      </c>
      <c r="L41" t="str">
        <f t="shared" si="0"/>
        <v>2024</v>
      </c>
      <c r="M41" t="str">
        <f>TEXT(Table1[[#This Row],[Order Date]],"MMM")</f>
        <v>Apr</v>
      </c>
      <c r="N41" t="e">
        <f>ROUND(Table1[[#This Row],[Unit Price]]*Table1[[#This Row],[Quantity]]*VLOOKUP(Table1[[#This Row],[Product Name]],[1]!Table2[#All],2,FALSE),0)</f>
        <v>#REF!</v>
      </c>
      <c r="O41">
        <f>Table1[[#This Row],[Unit Price]]*Table1[[#This Row],[Quantity]]</f>
        <v>2635</v>
      </c>
      <c r="P41" t="e">
        <f>Table1[[#This Row],[Sales Revenue]]-Table1[[#This Row],[Total Cost]]</f>
        <v>#REF!</v>
      </c>
    </row>
    <row r="42" spans="1:16" x14ac:dyDescent="0.25">
      <c r="A42" t="s">
        <v>154</v>
      </c>
      <c r="B42" t="s">
        <v>24</v>
      </c>
      <c r="C42" t="s">
        <v>100</v>
      </c>
      <c r="D42" s="27">
        <v>45433</v>
      </c>
      <c r="E42" s="27">
        <v>45437</v>
      </c>
      <c r="F42">
        <v>1</v>
      </c>
      <c r="G42">
        <v>13</v>
      </c>
      <c r="H42" t="s">
        <v>12</v>
      </c>
      <c r="I42" t="s">
        <v>20</v>
      </c>
      <c r="J42" t="s">
        <v>101</v>
      </c>
      <c r="K42">
        <f>Table1[[#This Row],[Delivered Date]]-Table1[[#This Row],[Order Date]]</f>
        <v>4</v>
      </c>
      <c r="L42" t="str">
        <f t="shared" si="0"/>
        <v>2024</v>
      </c>
      <c r="M42" t="str">
        <f>TEXT(Table1[[#This Row],[Order Date]],"MMM")</f>
        <v>May</v>
      </c>
      <c r="N42" t="e">
        <f>ROUND(Table1[[#This Row],[Unit Price]]*Table1[[#This Row],[Quantity]]*VLOOKUP(Table1[[#This Row],[Product Name]],[1]!Table2[#All],2,FALSE),0)</f>
        <v>#REF!</v>
      </c>
      <c r="O42">
        <f>Table1[[#This Row],[Unit Price]]*Table1[[#This Row],[Quantity]]</f>
        <v>13</v>
      </c>
      <c r="P42" t="e">
        <f>Table1[[#This Row],[Sales Revenue]]-Table1[[#This Row],[Total Cost]]</f>
        <v>#REF!</v>
      </c>
    </row>
    <row r="43" spans="1:16" x14ac:dyDescent="0.25">
      <c r="A43" t="s">
        <v>155</v>
      </c>
      <c r="B43" t="s">
        <v>26</v>
      </c>
      <c r="C43" t="s">
        <v>112</v>
      </c>
      <c r="D43" s="27">
        <v>45518</v>
      </c>
      <c r="E43" s="27">
        <v>45525</v>
      </c>
      <c r="F43">
        <v>9</v>
      </c>
      <c r="G43">
        <v>732</v>
      </c>
      <c r="H43" t="s">
        <v>11</v>
      </c>
      <c r="I43" t="s">
        <v>17</v>
      </c>
      <c r="J43" t="s">
        <v>101</v>
      </c>
      <c r="K43">
        <f>Table1[[#This Row],[Delivered Date]]-Table1[[#This Row],[Order Date]]</f>
        <v>7</v>
      </c>
      <c r="L43" t="str">
        <f t="shared" si="0"/>
        <v>2024</v>
      </c>
      <c r="M43" t="str">
        <f>TEXT(Table1[[#This Row],[Order Date]],"MMM")</f>
        <v>Aug</v>
      </c>
      <c r="N43" t="e">
        <f>ROUND(Table1[[#This Row],[Unit Price]]*Table1[[#This Row],[Quantity]]*VLOOKUP(Table1[[#This Row],[Product Name]],[1]!Table2[#All],2,FALSE),0)</f>
        <v>#REF!</v>
      </c>
      <c r="O43">
        <f>Table1[[#This Row],[Unit Price]]*Table1[[#This Row],[Quantity]]</f>
        <v>6588</v>
      </c>
      <c r="P43" t="e">
        <f>Table1[[#This Row],[Sales Revenue]]-Table1[[#This Row],[Total Cost]]</f>
        <v>#REF!</v>
      </c>
    </row>
    <row r="44" spans="1:16" x14ac:dyDescent="0.25">
      <c r="A44" t="s">
        <v>156</v>
      </c>
      <c r="B44" t="s">
        <v>24</v>
      </c>
      <c r="C44" t="s">
        <v>90</v>
      </c>
      <c r="D44" s="27">
        <v>45645</v>
      </c>
      <c r="E44" s="27">
        <v>45651</v>
      </c>
      <c r="F44">
        <v>3</v>
      </c>
      <c r="G44">
        <v>568</v>
      </c>
      <c r="H44" t="s">
        <v>12</v>
      </c>
      <c r="I44" t="s">
        <v>15</v>
      </c>
      <c r="J44" t="s">
        <v>116</v>
      </c>
      <c r="K44">
        <f>Table1[[#This Row],[Delivered Date]]-Table1[[#This Row],[Order Date]]</f>
        <v>6</v>
      </c>
      <c r="L44" t="str">
        <f t="shared" si="0"/>
        <v>2024</v>
      </c>
      <c r="M44" t="str">
        <f>TEXT(Table1[[#This Row],[Order Date]],"MMM")</f>
        <v>Dec</v>
      </c>
      <c r="N44" t="e">
        <f>ROUND(Table1[[#This Row],[Unit Price]]*Table1[[#This Row],[Quantity]]*VLOOKUP(Table1[[#This Row],[Product Name]],[1]!Table2[#All],2,FALSE),0)</f>
        <v>#REF!</v>
      </c>
      <c r="O44">
        <f>Table1[[#This Row],[Unit Price]]*Table1[[#This Row],[Quantity]]</f>
        <v>1704</v>
      </c>
      <c r="P44" t="e">
        <f>Table1[[#This Row],[Sales Revenue]]-Table1[[#This Row],[Total Cost]]</f>
        <v>#REF!</v>
      </c>
    </row>
    <row r="45" spans="1:16" x14ac:dyDescent="0.25">
      <c r="A45" t="s">
        <v>157</v>
      </c>
      <c r="B45" t="s">
        <v>23</v>
      </c>
      <c r="C45" t="s">
        <v>134</v>
      </c>
      <c r="D45" s="27">
        <v>45512</v>
      </c>
      <c r="E45" s="27">
        <v>45516</v>
      </c>
      <c r="F45">
        <v>3</v>
      </c>
      <c r="G45">
        <v>52</v>
      </c>
      <c r="H45" t="s">
        <v>11</v>
      </c>
      <c r="I45" t="s">
        <v>20</v>
      </c>
      <c r="J45" t="s">
        <v>116</v>
      </c>
      <c r="K45">
        <f>Table1[[#This Row],[Delivered Date]]-Table1[[#This Row],[Order Date]]</f>
        <v>4</v>
      </c>
      <c r="L45" t="str">
        <f t="shared" si="0"/>
        <v>2024</v>
      </c>
      <c r="M45" t="str">
        <f>TEXT(Table1[[#This Row],[Order Date]],"MMM")</f>
        <v>Aug</v>
      </c>
      <c r="N45" t="e">
        <f>ROUND(Table1[[#This Row],[Unit Price]]*Table1[[#This Row],[Quantity]]*VLOOKUP(Table1[[#This Row],[Product Name]],[1]!Table2[#All],2,FALSE),0)</f>
        <v>#REF!</v>
      </c>
      <c r="O45">
        <f>Table1[[#This Row],[Unit Price]]*Table1[[#This Row],[Quantity]]</f>
        <v>156</v>
      </c>
      <c r="P45" t="e">
        <f>Table1[[#This Row],[Sales Revenue]]-Table1[[#This Row],[Total Cost]]</f>
        <v>#REF!</v>
      </c>
    </row>
    <row r="46" spans="1:16" x14ac:dyDescent="0.25">
      <c r="A46" t="s">
        <v>158</v>
      </c>
      <c r="B46" t="s">
        <v>26</v>
      </c>
      <c r="C46" t="s">
        <v>112</v>
      </c>
      <c r="D46" s="27">
        <v>45641</v>
      </c>
      <c r="E46" s="27">
        <v>45652</v>
      </c>
      <c r="F46">
        <v>4</v>
      </c>
      <c r="G46">
        <v>692</v>
      </c>
      <c r="H46" t="s">
        <v>12</v>
      </c>
      <c r="I46" t="s">
        <v>15</v>
      </c>
      <c r="J46" t="s">
        <v>94</v>
      </c>
      <c r="K46">
        <f>Table1[[#This Row],[Delivered Date]]-Table1[[#This Row],[Order Date]]</f>
        <v>11</v>
      </c>
      <c r="L46" t="str">
        <f t="shared" si="0"/>
        <v>2024</v>
      </c>
      <c r="M46" t="str">
        <f>TEXT(Table1[[#This Row],[Order Date]],"MMM")</f>
        <v>Dec</v>
      </c>
      <c r="N46" t="e">
        <f>ROUND(Table1[[#This Row],[Unit Price]]*Table1[[#This Row],[Quantity]]*VLOOKUP(Table1[[#This Row],[Product Name]],[1]!Table2[#All],2,FALSE),0)</f>
        <v>#REF!</v>
      </c>
      <c r="O46">
        <f>Table1[[#This Row],[Unit Price]]*Table1[[#This Row],[Quantity]]</f>
        <v>2768</v>
      </c>
      <c r="P46" t="e">
        <f>Table1[[#This Row],[Sales Revenue]]-Table1[[#This Row],[Total Cost]]</f>
        <v>#REF!</v>
      </c>
    </row>
    <row r="47" spans="1:16" x14ac:dyDescent="0.25">
      <c r="A47" t="s">
        <v>159</v>
      </c>
      <c r="B47" t="s">
        <v>22</v>
      </c>
      <c r="C47" t="s">
        <v>110</v>
      </c>
      <c r="D47" s="27">
        <v>45487</v>
      </c>
      <c r="E47" s="27">
        <v>45495</v>
      </c>
      <c r="F47">
        <v>1</v>
      </c>
      <c r="G47">
        <v>889</v>
      </c>
      <c r="H47" t="s">
        <v>11</v>
      </c>
      <c r="I47" t="s">
        <v>17</v>
      </c>
      <c r="J47" t="s">
        <v>91</v>
      </c>
      <c r="K47">
        <f>Table1[[#This Row],[Delivered Date]]-Table1[[#This Row],[Order Date]]</f>
        <v>8</v>
      </c>
      <c r="L47" t="str">
        <f t="shared" si="0"/>
        <v>2024</v>
      </c>
      <c r="M47" t="str">
        <f>TEXT(Table1[[#This Row],[Order Date]],"MMM")</f>
        <v>Jul</v>
      </c>
      <c r="N47" t="e">
        <f>ROUND(Table1[[#This Row],[Unit Price]]*Table1[[#This Row],[Quantity]]*VLOOKUP(Table1[[#This Row],[Product Name]],[1]!Table2[#All],2,FALSE),0)</f>
        <v>#REF!</v>
      </c>
      <c r="O47">
        <f>Table1[[#This Row],[Unit Price]]*Table1[[#This Row],[Quantity]]</f>
        <v>889</v>
      </c>
      <c r="P47" t="e">
        <f>Table1[[#This Row],[Sales Revenue]]-Table1[[#This Row],[Total Cost]]</f>
        <v>#REF!</v>
      </c>
    </row>
    <row r="48" spans="1:16" x14ac:dyDescent="0.25">
      <c r="A48" t="s">
        <v>160</v>
      </c>
      <c r="B48" t="s">
        <v>23</v>
      </c>
      <c r="C48" t="s">
        <v>126</v>
      </c>
      <c r="D48" s="27">
        <v>45306</v>
      </c>
      <c r="E48" s="27">
        <v>45309</v>
      </c>
      <c r="F48">
        <v>2</v>
      </c>
      <c r="G48">
        <v>908</v>
      </c>
      <c r="H48" t="s">
        <v>12</v>
      </c>
      <c r="I48" t="s">
        <v>20</v>
      </c>
      <c r="J48" t="s">
        <v>116</v>
      </c>
      <c r="K48">
        <f>Table1[[#This Row],[Delivered Date]]-Table1[[#This Row],[Order Date]]</f>
        <v>3</v>
      </c>
      <c r="L48" t="str">
        <f t="shared" si="0"/>
        <v>2024</v>
      </c>
      <c r="M48" t="str">
        <f>TEXT(Table1[[#This Row],[Order Date]],"MMM")</f>
        <v>Jan</v>
      </c>
      <c r="N48" t="e">
        <f>ROUND(Table1[[#This Row],[Unit Price]]*Table1[[#This Row],[Quantity]]*VLOOKUP(Table1[[#This Row],[Product Name]],[1]!Table2[#All],2,FALSE),0)</f>
        <v>#REF!</v>
      </c>
      <c r="O48">
        <f>Table1[[#This Row],[Unit Price]]*Table1[[#This Row],[Quantity]]</f>
        <v>1816</v>
      </c>
      <c r="P48" t="e">
        <f>Table1[[#This Row],[Sales Revenue]]-Table1[[#This Row],[Total Cost]]</f>
        <v>#REF!</v>
      </c>
    </row>
    <row r="49" spans="1:16" x14ac:dyDescent="0.25">
      <c r="A49" t="s">
        <v>161</v>
      </c>
      <c r="B49" t="s">
        <v>24</v>
      </c>
      <c r="C49" t="s">
        <v>100</v>
      </c>
      <c r="D49" s="27">
        <v>45292</v>
      </c>
      <c r="E49" s="27">
        <v>45306</v>
      </c>
      <c r="F49">
        <v>9</v>
      </c>
      <c r="G49">
        <v>957</v>
      </c>
      <c r="H49" t="s">
        <v>12</v>
      </c>
      <c r="I49" t="s">
        <v>19</v>
      </c>
      <c r="J49" t="s">
        <v>116</v>
      </c>
      <c r="K49">
        <f>Table1[[#This Row],[Delivered Date]]-Table1[[#This Row],[Order Date]]</f>
        <v>14</v>
      </c>
      <c r="L49" t="str">
        <f t="shared" si="0"/>
        <v>2024</v>
      </c>
      <c r="M49" t="str">
        <f>TEXT(Table1[[#This Row],[Order Date]],"MMM")</f>
        <v>Jan</v>
      </c>
      <c r="N49" t="e">
        <f>ROUND(Table1[[#This Row],[Unit Price]]*Table1[[#This Row],[Quantity]]*VLOOKUP(Table1[[#This Row],[Product Name]],[1]!Table2[#All],2,FALSE),0)</f>
        <v>#REF!</v>
      </c>
      <c r="O49">
        <f>Table1[[#This Row],[Unit Price]]*Table1[[#This Row],[Quantity]]</f>
        <v>8613</v>
      </c>
      <c r="P49" t="e">
        <f>Table1[[#This Row],[Sales Revenue]]-Table1[[#This Row],[Total Cost]]</f>
        <v>#REF!</v>
      </c>
    </row>
    <row r="50" spans="1:16" x14ac:dyDescent="0.25">
      <c r="A50" t="s">
        <v>162</v>
      </c>
      <c r="B50" t="s">
        <v>22</v>
      </c>
      <c r="C50" t="s">
        <v>153</v>
      </c>
      <c r="D50" s="27">
        <v>45512</v>
      </c>
      <c r="E50" s="27">
        <v>45519</v>
      </c>
      <c r="F50">
        <v>2</v>
      </c>
      <c r="G50">
        <v>981</v>
      </c>
      <c r="H50" t="s">
        <v>12</v>
      </c>
      <c r="I50" t="s">
        <v>18</v>
      </c>
      <c r="J50" t="s">
        <v>94</v>
      </c>
      <c r="K50">
        <f>Table1[[#This Row],[Delivered Date]]-Table1[[#This Row],[Order Date]]</f>
        <v>7</v>
      </c>
      <c r="L50" t="str">
        <f t="shared" si="0"/>
        <v>2024</v>
      </c>
      <c r="M50" t="str">
        <f>TEXT(Table1[[#This Row],[Order Date]],"MMM")</f>
        <v>Aug</v>
      </c>
      <c r="N50" t="e">
        <f>ROUND(Table1[[#This Row],[Unit Price]]*Table1[[#This Row],[Quantity]]*VLOOKUP(Table1[[#This Row],[Product Name]],[1]!Table2[#All],2,FALSE),0)</f>
        <v>#REF!</v>
      </c>
      <c r="O50">
        <f>Table1[[#This Row],[Unit Price]]*Table1[[#This Row],[Quantity]]</f>
        <v>1962</v>
      </c>
      <c r="P50" t="e">
        <f>Table1[[#This Row],[Sales Revenue]]-Table1[[#This Row],[Total Cost]]</f>
        <v>#REF!</v>
      </c>
    </row>
    <row r="51" spans="1:16" x14ac:dyDescent="0.25">
      <c r="A51" t="s">
        <v>163</v>
      </c>
      <c r="B51" t="s">
        <v>25</v>
      </c>
      <c r="C51" t="s">
        <v>98</v>
      </c>
      <c r="D51" s="27">
        <v>45575</v>
      </c>
      <c r="E51" s="27">
        <v>45578</v>
      </c>
      <c r="F51">
        <v>3</v>
      </c>
      <c r="G51">
        <v>206</v>
      </c>
      <c r="H51" t="s">
        <v>12</v>
      </c>
      <c r="I51" t="s">
        <v>17</v>
      </c>
      <c r="J51" t="s">
        <v>94</v>
      </c>
      <c r="K51">
        <f>Table1[[#This Row],[Delivered Date]]-Table1[[#This Row],[Order Date]]</f>
        <v>3</v>
      </c>
      <c r="L51" t="str">
        <f t="shared" si="0"/>
        <v>2024</v>
      </c>
      <c r="M51" t="str">
        <f>TEXT(Table1[[#This Row],[Order Date]],"MMM")</f>
        <v>Oct</v>
      </c>
      <c r="N51" t="e">
        <f>ROUND(Table1[[#This Row],[Unit Price]]*Table1[[#This Row],[Quantity]]*VLOOKUP(Table1[[#This Row],[Product Name]],[1]!Table2[#All],2,FALSE),0)</f>
        <v>#REF!</v>
      </c>
      <c r="O51">
        <f>Table1[[#This Row],[Unit Price]]*Table1[[#This Row],[Quantity]]</f>
        <v>618</v>
      </c>
      <c r="P51" t="e">
        <f>Table1[[#This Row],[Sales Revenue]]-Table1[[#This Row],[Total Cost]]</f>
        <v>#REF!</v>
      </c>
    </row>
    <row r="52" spans="1:16" x14ac:dyDescent="0.25">
      <c r="A52" t="s">
        <v>164</v>
      </c>
      <c r="B52" t="s">
        <v>25</v>
      </c>
      <c r="C52" t="s">
        <v>108</v>
      </c>
      <c r="D52" s="27">
        <v>45637</v>
      </c>
      <c r="E52" s="27">
        <v>45647</v>
      </c>
      <c r="F52">
        <v>4</v>
      </c>
      <c r="G52">
        <v>533</v>
      </c>
      <c r="H52" t="s">
        <v>12</v>
      </c>
      <c r="I52" t="s">
        <v>17</v>
      </c>
      <c r="J52" t="s">
        <v>116</v>
      </c>
      <c r="K52">
        <f>Table1[[#This Row],[Delivered Date]]-Table1[[#This Row],[Order Date]]</f>
        <v>10</v>
      </c>
      <c r="L52" t="str">
        <f t="shared" si="0"/>
        <v>2024</v>
      </c>
      <c r="M52" t="str">
        <f>TEXT(Table1[[#This Row],[Order Date]],"MMM")</f>
        <v>Dec</v>
      </c>
      <c r="N52" t="e">
        <f>ROUND(Table1[[#This Row],[Unit Price]]*Table1[[#This Row],[Quantity]]*VLOOKUP(Table1[[#This Row],[Product Name]],[1]!Table2[#All],2,FALSE),0)</f>
        <v>#REF!</v>
      </c>
      <c r="O52">
        <f>Table1[[#This Row],[Unit Price]]*Table1[[#This Row],[Quantity]]</f>
        <v>2132</v>
      </c>
      <c r="P52" t="e">
        <f>Table1[[#This Row],[Sales Revenue]]-Table1[[#This Row],[Total Cost]]</f>
        <v>#REF!</v>
      </c>
    </row>
    <row r="53" spans="1:16" x14ac:dyDescent="0.25">
      <c r="A53" t="s">
        <v>165</v>
      </c>
      <c r="B53" t="s">
        <v>24</v>
      </c>
      <c r="C53" t="s">
        <v>166</v>
      </c>
      <c r="D53" s="27">
        <v>45555</v>
      </c>
      <c r="E53" s="27">
        <v>45562</v>
      </c>
      <c r="F53">
        <v>10</v>
      </c>
      <c r="G53">
        <v>353</v>
      </c>
      <c r="H53" t="s">
        <v>12</v>
      </c>
      <c r="I53" t="s">
        <v>15</v>
      </c>
      <c r="J53" t="s">
        <v>116</v>
      </c>
      <c r="K53">
        <f>Table1[[#This Row],[Delivered Date]]-Table1[[#This Row],[Order Date]]</f>
        <v>7</v>
      </c>
      <c r="L53" t="str">
        <f t="shared" si="0"/>
        <v>2024</v>
      </c>
      <c r="M53" t="str">
        <f>TEXT(Table1[[#This Row],[Order Date]],"MMM")</f>
        <v>Sep</v>
      </c>
      <c r="N53" t="e">
        <f>ROUND(Table1[[#This Row],[Unit Price]]*Table1[[#This Row],[Quantity]]*VLOOKUP(Table1[[#This Row],[Product Name]],[1]!Table2[#All],2,FALSE),0)</f>
        <v>#REF!</v>
      </c>
      <c r="O53">
        <f>Table1[[#This Row],[Unit Price]]*Table1[[#This Row],[Quantity]]</f>
        <v>3530</v>
      </c>
      <c r="P53" t="e">
        <f>Table1[[#This Row],[Sales Revenue]]-Table1[[#This Row],[Total Cost]]</f>
        <v>#REF!</v>
      </c>
    </row>
    <row r="54" spans="1:16" x14ac:dyDescent="0.25">
      <c r="A54" t="s">
        <v>167</v>
      </c>
      <c r="B54" t="s">
        <v>23</v>
      </c>
      <c r="C54" t="s">
        <v>93</v>
      </c>
      <c r="D54" s="27">
        <v>45525</v>
      </c>
      <c r="E54" s="27">
        <v>45536</v>
      </c>
      <c r="F54">
        <v>7</v>
      </c>
      <c r="G54">
        <v>917</v>
      </c>
      <c r="H54" t="s">
        <v>11</v>
      </c>
      <c r="I54" t="s">
        <v>18</v>
      </c>
      <c r="J54" t="s">
        <v>91</v>
      </c>
      <c r="K54">
        <f>Table1[[#This Row],[Delivered Date]]-Table1[[#This Row],[Order Date]]</f>
        <v>11</v>
      </c>
      <c r="L54" t="str">
        <f t="shared" si="0"/>
        <v>2024</v>
      </c>
      <c r="M54" t="str">
        <f>TEXT(Table1[[#This Row],[Order Date]],"MMM")</f>
        <v>Aug</v>
      </c>
      <c r="N54" t="e">
        <f>ROUND(Table1[[#This Row],[Unit Price]]*Table1[[#This Row],[Quantity]]*VLOOKUP(Table1[[#This Row],[Product Name]],[1]!Table2[#All],2,FALSE),0)</f>
        <v>#REF!</v>
      </c>
      <c r="O54">
        <f>Table1[[#This Row],[Unit Price]]*Table1[[#This Row],[Quantity]]</f>
        <v>6419</v>
      </c>
      <c r="P54" t="e">
        <f>Table1[[#This Row],[Sales Revenue]]-Table1[[#This Row],[Total Cost]]</f>
        <v>#REF!</v>
      </c>
    </row>
    <row r="55" spans="1:16" x14ac:dyDescent="0.25">
      <c r="A55" t="s">
        <v>168</v>
      </c>
      <c r="B55" t="s">
        <v>25</v>
      </c>
      <c r="C55" t="s">
        <v>108</v>
      </c>
      <c r="D55" s="27">
        <v>45496</v>
      </c>
      <c r="E55" s="27">
        <v>45502</v>
      </c>
      <c r="F55">
        <v>4</v>
      </c>
      <c r="G55">
        <v>161</v>
      </c>
      <c r="H55" t="s">
        <v>11</v>
      </c>
      <c r="I55" t="s">
        <v>18</v>
      </c>
      <c r="J55" t="s">
        <v>116</v>
      </c>
      <c r="K55">
        <f>Table1[[#This Row],[Delivered Date]]-Table1[[#This Row],[Order Date]]</f>
        <v>6</v>
      </c>
      <c r="L55" t="str">
        <f t="shared" si="0"/>
        <v>2024</v>
      </c>
      <c r="M55" t="str">
        <f>TEXT(Table1[[#This Row],[Order Date]],"MMM")</f>
        <v>Jul</v>
      </c>
      <c r="N55" t="e">
        <f>ROUND(Table1[[#This Row],[Unit Price]]*Table1[[#This Row],[Quantity]]*VLOOKUP(Table1[[#This Row],[Product Name]],[1]!Table2[#All],2,FALSE),0)</f>
        <v>#REF!</v>
      </c>
      <c r="O55">
        <f>Table1[[#This Row],[Unit Price]]*Table1[[#This Row],[Quantity]]</f>
        <v>644</v>
      </c>
      <c r="P55" t="e">
        <f>Table1[[#This Row],[Sales Revenue]]-Table1[[#This Row],[Total Cost]]</f>
        <v>#REF!</v>
      </c>
    </row>
    <row r="56" spans="1:16" x14ac:dyDescent="0.25">
      <c r="A56" t="s">
        <v>169</v>
      </c>
      <c r="B56" t="s">
        <v>25</v>
      </c>
      <c r="C56" t="s">
        <v>170</v>
      </c>
      <c r="D56" s="27">
        <v>45382</v>
      </c>
      <c r="E56" s="27">
        <v>45387</v>
      </c>
      <c r="F56">
        <v>9</v>
      </c>
      <c r="G56">
        <v>485</v>
      </c>
      <c r="H56" t="s">
        <v>11</v>
      </c>
      <c r="I56" t="s">
        <v>15</v>
      </c>
      <c r="J56" t="s">
        <v>94</v>
      </c>
      <c r="K56">
        <f>Table1[[#This Row],[Delivered Date]]-Table1[[#This Row],[Order Date]]</f>
        <v>5</v>
      </c>
      <c r="L56" t="str">
        <f t="shared" si="0"/>
        <v>2024</v>
      </c>
      <c r="M56" t="str">
        <f>TEXT(Table1[[#This Row],[Order Date]],"MMM")</f>
        <v>Mar</v>
      </c>
      <c r="N56" t="e">
        <f>ROUND(Table1[[#This Row],[Unit Price]]*Table1[[#This Row],[Quantity]]*VLOOKUP(Table1[[#This Row],[Product Name]],[1]!Table2[#All],2,FALSE),0)</f>
        <v>#REF!</v>
      </c>
      <c r="O56">
        <f>Table1[[#This Row],[Unit Price]]*Table1[[#This Row],[Quantity]]</f>
        <v>4365</v>
      </c>
      <c r="P56" t="e">
        <f>Table1[[#This Row],[Sales Revenue]]-Table1[[#This Row],[Total Cost]]</f>
        <v>#REF!</v>
      </c>
    </row>
    <row r="57" spans="1:16" x14ac:dyDescent="0.25">
      <c r="A57" t="s">
        <v>171</v>
      </c>
      <c r="B57" t="s">
        <v>24</v>
      </c>
      <c r="C57" t="s">
        <v>100</v>
      </c>
      <c r="D57" s="27">
        <v>45360</v>
      </c>
      <c r="E57" s="27">
        <v>45364</v>
      </c>
      <c r="F57">
        <v>8</v>
      </c>
      <c r="G57">
        <v>693</v>
      </c>
      <c r="H57" t="s">
        <v>12</v>
      </c>
      <c r="I57" t="s">
        <v>18</v>
      </c>
      <c r="J57" t="s">
        <v>91</v>
      </c>
      <c r="K57">
        <f>Table1[[#This Row],[Delivered Date]]-Table1[[#This Row],[Order Date]]</f>
        <v>4</v>
      </c>
      <c r="L57" t="str">
        <f t="shared" si="0"/>
        <v>2024</v>
      </c>
      <c r="M57" t="str">
        <f>TEXT(Table1[[#This Row],[Order Date]],"MMM")</f>
        <v>Mar</v>
      </c>
      <c r="N57" t="e">
        <f>ROUND(Table1[[#This Row],[Unit Price]]*Table1[[#This Row],[Quantity]]*VLOOKUP(Table1[[#This Row],[Product Name]],[1]!Table2[#All],2,FALSE),0)</f>
        <v>#REF!</v>
      </c>
      <c r="O57">
        <f>Table1[[#This Row],[Unit Price]]*Table1[[#This Row],[Quantity]]</f>
        <v>5544</v>
      </c>
      <c r="P57" t="e">
        <f>Table1[[#This Row],[Sales Revenue]]-Table1[[#This Row],[Total Cost]]</f>
        <v>#REF!</v>
      </c>
    </row>
    <row r="58" spans="1:16" x14ac:dyDescent="0.25">
      <c r="A58" t="s">
        <v>172</v>
      </c>
      <c r="B58" t="s">
        <v>22</v>
      </c>
      <c r="C58" t="s">
        <v>96</v>
      </c>
      <c r="D58" s="27">
        <v>45522</v>
      </c>
      <c r="E58" s="27">
        <v>45532</v>
      </c>
      <c r="F58">
        <v>5</v>
      </c>
      <c r="G58">
        <v>779</v>
      </c>
      <c r="H58" t="s">
        <v>12</v>
      </c>
      <c r="I58" t="s">
        <v>15</v>
      </c>
      <c r="J58" t="s">
        <v>101</v>
      </c>
      <c r="K58">
        <f>Table1[[#This Row],[Delivered Date]]-Table1[[#This Row],[Order Date]]</f>
        <v>10</v>
      </c>
      <c r="L58" t="str">
        <f t="shared" si="0"/>
        <v>2024</v>
      </c>
      <c r="M58" t="str">
        <f>TEXT(Table1[[#This Row],[Order Date]],"MMM")</f>
        <v>Aug</v>
      </c>
      <c r="N58" t="e">
        <f>ROUND(Table1[[#This Row],[Unit Price]]*Table1[[#This Row],[Quantity]]*VLOOKUP(Table1[[#This Row],[Product Name]],[1]!Table2[#All],2,FALSE),0)</f>
        <v>#REF!</v>
      </c>
      <c r="O58">
        <f>Table1[[#This Row],[Unit Price]]*Table1[[#This Row],[Quantity]]</f>
        <v>3895</v>
      </c>
      <c r="P58" t="e">
        <f>Table1[[#This Row],[Sales Revenue]]-Table1[[#This Row],[Total Cost]]</f>
        <v>#REF!</v>
      </c>
    </row>
    <row r="59" spans="1:16" x14ac:dyDescent="0.25">
      <c r="A59" t="s">
        <v>173</v>
      </c>
      <c r="B59" t="s">
        <v>25</v>
      </c>
      <c r="C59" t="s">
        <v>170</v>
      </c>
      <c r="D59" s="27">
        <v>45432</v>
      </c>
      <c r="E59" s="27">
        <v>45443</v>
      </c>
      <c r="F59">
        <v>8</v>
      </c>
      <c r="G59">
        <v>89</v>
      </c>
      <c r="H59" t="s">
        <v>11</v>
      </c>
      <c r="I59" t="s">
        <v>18</v>
      </c>
      <c r="J59" t="s">
        <v>94</v>
      </c>
      <c r="K59">
        <f>Table1[[#This Row],[Delivered Date]]-Table1[[#This Row],[Order Date]]</f>
        <v>11</v>
      </c>
      <c r="L59" t="str">
        <f t="shared" si="0"/>
        <v>2024</v>
      </c>
      <c r="M59" t="str">
        <f>TEXT(Table1[[#This Row],[Order Date]],"MMM")</f>
        <v>May</v>
      </c>
      <c r="N59" t="e">
        <f>ROUND(Table1[[#This Row],[Unit Price]]*Table1[[#This Row],[Quantity]]*VLOOKUP(Table1[[#This Row],[Product Name]],[1]!Table2[#All],2,FALSE),0)</f>
        <v>#REF!</v>
      </c>
      <c r="O59">
        <f>Table1[[#This Row],[Unit Price]]*Table1[[#This Row],[Quantity]]</f>
        <v>712</v>
      </c>
      <c r="P59" t="e">
        <f>Table1[[#This Row],[Sales Revenue]]-Table1[[#This Row],[Total Cost]]</f>
        <v>#REF!</v>
      </c>
    </row>
    <row r="60" spans="1:16" x14ac:dyDescent="0.25">
      <c r="A60" t="s">
        <v>174</v>
      </c>
      <c r="B60" t="s">
        <v>26</v>
      </c>
      <c r="C60" t="s">
        <v>149</v>
      </c>
      <c r="D60" s="27">
        <v>45455</v>
      </c>
      <c r="E60" s="27">
        <v>45459</v>
      </c>
      <c r="F60">
        <v>9</v>
      </c>
      <c r="G60">
        <v>92</v>
      </c>
      <c r="H60" t="s">
        <v>11</v>
      </c>
      <c r="I60" t="s">
        <v>15</v>
      </c>
      <c r="J60" t="s">
        <v>94</v>
      </c>
      <c r="K60">
        <f>Table1[[#This Row],[Delivered Date]]-Table1[[#This Row],[Order Date]]</f>
        <v>4</v>
      </c>
      <c r="L60" t="str">
        <f t="shared" si="0"/>
        <v>2024</v>
      </c>
      <c r="M60" t="str">
        <f>TEXT(Table1[[#This Row],[Order Date]],"MMM")</f>
        <v>Jun</v>
      </c>
      <c r="N60" t="e">
        <f>ROUND(Table1[[#This Row],[Unit Price]]*Table1[[#This Row],[Quantity]]*VLOOKUP(Table1[[#This Row],[Product Name]],[1]!Table2[#All],2,FALSE),0)</f>
        <v>#REF!</v>
      </c>
      <c r="O60">
        <f>Table1[[#This Row],[Unit Price]]*Table1[[#This Row],[Quantity]]</f>
        <v>828</v>
      </c>
      <c r="P60" t="e">
        <f>Table1[[#This Row],[Sales Revenue]]-Table1[[#This Row],[Total Cost]]</f>
        <v>#REF!</v>
      </c>
    </row>
    <row r="61" spans="1:16" x14ac:dyDescent="0.25">
      <c r="A61" t="s">
        <v>175</v>
      </c>
      <c r="B61" t="s">
        <v>22</v>
      </c>
      <c r="C61" t="s">
        <v>153</v>
      </c>
      <c r="D61" s="27">
        <v>45515</v>
      </c>
      <c r="E61" s="27">
        <v>45529</v>
      </c>
      <c r="F61">
        <v>8</v>
      </c>
      <c r="G61">
        <v>39</v>
      </c>
      <c r="H61" t="s">
        <v>12</v>
      </c>
      <c r="I61" t="s">
        <v>17</v>
      </c>
      <c r="J61" t="s">
        <v>94</v>
      </c>
      <c r="K61">
        <f>Table1[[#This Row],[Delivered Date]]-Table1[[#This Row],[Order Date]]</f>
        <v>14</v>
      </c>
      <c r="L61" t="str">
        <f t="shared" si="0"/>
        <v>2024</v>
      </c>
      <c r="M61" t="str">
        <f>TEXT(Table1[[#This Row],[Order Date]],"MMM")</f>
        <v>Aug</v>
      </c>
      <c r="N61" t="e">
        <f>ROUND(Table1[[#This Row],[Unit Price]]*Table1[[#This Row],[Quantity]]*VLOOKUP(Table1[[#This Row],[Product Name]],[1]!Table2[#All],2,FALSE),0)</f>
        <v>#REF!</v>
      </c>
      <c r="O61">
        <f>Table1[[#This Row],[Unit Price]]*Table1[[#This Row],[Quantity]]</f>
        <v>312</v>
      </c>
      <c r="P61" t="e">
        <f>Table1[[#This Row],[Sales Revenue]]-Table1[[#This Row],[Total Cost]]</f>
        <v>#REF!</v>
      </c>
    </row>
    <row r="62" spans="1:16" x14ac:dyDescent="0.25">
      <c r="A62" t="s">
        <v>176</v>
      </c>
      <c r="B62" t="s">
        <v>23</v>
      </c>
      <c r="C62" t="s">
        <v>130</v>
      </c>
      <c r="D62" s="27">
        <v>45631</v>
      </c>
      <c r="E62" s="27">
        <v>45638</v>
      </c>
      <c r="F62">
        <v>1</v>
      </c>
      <c r="G62">
        <v>95</v>
      </c>
      <c r="H62" t="s">
        <v>11</v>
      </c>
      <c r="I62" t="s">
        <v>18</v>
      </c>
      <c r="J62" t="s">
        <v>91</v>
      </c>
      <c r="K62">
        <f>Table1[[#This Row],[Delivered Date]]-Table1[[#This Row],[Order Date]]</f>
        <v>7</v>
      </c>
      <c r="L62" t="str">
        <f t="shared" si="0"/>
        <v>2024</v>
      </c>
      <c r="M62" t="str">
        <f>TEXT(Table1[[#This Row],[Order Date]],"MMM")</f>
        <v>Dec</v>
      </c>
      <c r="N62" t="e">
        <f>ROUND(Table1[[#This Row],[Unit Price]]*Table1[[#This Row],[Quantity]]*VLOOKUP(Table1[[#This Row],[Product Name]],[1]!Table2[#All],2,FALSE),0)</f>
        <v>#REF!</v>
      </c>
      <c r="O62">
        <f>Table1[[#This Row],[Unit Price]]*Table1[[#This Row],[Quantity]]</f>
        <v>95</v>
      </c>
      <c r="P62" t="e">
        <f>Table1[[#This Row],[Sales Revenue]]-Table1[[#This Row],[Total Cost]]</f>
        <v>#REF!</v>
      </c>
    </row>
    <row r="63" spans="1:16" x14ac:dyDescent="0.25">
      <c r="A63" t="s">
        <v>177</v>
      </c>
      <c r="B63" t="s">
        <v>24</v>
      </c>
      <c r="C63" t="s">
        <v>100</v>
      </c>
      <c r="D63" s="27">
        <v>45301</v>
      </c>
      <c r="E63" s="27">
        <v>45305</v>
      </c>
      <c r="F63">
        <v>9</v>
      </c>
      <c r="G63">
        <v>63</v>
      </c>
      <c r="H63" t="s">
        <v>12</v>
      </c>
      <c r="I63" t="s">
        <v>20</v>
      </c>
      <c r="J63" t="s">
        <v>91</v>
      </c>
      <c r="K63">
        <f>Table1[[#This Row],[Delivered Date]]-Table1[[#This Row],[Order Date]]</f>
        <v>4</v>
      </c>
      <c r="L63" t="str">
        <f t="shared" si="0"/>
        <v>2024</v>
      </c>
      <c r="M63" t="str">
        <f>TEXT(Table1[[#This Row],[Order Date]],"MMM")</f>
        <v>Jan</v>
      </c>
      <c r="N63" t="e">
        <f>ROUND(Table1[[#This Row],[Unit Price]]*Table1[[#This Row],[Quantity]]*VLOOKUP(Table1[[#This Row],[Product Name]],[1]!Table2[#All],2,FALSE),0)</f>
        <v>#REF!</v>
      </c>
      <c r="O63">
        <f>Table1[[#This Row],[Unit Price]]*Table1[[#This Row],[Quantity]]</f>
        <v>567</v>
      </c>
      <c r="P63" t="e">
        <f>Table1[[#This Row],[Sales Revenue]]-Table1[[#This Row],[Total Cost]]</f>
        <v>#REF!</v>
      </c>
    </row>
    <row r="64" spans="1:16" x14ac:dyDescent="0.25">
      <c r="A64" t="s">
        <v>178</v>
      </c>
      <c r="B64" t="s">
        <v>24</v>
      </c>
      <c r="C64" t="s">
        <v>90</v>
      </c>
      <c r="D64" s="27">
        <v>45307</v>
      </c>
      <c r="E64" s="27">
        <v>45320</v>
      </c>
      <c r="F64">
        <v>4</v>
      </c>
      <c r="G64">
        <v>214</v>
      </c>
      <c r="H64" t="s">
        <v>12</v>
      </c>
      <c r="I64" t="s">
        <v>19</v>
      </c>
      <c r="J64" t="s">
        <v>91</v>
      </c>
      <c r="K64">
        <f>Table1[[#This Row],[Delivered Date]]-Table1[[#This Row],[Order Date]]</f>
        <v>13</v>
      </c>
      <c r="L64" t="str">
        <f t="shared" si="0"/>
        <v>2024</v>
      </c>
      <c r="M64" t="str">
        <f>TEXT(Table1[[#This Row],[Order Date]],"MMM")</f>
        <v>Jan</v>
      </c>
      <c r="N64" t="e">
        <f>ROUND(Table1[[#This Row],[Unit Price]]*Table1[[#This Row],[Quantity]]*VLOOKUP(Table1[[#This Row],[Product Name]],[1]!Table2[#All],2,FALSE),0)</f>
        <v>#REF!</v>
      </c>
      <c r="O64">
        <f>Table1[[#This Row],[Unit Price]]*Table1[[#This Row],[Quantity]]</f>
        <v>856</v>
      </c>
      <c r="P64" t="e">
        <f>Table1[[#This Row],[Sales Revenue]]-Table1[[#This Row],[Total Cost]]</f>
        <v>#REF!</v>
      </c>
    </row>
    <row r="65" spans="1:16" x14ac:dyDescent="0.25">
      <c r="A65" t="s">
        <v>179</v>
      </c>
      <c r="B65" t="s">
        <v>22</v>
      </c>
      <c r="C65" t="s">
        <v>124</v>
      </c>
      <c r="D65" s="27">
        <v>45356</v>
      </c>
      <c r="E65" s="27">
        <v>45365</v>
      </c>
      <c r="F65">
        <v>8</v>
      </c>
      <c r="G65">
        <v>695</v>
      </c>
      <c r="H65" t="s">
        <v>11</v>
      </c>
      <c r="I65" t="s">
        <v>15</v>
      </c>
      <c r="J65" t="s">
        <v>94</v>
      </c>
      <c r="K65">
        <f>Table1[[#This Row],[Delivered Date]]-Table1[[#This Row],[Order Date]]</f>
        <v>9</v>
      </c>
      <c r="L65" t="str">
        <f t="shared" si="0"/>
        <v>2024</v>
      </c>
      <c r="M65" t="str">
        <f>TEXT(Table1[[#This Row],[Order Date]],"MMM")</f>
        <v>Mar</v>
      </c>
      <c r="N65" t="e">
        <f>ROUND(Table1[[#This Row],[Unit Price]]*Table1[[#This Row],[Quantity]]*VLOOKUP(Table1[[#This Row],[Product Name]],[1]!Table2[#All],2,FALSE),0)</f>
        <v>#REF!</v>
      </c>
      <c r="O65">
        <f>Table1[[#This Row],[Unit Price]]*Table1[[#This Row],[Quantity]]</f>
        <v>5560</v>
      </c>
      <c r="P65" t="e">
        <f>Table1[[#This Row],[Sales Revenue]]-Table1[[#This Row],[Total Cost]]</f>
        <v>#REF!</v>
      </c>
    </row>
    <row r="66" spans="1:16" x14ac:dyDescent="0.25">
      <c r="A66" t="s">
        <v>180</v>
      </c>
      <c r="B66" t="s">
        <v>25</v>
      </c>
      <c r="C66" t="s">
        <v>98</v>
      </c>
      <c r="D66" s="27">
        <v>45480</v>
      </c>
      <c r="E66" s="27">
        <v>45488</v>
      </c>
      <c r="F66">
        <v>3</v>
      </c>
      <c r="G66">
        <v>630</v>
      </c>
      <c r="H66" t="s">
        <v>11</v>
      </c>
      <c r="I66" t="s">
        <v>18</v>
      </c>
      <c r="J66" t="s">
        <v>91</v>
      </c>
      <c r="K66">
        <f>Table1[[#This Row],[Delivered Date]]-Table1[[#This Row],[Order Date]]</f>
        <v>8</v>
      </c>
      <c r="L66" t="str">
        <f t="shared" ref="L66:L129" si="1">TEXT(D66,"YYYY")</f>
        <v>2024</v>
      </c>
      <c r="M66" t="str">
        <f>TEXT(Table1[[#This Row],[Order Date]],"MMM")</f>
        <v>Jul</v>
      </c>
      <c r="N66" t="e">
        <f>ROUND(Table1[[#This Row],[Unit Price]]*Table1[[#This Row],[Quantity]]*VLOOKUP(Table1[[#This Row],[Product Name]],[1]!Table2[#All],2,FALSE),0)</f>
        <v>#REF!</v>
      </c>
      <c r="O66">
        <f>Table1[[#This Row],[Unit Price]]*Table1[[#This Row],[Quantity]]</f>
        <v>1890</v>
      </c>
      <c r="P66" t="e">
        <f>Table1[[#This Row],[Sales Revenue]]-Table1[[#This Row],[Total Cost]]</f>
        <v>#REF!</v>
      </c>
    </row>
    <row r="67" spans="1:16" x14ac:dyDescent="0.25">
      <c r="A67" t="s">
        <v>181</v>
      </c>
      <c r="B67" t="s">
        <v>26</v>
      </c>
      <c r="C67" t="s">
        <v>146</v>
      </c>
      <c r="D67" s="27">
        <v>45588</v>
      </c>
      <c r="E67" s="27">
        <v>45600</v>
      </c>
      <c r="F67">
        <v>1</v>
      </c>
      <c r="G67">
        <v>961</v>
      </c>
      <c r="H67" t="s">
        <v>12</v>
      </c>
      <c r="I67" t="s">
        <v>20</v>
      </c>
      <c r="J67" t="s">
        <v>91</v>
      </c>
      <c r="K67">
        <f>Table1[[#This Row],[Delivered Date]]-Table1[[#This Row],[Order Date]]</f>
        <v>12</v>
      </c>
      <c r="L67" t="str">
        <f t="shared" si="1"/>
        <v>2024</v>
      </c>
      <c r="M67" t="str">
        <f>TEXT(Table1[[#This Row],[Order Date]],"MMM")</f>
        <v>Oct</v>
      </c>
      <c r="N67" t="e">
        <f>ROUND(Table1[[#This Row],[Unit Price]]*Table1[[#This Row],[Quantity]]*VLOOKUP(Table1[[#This Row],[Product Name]],[1]!Table2[#All],2,FALSE),0)</f>
        <v>#REF!</v>
      </c>
      <c r="O67">
        <f>Table1[[#This Row],[Unit Price]]*Table1[[#This Row],[Quantity]]</f>
        <v>961</v>
      </c>
      <c r="P67" t="e">
        <f>Table1[[#This Row],[Sales Revenue]]-Table1[[#This Row],[Total Cost]]</f>
        <v>#REF!</v>
      </c>
    </row>
    <row r="68" spans="1:16" x14ac:dyDescent="0.25">
      <c r="A68" t="s">
        <v>182</v>
      </c>
      <c r="B68" t="s">
        <v>25</v>
      </c>
      <c r="C68" t="s">
        <v>108</v>
      </c>
      <c r="D68" s="27">
        <v>45393</v>
      </c>
      <c r="E68" s="27">
        <v>45406</v>
      </c>
      <c r="F68">
        <v>2</v>
      </c>
      <c r="G68">
        <v>616</v>
      </c>
      <c r="H68" t="s">
        <v>11</v>
      </c>
      <c r="I68" t="s">
        <v>18</v>
      </c>
      <c r="J68" t="s">
        <v>91</v>
      </c>
      <c r="K68">
        <f>Table1[[#This Row],[Delivered Date]]-Table1[[#This Row],[Order Date]]</f>
        <v>13</v>
      </c>
      <c r="L68" t="str">
        <f t="shared" si="1"/>
        <v>2024</v>
      </c>
      <c r="M68" t="str">
        <f>TEXT(Table1[[#This Row],[Order Date]],"MMM")</f>
        <v>Apr</v>
      </c>
      <c r="N68" t="e">
        <f>ROUND(Table1[[#This Row],[Unit Price]]*Table1[[#This Row],[Quantity]]*VLOOKUP(Table1[[#This Row],[Product Name]],[1]!Table2[#All],2,FALSE),0)</f>
        <v>#REF!</v>
      </c>
      <c r="O68">
        <f>Table1[[#This Row],[Unit Price]]*Table1[[#This Row],[Quantity]]</f>
        <v>1232</v>
      </c>
      <c r="P68" t="e">
        <f>Table1[[#This Row],[Sales Revenue]]-Table1[[#This Row],[Total Cost]]</f>
        <v>#REF!</v>
      </c>
    </row>
    <row r="69" spans="1:16" x14ac:dyDescent="0.25">
      <c r="A69" t="s">
        <v>183</v>
      </c>
      <c r="B69" t="s">
        <v>26</v>
      </c>
      <c r="C69" t="s">
        <v>103</v>
      </c>
      <c r="D69" s="27">
        <v>45353</v>
      </c>
      <c r="E69" s="27">
        <v>45364</v>
      </c>
      <c r="F69">
        <v>10</v>
      </c>
      <c r="G69">
        <v>811</v>
      </c>
      <c r="H69" t="s">
        <v>12</v>
      </c>
      <c r="I69" t="s">
        <v>15</v>
      </c>
      <c r="J69" t="s">
        <v>91</v>
      </c>
      <c r="K69">
        <f>Table1[[#This Row],[Delivered Date]]-Table1[[#This Row],[Order Date]]</f>
        <v>11</v>
      </c>
      <c r="L69" t="str">
        <f t="shared" si="1"/>
        <v>2024</v>
      </c>
      <c r="M69" t="str">
        <f>TEXT(Table1[[#This Row],[Order Date]],"MMM")</f>
        <v>Mar</v>
      </c>
      <c r="N69" t="e">
        <f>ROUND(Table1[[#This Row],[Unit Price]]*Table1[[#This Row],[Quantity]]*VLOOKUP(Table1[[#This Row],[Product Name]],[1]!Table2[#All],2,FALSE),0)</f>
        <v>#REF!</v>
      </c>
      <c r="O69">
        <f>Table1[[#This Row],[Unit Price]]*Table1[[#This Row],[Quantity]]</f>
        <v>8110</v>
      </c>
      <c r="P69" t="e">
        <f>Table1[[#This Row],[Sales Revenue]]-Table1[[#This Row],[Total Cost]]</f>
        <v>#REF!</v>
      </c>
    </row>
    <row r="70" spans="1:16" x14ac:dyDescent="0.25">
      <c r="A70" t="s">
        <v>184</v>
      </c>
      <c r="B70" t="s">
        <v>25</v>
      </c>
      <c r="C70" t="s">
        <v>185</v>
      </c>
      <c r="D70" s="27">
        <v>45513</v>
      </c>
      <c r="E70" s="27">
        <v>45519</v>
      </c>
      <c r="F70">
        <v>6</v>
      </c>
      <c r="G70">
        <v>660</v>
      </c>
      <c r="H70" t="s">
        <v>12</v>
      </c>
      <c r="I70" t="s">
        <v>19</v>
      </c>
      <c r="J70" t="s">
        <v>94</v>
      </c>
      <c r="K70">
        <f>Table1[[#This Row],[Delivered Date]]-Table1[[#This Row],[Order Date]]</f>
        <v>6</v>
      </c>
      <c r="L70" t="str">
        <f t="shared" si="1"/>
        <v>2024</v>
      </c>
      <c r="M70" t="str">
        <f>TEXT(Table1[[#This Row],[Order Date]],"MMM")</f>
        <v>Aug</v>
      </c>
      <c r="N70" t="e">
        <f>ROUND(Table1[[#This Row],[Unit Price]]*Table1[[#This Row],[Quantity]]*VLOOKUP(Table1[[#This Row],[Product Name]],[1]!Table2[#All],2,FALSE),0)</f>
        <v>#REF!</v>
      </c>
      <c r="O70">
        <f>Table1[[#This Row],[Unit Price]]*Table1[[#This Row],[Quantity]]</f>
        <v>3960</v>
      </c>
      <c r="P70" t="e">
        <f>Table1[[#This Row],[Sales Revenue]]-Table1[[#This Row],[Total Cost]]</f>
        <v>#REF!</v>
      </c>
    </row>
    <row r="71" spans="1:16" x14ac:dyDescent="0.25">
      <c r="A71" t="s">
        <v>186</v>
      </c>
      <c r="B71" t="s">
        <v>22</v>
      </c>
      <c r="C71" t="s">
        <v>96</v>
      </c>
      <c r="D71" s="27">
        <v>45382</v>
      </c>
      <c r="E71" s="27">
        <v>45395</v>
      </c>
      <c r="F71">
        <v>9</v>
      </c>
      <c r="G71">
        <v>998</v>
      </c>
      <c r="H71" t="s">
        <v>12</v>
      </c>
      <c r="I71" t="s">
        <v>18</v>
      </c>
      <c r="J71" t="s">
        <v>101</v>
      </c>
      <c r="K71">
        <f>Table1[[#This Row],[Delivered Date]]-Table1[[#This Row],[Order Date]]</f>
        <v>13</v>
      </c>
      <c r="L71" t="str">
        <f t="shared" si="1"/>
        <v>2024</v>
      </c>
      <c r="M71" t="str">
        <f>TEXT(Table1[[#This Row],[Order Date]],"MMM")</f>
        <v>Mar</v>
      </c>
      <c r="N71" t="e">
        <f>ROUND(Table1[[#This Row],[Unit Price]]*Table1[[#This Row],[Quantity]]*VLOOKUP(Table1[[#This Row],[Product Name]],[1]!Table2[#All],2,FALSE),0)</f>
        <v>#REF!</v>
      </c>
      <c r="O71">
        <f>Table1[[#This Row],[Unit Price]]*Table1[[#This Row],[Quantity]]</f>
        <v>8982</v>
      </c>
      <c r="P71" t="e">
        <f>Table1[[#This Row],[Sales Revenue]]-Table1[[#This Row],[Total Cost]]</f>
        <v>#REF!</v>
      </c>
    </row>
    <row r="72" spans="1:16" x14ac:dyDescent="0.25">
      <c r="A72" t="s">
        <v>187</v>
      </c>
      <c r="B72" t="s">
        <v>23</v>
      </c>
      <c r="C72" t="s">
        <v>126</v>
      </c>
      <c r="D72" s="27">
        <v>45576</v>
      </c>
      <c r="E72" s="27">
        <v>45582</v>
      </c>
      <c r="F72">
        <v>1</v>
      </c>
      <c r="G72">
        <v>539</v>
      </c>
      <c r="H72" t="s">
        <v>11</v>
      </c>
      <c r="I72" t="s">
        <v>15</v>
      </c>
      <c r="J72" t="s">
        <v>116</v>
      </c>
      <c r="K72">
        <f>Table1[[#This Row],[Delivered Date]]-Table1[[#This Row],[Order Date]]</f>
        <v>6</v>
      </c>
      <c r="L72" t="str">
        <f t="shared" si="1"/>
        <v>2024</v>
      </c>
      <c r="M72" t="str">
        <f>TEXT(Table1[[#This Row],[Order Date]],"MMM")</f>
        <v>Oct</v>
      </c>
      <c r="N72" t="e">
        <f>ROUND(Table1[[#This Row],[Unit Price]]*Table1[[#This Row],[Quantity]]*VLOOKUP(Table1[[#This Row],[Product Name]],[1]!Table2[#All],2,FALSE),0)</f>
        <v>#REF!</v>
      </c>
      <c r="O72">
        <f>Table1[[#This Row],[Unit Price]]*Table1[[#This Row],[Quantity]]</f>
        <v>539</v>
      </c>
      <c r="P72" t="e">
        <f>Table1[[#This Row],[Sales Revenue]]-Table1[[#This Row],[Total Cost]]</f>
        <v>#REF!</v>
      </c>
    </row>
    <row r="73" spans="1:16" x14ac:dyDescent="0.25">
      <c r="A73" t="s">
        <v>188</v>
      </c>
      <c r="B73" t="s">
        <v>23</v>
      </c>
      <c r="C73" t="s">
        <v>126</v>
      </c>
      <c r="D73" s="27">
        <v>45534</v>
      </c>
      <c r="E73" s="27">
        <v>45547</v>
      </c>
      <c r="F73">
        <v>9</v>
      </c>
      <c r="G73">
        <v>553</v>
      </c>
      <c r="H73" t="s">
        <v>12</v>
      </c>
      <c r="I73" t="s">
        <v>20</v>
      </c>
      <c r="J73" t="s">
        <v>116</v>
      </c>
      <c r="K73">
        <f>Table1[[#This Row],[Delivered Date]]-Table1[[#This Row],[Order Date]]</f>
        <v>13</v>
      </c>
      <c r="L73" t="str">
        <f t="shared" si="1"/>
        <v>2024</v>
      </c>
      <c r="M73" t="str">
        <f>TEXT(Table1[[#This Row],[Order Date]],"MMM")</f>
        <v>Aug</v>
      </c>
      <c r="N73" t="e">
        <f>ROUND(Table1[[#This Row],[Unit Price]]*Table1[[#This Row],[Quantity]]*VLOOKUP(Table1[[#This Row],[Product Name]],[1]!Table2[#All],2,FALSE),0)</f>
        <v>#REF!</v>
      </c>
      <c r="O73">
        <f>Table1[[#This Row],[Unit Price]]*Table1[[#This Row],[Quantity]]</f>
        <v>4977</v>
      </c>
      <c r="P73" t="e">
        <f>Table1[[#This Row],[Sales Revenue]]-Table1[[#This Row],[Total Cost]]</f>
        <v>#REF!</v>
      </c>
    </row>
    <row r="74" spans="1:16" x14ac:dyDescent="0.25">
      <c r="A74" t="s">
        <v>189</v>
      </c>
      <c r="B74" t="s">
        <v>23</v>
      </c>
      <c r="C74" t="s">
        <v>126</v>
      </c>
      <c r="D74" s="27">
        <v>45472</v>
      </c>
      <c r="E74" s="27">
        <v>45486</v>
      </c>
      <c r="F74">
        <v>8</v>
      </c>
      <c r="G74">
        <v>287</v>
      </c>
      <c r="H74" t="s">
        <v>11</v>
      </c>
      <c r="I74" t="s">
        <v>20</v>
      </c>
      <c r="J74" t="s">
        <v>101</v>
      </c>
      <c r="K74">
        <f>Table1[[#This Row],[Delivered Date]]-Table1[[#This Row],[Order Date]]</f>
        <v>14</v>
      </c>
      <c r="L74" t="str">
        <f t="shared" si="1"/>
        <v>2024</v>
      </c>
      <c r="M74" t="str">
        <f>TEXT(Table1[[#This Row],[Order Date]],"MMM")</f>
        <v>Jun</v>
      </c>
      <c r="N74" t="e">
        <f>ROUND(Table1[[#This Row],[Unit Price]]*Table1[[#This Row],[Quantity]]*VLOOKUP(Table1[[#This Row],[Product Name]],[1]!Table2[#All],2,FALSE),0)</f>
        <v>#REF!</v>
      </c>
      <c r="O74">
        <f>Table1[[#This Row],[Unit Price]]*Table1[[#This Row],[Quantity]]</f>
        <v>2296</v>
      </c>
      <c r="P74" t="e">
        <f>Table1[[#This Row],[Sales Revenue]]-Table1[[#This Row],[Total Cost]]</f>
        <v>#REF!</v>
      </c>
    </row>
    <row r="75" spans="1:16" x14ac:dyDescent="0.25">
      <c r="A75" t="s">
        <v>190</v>
      </c>
      <c r="B75" t="s">
        <v>24</v>
      </c>
      <c r="C75" t="s">
        <v>128</v>
      </c>
      <c r="D75" s="27">
        <v>45453</v>
      </c>
      <c r="E75" s="27">
        <v>45462</v>
      </c>
      <c r="F75">
        <v>2</v>
      </c>
      <c r="G75">
        <v>770</v>
      </c>
      <c r="H75" t="s">
        <v>11</v>
      </c>
      <c r="I75" t="s">
        <v>18</v>
      </c>
      <c r="J75" t="s">
        <v>116</v>
      </c>
      <c r="K75">
        <f>Table1[[#This Row],[Delivered Date]]-Table1[[#This Row],[Order Date]]</f>
        <v>9</v>
      </c>
      <c r="L75" t="str">
        <f t="shared" si="1"/>
        <v>2024</v>
      </c>
      <c r="M75" t="str">
        <f>TEXT(Table1[[#This Row],[Order Date]],"MMM")</f>
        <v>Jun</v>
      </c>
      <c r="N75" t="e">
        <f>ROUND(Table1[[#This Row],[Unit Price]]*Table1[[#This Row],[Quantity]]*VLOOKUP(Table1[[#This Row],[Product Name]],[1]!Table2[#All],2,FALSE),0)</f>
        <v>#REF!</v>
      </c>
      <c r="O75">
        <f>Table1[[#This Row],[Unit Price]]*Table1[[#This Row],[Quantity]]</f>
        <v>1540</v>
      </c>
      <c r="P75" t="e">
        <f>Table1[[#This Row],[Sales Revenue]]-Table1[[#This Row],[Total Cost]]</f>
        <v>#REF!</v>
      </c>
    </row>
    <row r="76" spans="1:16" x14ac:dyDescent="0.25">
      <c r="A76" t="s">
        <v>191</v>
      </c>
      <c r="B76" t="s">
        <v>24</v>
      </c>
      <c r="C76" t="s">
        <v>128</v>
      </c>
      <c r="D76" s="27">
        <v>45443</v>
      </c>
      <c r="E76" s="27">
        <v>45457</v>
      </c>
      <c r="F76">
        <v>4</v>
      </c>
      <c r="G76">
        <v>379</v>
      </c>
      <c r="H76" t="s">
        <v>11</v>
      </c>
      <c r="I76" t="s">
        <v>15</v>
      </c>
      <c r="J76" t="s">
        <v>101</v>
      </c>
      <c r="K76">
        <f>Table1[[#This Row],[Delivered Date]]-Table1[[#This Row],[Order Date]]</f>
        <v>14</v>
      </c>
      <c r="L76" t="str">
        <f t="shared" si="1"/>
        <v>2024</v>
      </c>
      <c r="M76" t="str">
        <f>TEXT(Table1[[#This Row],[Order Date]],"MMM")</f>
        <v>May</v>
      </c>
      <c r="N76" t="e">
        <f>ROUND(Table1[[#This Row],[Unit Price]]*Table1[[#This Row],[Quantity]]*VLOOKUP(Table1[[#This Row],[Product Name]],[1]!Table2[#All],2,FALSE),0)</f>
        <v>#REF!</v>
      </c>
      <c r="O76">
        <f>Table1[[#This Row],[Unit Price]]*Table1[[#This Row],[Quantity]]</f>
        <v>1516</v>
      </c>
      <c r="P76" t="e">
        <f>Table1[[#This Row],[Sales Revenue]]-Table1[[#This Row],[Total Cost]]</f>
        <v>#REF!</v>
      </c>
    </row>
    <row r="77" spans="1:16" x14ac:dyDescent="0.25">
      <c r="A77" t="s">
        <v>192</v>
      </c>
      <c r="B77" t="s">
        <v>23</v>
      </c>
      <c r="C77" t="s">
        <v>134</v>
      </c>
      <c r="D77" s="27">
        <v>45432</v>
      </c>
      <c r="E77" s="27">
        <v>45438</v>
      </c>
      <c r="F77">
        <v>1</v>
      </c>
      <c r="G77">
        <v>65</v>
      </c>
      <c r="H77" t="s">
        <v>12</v>
      </c>
      <c r="I77" t="s">
        <v>18</v>
      </c>
      <c r="J77" t="s">
        <v>101</v>
      </c>
      <c r="K77">
        <f>Table1[[#This Row],[Delivered Date]]-Table1[[#This Row],[Order Date]]</f>
        <v>6</v>
      </c>
      <c r="L77" t="str">
        <f t="shared" si="1"/>
        <v>2024</v>
      </c>
      <c r="M77" t="str">
        <f>TEXT(Table1[[#This Row],[Order Date]],"MMM")</f>
        <v>May</v>
      </c>
      <c r="N77" t="e">
        <f>ROUND(Table1[[#This Row],[Unit Price]]*Table1[[#This Row],[Quantity]]*VLOOKUP(Table1[[#This Row],[Product Name]],[1]!Table2[#All],2,FALSE),0)</f>
        <v>#REF!</v>
      </c>
      <c r="O77">
        <f>Table1[[#This Row],[Unit Price]]*Table1[[#This Row],[Quantity]]</f>
        <v>65</v>
      </c>
      <c r="P77" t="e">
        <f>Table1[[#This Row],[Sales Revenue]]-Table1[[#This Row],[Total Cost]]</f>
        <v>#REF!</v>
      </c>
    </row>
    <row r="78" spans="1:16" x14ac:dyDescent="0.25">
      <c r="A78" t="s">
        <v>193</v>
      </c>
      <c r="B78" t="s">
        <v>25</v>
      </c>
      <c r="C78" t="s">
        <v>98</v>
      </c>
      <c r="D78" s="27">
        <v>45386</v>
      </c>
      <c r="E78" s="27">
        <v>45397</v>
      </c>
      <c r="F78">
        <v>1</v>
      </c>
      <c r="G78">
        <v>268</v>
      </c>
      <c r="H78" t="s">
        <v>11</v>
      </c>
      <c r="I78" t="s">
        <v>19</v>
      </c>
      <c r="J78" t="s">
        <v>91</v>
      </c>
      <c r="K78">
        <f>Table1[[#This Row],[Delivered Date]]-Table1[[#This Row],[Order Date]]</f>
        <v>11</v>
      </c>
      <c r="L78" t="str">
        <f t="shared" si="1"/>
        <v>2024</v>
      </c>
      <c r="M78" t="str">
        <f>TEXT(Table1[[#This Row],[Order Date]],"MMM")</f>
        <v>Apr</v>
      </c>
      <c r="N78" t="e">
        <f>ROUND(Table1[[#This Row],[Unit Price]]*Table1[[#This Row],[Quantity]]*VLOOKUP(Table1[[#This Row],[Product Name]],[1]!Table2[#All],2,FALSE),0)</f>
        <v>#REF!</v>
      </c>
      <c r="O78">
        <f>Table1[[#This Row],[Unit Price]]*Table1[[#This Row],[Quantity]]</f>
        <v>268</v>
      </c>
      <c r="P78" t="e">
        <f>Table1[[#This Row],[Sales Revenue]]-Table1[[#This Row],[Total Cost]]</f>
        <v>#REF!</v>
      </c>
    </row>
    <row r="79" spans="1:16" x14ac:dyDescent="0.25">
      <c r="A79" t="s">
        <v>194</v>
      </c>
      <c r="B79" t="s">
        <v>24</v>
      </c>
      <c r="C79" t="s">
        <v>100</v>
      </c>
      <c r="D79" s="27">
        <v>45543</v>
      </c>
      <c r="E79" s="27">
        <v>45556</v>
      </c>
      <c r="F79">
        <v>2</v>
      </c>
      <c r="G79">
        <v>600</v>
      </c>
      <c r="H79" t="s">
        <v>11</v>
      </c>
      <c r="I79" t="s">
        <v>18</v>
      </c>
      <c r="J79" t="s">
        <v>101</v>
      </c>
      <c r="K79">
        <f>Table1[[#This Row],[Delivered Date]]-Table1[[#This Row],[Order Date]]</f>
        <v>13</v>
      </c>
      <c r="L79" t="str">
        <f t="shared" si="1"/>
        <v>2024</v>
      </c>
      <c r="M79" t="str">
        <f>TEXT(Table1[[#This Row],[Order Date]],"MMM")</f>
        <v>Sep</v>
      </c>
      <c r="N79" t="e">
        <f>ROUND(Table1[[#This Row],[Unit Price]]*Table1[[#This Row],[Quantity]]*VLOOKUP(Table1[[#This Row],[Product Name]],[1]!Table2[#All],2,FALSE),0)</f>
        <v>#REF!</v>
      </c>
      <c r="O79">
        <f>Table1[[#This Row],[Unit Price]]*Table1[[#This Row],[Quantity]]</f>
        <v>1200</v>
      </c>
      <c r="P79" t="e">
        <f>Table1[[#This Row],[Sales Revenue]]-Table1[[#This Row],[Total Cost]]</f>
        <v>#REF!</v>
      </c>
    </row>
    <row r="80" spans="1:16" x14ac:dyDescent="0.25">
      <c r="A80" t="s">
        <v>195</v>
      </c>
      <c r="B80" t="s">
        <v>25</v>
      </c>
      <c r="C80" t="s">
        <v>98</v>
      </c>
      <c r="D80" s="27">
        <v>45593</v>
      </c>
      <c r="E80" s="27">
        <v>45600</v>
      </c>
      <c r="F80">
        <v>7</v>
      </c>
      <c r="G80">
        <v>322</v>
      </c>
      <c r="H80" t="s">
        <v>11</v>
      </c>
      <c r="I80" t="s">
        <v>18</v>
      </c>
      <c r="J80" t="s">
        <v>101</v>
      </c>
      <c r="K80">
        <f>Table1[[#This Row],[Delivered Date]]-Table1[[#This Row],[Order Date]]</f>
        <v>7</v>
      </c>
      <c r="L80" t="str">
        <f t="shared" si="1"/>
        <v>2024</v>
      </c>
      <c r="M80" t="str">
        <f>TEXT(Table1[[#This Row],[Order Date]],"MMM")</f>
        <v>Oct</v>
      </c>
      <c r="N80" t="e">
        <f>ROUND(Table1[[#This Row],[Unit Price]]*Table1[[#This Row],[Quantity]]*VLOOKUP(Table1[[#This Row],[Product Name]],[1]!Table2[#All],2,FALSE),0)</f>
        <v>#REF!</v>
      </c>
      <c r="O80">
        <f>Table1[[#This Row],[Unit Price]]*Table1[[#This Row],[Quantity]]</f>
        <v>2254</v>
      </c>
      <c r="P80" t="e">
        <f>Table1[[#This Row],[Sales Revenue]]-Table1[[#This Row],[Total Cost]]</f>
        <v>#REF!</v>
      </c>
    </row>
    <row r="81" spans="1:16" x14ac:dyDescent="0.25">
      <c r="A81" t="s">
        <v>196</v>
      </c>
      <c r="B81" t="s">
        <v>23</v>
      </c>
      <c r="C81" t="s">
        <v>93</v>
      </c>
      <c r="D81" s="27">
        <v>45398</v>
      </c>
      <c r="E81" s="27">
        <v>45404</v>
      </c>
      <c r="F81">
        <v>4</v>
      </c>
      <c r="G81">
        <v>280</v>
      </c>
      <c r="H81" t="s">
        <v>11</v>
      </c>
      <c r="I81" t="s">
        <v>18</v>
      </c>
      <c r="J81" t="s">
        <v>94</v>
      </c>
      <c r="K81">
        <f>Table1[[#This Row],[Delivered Date]]-Table1[[#This Row],[Order Date]]</f>
        <v>6</v>
      </c>
      <c r="L81" t="str">
        <f t="shared" si="1"/>
        <v>2024</v>
      </c>
      <c r="M81" t="str">
        <f>TEXT(Table1[[#This Row],[Order Date]],"MMM")</f>
        <v>Apr</v>
      </c>
      <c r="N81" t="e">
        <f>ROUND(Table1[[#This Row],[Unit Price]]*Table1[[#This Row],[Quantity]]*VLOOKUP(Table1[[#This Row],[Product Name]],[1]!Table2[#All],2,FALSE),0)</f>
        <v>#REF!</v>
      </c>
      <c r="O81">
        <f>Table1[[#This Row],[Unit Price]]*Table1[[#This Row],[Quantity]]</f>
        <v>1120</v>
      </c>
      <c r="P81" t="e">
        <f>Table1[[#This Row],[Sales Revenue]]-Table1[[#This Row],[Total Cost]]</f>
        <v>#REF!</v>
      </c>
    </row>
    <row r="82" spans="1:16" x14ac:dyDescent="0.25">
      <c r="A82" t="s">
        <v>197</v>
      </c>
      <c r="B82" t="s">
        <v>23</v>
      </c>
      <c r="C82" t="s">
        <v>114</v>
      </c>
      <c r="D82" s="27">
        <v>45441</v>
      </c>
      <c r="E82" s="27">
        <v>45455</v>
      </c>
      <c r="F82">
        <v>1</v>
      </c>
      <c r="G82">
        <v>247</v>
      </c>
      <c r="H82" t="s">
        <v>12</v>
      </c>
      <c r="I82" t="s">
        <v>20</v>
      </c>
      <c r="J82" t="s">
        <v>101</v>
      </c>
      <c r="K82">
        <f>Table1[[#This Row],[Delivered Date]]-Table1[[#This Row],[Order Date]]</f>
        <v>14</v>
      </c>
      <c r="L82" t="str">
        <f t="shared" si="1"/>
        <v>2024</v>
      </c>
      <c r="M82" t="str">
        <f>TEXT(Table1[[#This Row],[Order Date]],"MMM")</f>
        <v>May</v>
      </c>
      <c r="N82" t="e">
        <f>ROUND(Table1[[#This Row],[Unit Price]]*Table1[[#This Row],[Quantity]]*VLOOKUP(Table1[[#This Row],[Product Name]],[1]!Table2[#All],2,FALSE),0)</f>
        <v>#REF!</v>
      </c>
      <c r="O82">
        <f>Table1[[#This Row],[Unit Price]]*Table1[[#This Row],[Quantity]]</f>
        <v>247</v>
      </c>
      <c r="P82" t="e">
        <f>Table1[[#This Row],[Sales Revenue]]-Table1[[#This Row],[Total Cost]]</f>
        <v>#REF!</v>
      </c>
    </row>
    <row r="83" spans="1:16" x14ac:dyDescent="0.25">
      <c r="A83" t="s">
        <v>198</v>
      </c>
      <c r="B83" t="s">
        <v>25</v>
      </c>
      <c r="C83" t="s">
        <v>185</v>
      </c>
      <c r="D83" s="27">
        <v>45643</v>
      </c>
      <c r="E83" s="27">
        <v>45656</v>
      </c>
      <c r="F83">
        <v>4</v>
      </c>
      <c r="G83">
        <v>956</v>
      </c>
      <c r="H83" t="s">
        <v>12</v>
      </c>
      <c r="I83" t="s">
        <v>20</v>
      </c>
      <c r="J83" t="s">
        <v>94</v>
      </c>
      <c r="K83">
        <f>Table1[[#This Row],[Delivered Date]]-Table1[[#This Row],[Order Date]]</f>
        <v>13</v>
      </c>
      <c r="L83" t="str">
        <f t="shared" si="1"/>
        <v>2024</v>
      </c>
      <c r="M83" t="str">
        <f>TEXT(Table1[[#This Row],[Order Date]],"MMM")</f>
        <v>Dec</v>
      </c>
      <c r="N83" t="e">
        <f>ROUND(Table1[[#This Row],[Unit Price]]*Table1[[#This Row],[Quantity]]*VLOOKUP(Table1[[#This Row],[Product Name]],[1]!Table2[#All],2,FALSE),0)</f>
        <v>#REF!</v>
      </c>
      <c r="O83">
        <f>Table1[[#This Row],[Unit Price]]*Table1[[#This Row],[Quantity]]</f>
        <v>3824</v>
      </c>
      <c r="P83" t="e">
        <f>Table1[[#This Row],[Sales Revenue]]-Table1[[#This Row],[Total Cost]]</f>
        <v>#REF!</v>
      </c>
    </row>
    <row r="84" spans="1:16" x14ac:dyDescent="0.25">
      <c r="A84" t="s">
        <v>199</v>
      </c>
      <c r="B84" t="s">
        <v>22</v>
      </c>
      <c r="C84" t="s">
        <v>110</v>
      </c>
      <c r="D84" s="27">
        <v>45322</v>
      </c>
      <c r="E84" s="27">
        <v>45336</v>
      </c>
      <c r="F84">
        <v>3</v>
      </c>
      <c r="G84">
        <v>821</v>
      </c>
      <c r="H84" t="s">
        <v>12</v>
      </c>
      <c r="I84" t="s">
        <v>20</v>
      </c>
      <c r="J84" t="s">
        <v>91</v>
      </c>
      <c r="K84">
        <f>Table1[[#This Row],[Delivered Date]]-Table1[[#This Row],[Order Date]]</f>
        <v>14</v>
      </c>
      <c r="L84" t="str">
        <f t="shared" si="1"/>
        <v>2024</v>
      </c>
      <c r="M84" t="str">
        <f>TEXT(Table1[[#This Row],[Order Date]],"MMM")</f>
        <v>Jan</v>
      </c>
      <c r="N84" t="e">
        <f>ROUND(Table1[[#This Row],[Unit Price]]*Table1[[#This Row],[Quantity]]*VLOOKUP(Table1[[#This Row],[Product Name]],[1]!Table2[#All],2,FALSE),0)</f>
        <v>#REF!</v>
      </c>
      <c r="O84">
        <f>Table1[[#This Row],[Unit Price]]*Table1[[#This Row],[Quantity]]</f>
        <v>2463</v>
      </c>
      <c r="P84" t="e">
        <f>Table1[[#This Row],[Sales Revenue]]-Table1[[#This Row],[Total Cost]]</f>
        <v>#REF!</v>
      </c>
    </row>
    <row r="85" spans="1:16" x14ac:dyDescent="0.25">
      <c r="A85" t="s">
        <v>200</v>
      </c>
      <c r="B85" t="s">
        <v>23</v>
      </c>
      <c r="C85" t="s">
        <v>126</v>
      </c>
      <c r="D85" s="27">
        <v>45516</v>
      </c>
      <c r="E85" s="27">
        <v>45521</v>
      </c>
      <c r="F85">
        <v>2</v>
      </c>
      <c r="G85">
        <v>489</v>
      </c>
      <c r="H85" t="s">
        <v>12</v>
      </c>
      <c r="I85" t="s">
        <v>18</v>
      </c>
      <c r="J85" t="s">
        <v>101</v>
      </c>
      <c r="K85">
        <f>Table1[[#This Row],[Delivered Date]]-Table1[[#This Row],[Order Date]]</f>
        <v>5</v>
      </c>
      <c r="L85" t="str">
        <f t="shared" si="1"/>
        <v>2024</v>
      </c>
      <c r="M85" t="str">
        <f>TEXT(Table1[[#This Row],[Order Date]],"MMM")</f>
        <v>Aug</v>
      </c>
      <c r="N85" t="e">
        <f>ROUND(Table1[[#This Row],[Unit Price]]*Table1[[#This Row],[Quantity]]*VLOOKUP(Table1[[#This Row],[Product Name]],[1]!Table2[#All],2,FALSE),0)</f>
        <v>#REF!</v>
      </c>
      <c r="O85">
        <f>Table1[[#This Row],[Unit Price]]*Table1[[#This Row],[Quantity]]</f>
        <v>978</v>
      </c>
      <c r="P85" t="e">
        <f>Table1[[#This Row],[Sales Revenue]]-Table1[[#This Row],[Total Cost]]</f>
        <v>#REF!</v>
      </c>
    </row>
    <row r="86" spans="1:16" x14ac:dyDescent="0.25">
      <c r="A86" t="s">
        <v>201</v>
      </c>
      <c r="B86" t="s">
        <v>25</v>
      </c>
      <c r="C86" t="s">
        <v>98</v>
      </c>
      <c r="D86" s="27">
        <v>45548</v>
      </c>
      <c r="E86" s="27">
        <v>45560</v>
      </c>
      <c r="F86">
        <v>9</v>
      </c>
      <c r="G86">
        <v>515</v>
      </c>
      <c r="H86" t="s">
        <v>12</v>
      </c>
      <c r="I86" t="s">
        <v>17</v>
      </c>
      <c r="J86" t="s">
        <v>91</v>
      </c>
      <c r="K86">
        <f>Table1[[#This Row],[Delivered Date]]-Table1[[#This Row],[Order Date]]</f>
        <v>12</v>
      </c>
      <c r="L86" t="str">
        <f t="shared" si="1"/>
        <v>2024</v>
      </c>
      <c r="M86" t="str">
        <f>TEXT(Table1[[#This Row],[Order Date]],"MMM")</f>
        <v>Sep</v>
      </c>
      <c r="N86" t="e">
        <f>ROUND(Table1[[#This Row],[Unit Price]]*Table1[[#This Row],[Quantity]]*VLOOKUP(Table1[[#This Row],[Product Name]],[1]!Table2[#All],2,FALSE),0)</f>
        <v>#REF!</v>
      </c>
      <c r="O86">
        <f>Table1[[#This Row],[Unit Price]]*Table1[[#This Row],[Quantity]]</f>
        <v>4635</v>
      </c>
      <c r="P86" t="e">
        <f>Table1[[#This Row],[Sales Revenue]]-Table1[[#This Row],[Total Cost]]</f>
        <v>#REF!</v>
      </c>
    </row>
    <row r="87" spans="1:16" x14ac:dyDescent="0.25">
      <c r="A87" t="s">
        <v>202</v>
      </c>
      <c r="B87" t="s">
        <v>24</v>
      </c>
      <c r="C87" t="s">
        <v>100</v>
      </c>
      <c r="D87" s="27">
        <v>45457</v>
      </c>
      <c r="E87" s="27">
        <v>45462</v>
      </c>
      <c r="F87">
        <v>10</v>
      </c>
      <c r="G87">
        <v>266</v>
      </c>
      <c r="H87" t="s">
        <v>11</v>
      </c>
      <c r="I87" t="s">
        <v>15</v>
      </c>
      <c r="J87" t="s">
        <v>91</v>
      </c>
      <c r="K87">
        <f>Table1[[#This Row],[Delivered Date]]-Table1[[#This Row],[Order Date]]</f>
        <v>5</v>
      </c>
      <c r="L87" t="str">
        <f t="shared" si="1"/>
        <v>2024</v>
      </c>
      <c r="M87" t="str">
        <f>TEXT(Table1[[#This Row],[Order Date]],"MMM")</f>
        <v>Jun</v>
      </c>
      <c r="N87" t="e">
        <f>ROUND(Table1[[#This Row],[Unit Price]]*Table1[[#This Row],[Quantity]]*VLOOKUP(Table1[[#This Row],[Product Name]],[1]!Table2[#All],2,FALSE),0)</f>
        <v>#REF!</v>
      </c>
      <c r="O87">
        <f>Table1[[#This Row],[Unit Price]]*Table1[[#This Row],[Quantity]]</f>
        <v>2660</v>
      </c>
      <c r="P87" t="e">
        <f>Table1[[#This Row],[Sales Revenue]]-Table1[[#This Row],[Total Cost]]</f>
        <v>#REF!</v>
      </c>
    </row>
    <row r="88" spans="1:16" x14ac:dyDescent="0.25">
      <c r="A88" t="s">
        <v>203</v>
      </c>
      <c r="B88" t="s">
        <v>23</v>
      </c>
      <c r="C88" t="s">
        <v>114</v>
      </c>
      <c r="D88" s="27">
        <v>45434</v>
      </c>
      <c r="E88" s="27">
        <v>45444</v>
      </c>
      <c r="F88">
        <v>3</v>
      </c>
      <c r="G88">
        <v>609</v>
      </c>
      <c r="H88" t="s">
        <v>11</v>
      </c>
      <c r="I88" t="s">
        <v>17</v>
      </c>
      <c r="J88" t="s">
        <v>91</v>
      </c>
      <c r="K88">
        <f>Table1[[#This Row],[Delivered Date]]-Table1[[#This Row],[Order Date]]</f>
        <v>10</v>
      </c>
      <c r="L88" t="str">
        <f t="shared" si="1"/>
        <v>2024</v>
      </c>
      <c r="M88" t="str">
        <f>TEXT(Table1[[#This Row],[Order Date]],"MMM")</f>
        <v>May</v>
      </c>
      <c r="N88" t="e">
        <f>ROUND(Table1[[#This Row],[Unit Price]]*Table1[[#This Row],[Quantity]]*VLOOKUP(Table1[[#This Row],[Product Name]],[1]!Table2[#All],2,FALSE),0)</f>
        <v>#REF!</v>
      </c>
      <c r="O88">
        <f>Table1[[#This Row],[Unit Price]]*Table1[[#This Row],[Quantity]]</f>
        <v>1827</v>
      </c>
      <c r="P88" t="e">
        <f>Table1[[#This Row],[Sales Revenue]]-Table1[[#This Row],[Total Cost]]</f>
        <v>#REF!</v>
      </c>
    </row>
    <row r="89" spans="1:16" x14ac:dyDescent="0.25">
      <c r="A89" t="s">
        <v>204</v>
      </c>
      <c r="B89" t="s">
        <v>25</v>
      </c>
      <c r="C89" t="s">
        <v>98</v>
      </c>
      <c r="D89" s="27">
        <v>45501</v>
      </c>
      <c r="E89" s="27">
        <v>45505</v>
      </c>
      <c r="F89">
        <v>6</v>
      </c>
      <c r="G89">
        <v>338</v>
      </c>
      <c r="H89" t="s">
        <v>11</v>
      </c>
      <c r="I89" t="s">
        <v>18</v>
      </c>
      <c r="J89" t="s">
        <v>91</v>
      </c>
      <c r="K89">
        <f>Table1[[#This Row],[Delivered Date]]-Table1[[#This Row],[Order Date]]</f>
        <v>4</v>
      </c>
      <c r="L89" t="str">
        <f t="shared" si="1"/>
        <v>2024</v>
      </c>
      <c r="M89" t="str">
        <f>TEXT(Table1[[#This Row],[Order Date]],"MMM")</f>
        <v>Jul</v>
      </c>
      <c r="N89" t="e">
        <f>ROUND(Table1[[#This Row],[Unit Price]]*Table1[[#This Row],[Quantity]]*VLOOKUP(Table1[[#This Row],[Product Name]],[1]!Table2[#All],2,FALSE),0)</f>
        <v>#REF!</v>
      </c>
      <c r="O89">
        <f>Table1[[#This Row],[Unit Price]]*Table1[[#This Row],[Quantity]]</f>
        <v>2028</v>
      </c>
      <c r="P89" t="e">
        <f>Table1[[#This Row],[Sales Revenue]]-Table1[[#This Row],[Total Cost]]</f>
        <v>#REF!</v>
      </c>
    </row>
    <row r="90" spans="1:16" x14ac:dyDescent="0.25">
      <c r="A90" t="s">
        <v>205</v>
      </c>
      <c r="B90" t="s">
        <v>26</v>
      </c>
      <c r="C90" t="s">
        <v>120</v>
      </c>
      <c r="D90" s="27">
        <v>45647</v>
      </c>
      <c r="E90" s="27">
        <v>45650</v>
      </c>
      <c r="F90">
        <v>8</v>
      </c>
      <c r="G90">
        <v>305</v>
      </c>
      <c r="H90" t="s">
        <v>12</v>
      </c>
      <c r="I90" t="s">
        <v>18</v>
      </c>
      <c r="J90" t="s">
        <v>94</v>
      </c>
      <c r="K90">
        <f>Table1[[#This Row],[Delivered Date]]-Table1[[#This Row],[Order Date]]</f>
        <v>3</v>
      </c>
      <c r="L90" t="str">
        <f t="shared" si="1"/>
        <v>2024</v>
      </c>
      <c r="M90" t="str">
        <f>TEXT(Table1[[#This Row],[Order Date]],"MMM")</f>
        <v>Dec</v>
      </c>
      <c r="N90" t="e">
        <f>ROUND(Table1[[#This Row],[Unit Price]]*Table1[[#This Row],[Quantity]]*VLOOKUP(Table1[[#This Row],[Product Name]],[1]!Table2[#All],2,FALSE),0)</f>
        <v>#REF!</v>
      </c>
      <c r="O90">
        <f>Table1[[#This Row],[Unit Price]]*Table1[[#This Row],[Quantity]]</f>
        <v>2440</v>
      </c>
      <c r="P90" t="e">
        <f>Table1[[#This Row],[Sales Revenue]]-Table1[[#This Row],[Total Cost]]</f>
        <v>#REF!</v>
      </c>
    </row>
    <row r="91" spans="1:16" x14ac:dyDescent="0.25">
      <c r="A91" t="s">
        <v>206</v>
      </c>
      <c r="B91" t="s">
        <v>23</v>
      </c>
      <c r="C91" t="s">
        <v>93</v>
      </c>
      <c r="D91" s="27">
        <v>45628</v>
      </c>
      <c r="E91" s="27">
        <v>45641</v>
      </c>
      <c r="F91">
        <v>9</v>
      </c>
      <c r="G91">
        <v>483</v>
      </c>
      <c r="H91" t="s">
        <v>11</v>
      </c>
      <c r="I91" t="s">
        <v>17</v>
      </c>
      <c r="J91" t="s">
        <v>94</v>
      </c>
      <c r="K91">
        <f>Table1[[#This Row],[Delivered Date]]-Table1[[#This Row],[Order Date]]</f>
        <v>13</v>
      </c>
      <c r="L91" t="str">
        <f t="shared" si="1"/>
        <v>2024</v>
      </c>
      <c r="M91" t="str">
        <f>TEXT(Table1[[#This Row],[Order Date]],"MMM")</f>
        <v>Dec</v>
      </c>
      <c r="N91" t="e">
        <f>ROUND(Table1[[#This Row],[Unit Price]]*Table1[[#This Row],[Quantity]]*VLOOKUP(Table1[[#This Row],[Product Name]],[1]!Table2[#All],2,FALSE),0)</f>
        <v>#REF!</v>
      </c>
      <c r="O91">
        <f>Table1[[#This Row],[Unit Price]]*Table1[[#This Row],[Quantity]]</f>
        <v>4347</v>
      </c>
      <c r="P91" t="e">
        <f>Table1[[#This Row],[Sales Revenue]]-Table1[[#This Row],[Total Cost]]</f>
        <v>#REF!</v>
      </c>
    </row>
    <row r="92" spans="1:16" x14ac:dyDescent="0.25">
      <c r="A92" t="s">
        <v>207</v>
      </c>
      <c r="B92" t="s">
        <v>23</v>
      </c>
      <c r="C92" t="s">
        <v>126</v>
      </c>
      <c r="D92" s="27">
        <v>45610</v>
      </c>
      <c r="E92" s="27">
        <v>45614</v>
      </c>
      <c r="F92">
        <v>8</v>
      </c>
      <c r="G92">
        <v>650</v>
      </c>
      <c r="H92" t="s">
        <v>11</v>
      </c>
      <c r="I92" t="s">
        <v>17</v>
      </c>
      <c r="J92" t="s">
        <v>101</v>
      </c>
      <c r="K92">
        <f>Table1[[#This Row],[Delivered Date]]-Table1[[#This Row],[Order Date]]</f>
        <v>4</v>
      </c>
      <c r="L92" t="str">
        <f t="shared" si="1"/>
        <v>2024</v>
      </c>
      <c r="M92" t="str">
        <f>TEXT(Table1[[#This Row],[Order Date]],"MMM")</f>
        <v>Nov</v>
      </c>
      <c r="N92" t="e">
        <f>ROUND(Table1[[#This Row],[Unit Price]]*Table1[[#This Row],[Quantity]]*VLOOKUP(Table1[[#This Row],[Product Name]],[1]!Table2[#All],2,FALSE),0)</f>
        <v>#REF!</v>
      </c>
      <c r="O92">
        <f>Table1[[#This Row],[Unit Price]]*Table1[[#This Row],[Quantity]]</f>
        <v>5200</v>
      </c>
      <c r="P92" t="e">
        <f>Table1[[#This Row],[Sales Revenue]]-Table1[[#This Row],[Total Cost]]</f>
        <v>#REF!</v>
      </c>
    </row>
    <row r="93" spans="1:16" x14ac:dyDescent="0.25">
      <c r="A93" t="s">
        <v>208</v>
      </c>
      <c r="B93" t="s">
        <v>26</v>
      </c>
      <c r="C93" t="s">
        <v>103</v>
      </c>
      <c r="D93" s="27">
        <v>45359</v>
      </c>
      <c r="E93" s="27">
        <v>45373</v>
      </c>
      <c r="F93">
        <v>5</v>
      </c>
      <c r="G93">
        <v>458</v>
      </c>
      <c r="H93" t="s">
        <v>11</v>
      </c>
      <c r="I93" t="s">
        <v>18</v>
      </c>
      <c r="J93" t="s">
        <v>91</v>
      </c>
      <c r="K93">
        <f>Table1[[#This Row],[Delivered Date]]-Table1[[#This Row],[Order Date]]</f>
        <v>14</v>
      </c>
      <c r="L93" t="str">
        <f t="shared" si="1"/>
        <v>2024</v>
      </c>
      <c r="M93" t="str">
        <f>TEXT(Table1[[#This Row],[Order Date]],"MMM")</f>
        <v>Mar</v>
      </c>
      <c r="N93" t="e">
        <f>ROUND(Table1[[#This Row],[Unit Price]]*Table1[[#This Row],[Quantity]]*VLOOKUP(Table1[[#This Row],[Product Name]],[1]!Table2[#All],2,FALSE),0)</f>
        <v>#REF!</v>
      </c>
      <c r="O93">
        <f>Table1[[#This Row],[Unit Price]]*Table1[[#This Row],[Quantity]]</f>
        <v>2290</v>
      </c>
      <c r="P93" t="e">
        <f>Table1[[#This Row],[Sales Revenue]]-Table1[[#This Row],[Total Cost]]</f>
        <v>#REF!</v>
      </c>
    </row>
    <row r="94" spans="1:16" x14ac:dyDescent="0.25">
      <c r="A94" t="s">
        <v>209</v>
      </c>
      <c r="B94" t="s">
        <v>24</v>
      </c>
      <c r="C94" t="s">
        <v>106</v>
      </c>
      <c r="D94" s="27">
        <v>45414</v>
      </c>
      <c r="E94" s="27">
        <v>45425</v>
      </c>
      <c r="F94">
        <v>3</v>
      </c>
      <c r="G94">
        <v>328</v>
      </c>
      <c r="H94" t="s">
        <v>12</v>
      </c>
      <c r="I94" t="s">
        <v>18</v>
      </c>
      <c r="J94" t="s">
        <v>91</v>
      </c>
      <c r="K94">
        <f>Table1[[#This Row],[Delivered Date]]-Table1[[#This Row],[Order Date]]</f>
        <v>11</v>
      </c>
      <c r="L94" t="str">
        <f t="shared" si="1"/>
        <v>2024</v>
      </c>
      <c r="M94" t="str">
        <f>TEXT(Table1[[#This Row],[Order Date]],"MMM")</f>
        <v>May</v>
      </c>
      <c r="N94" t="e">
        <f>ROUND(Table1[[#This Row],[Unit Price]]*Table1[[#This Row],[Quantity]]*VLOOKUP(Table1[[#This Row],[Product Name]],[1]!Table2[#All],2,FALSE),0)</f>
        <v>#REF!</v>
      </c>
      <c r="O94">
        <f>Table1[[#This Row],[Unit Price]]*Table1[[#This Row],[Quantity]]</f>
        <v>984</v>
      </c>
      <c r="P94" t="e">
        <f>Table1[[#This Row],[Sales Revenue]]-Table1[[#This Row],[Total Cost]]</f>
        <v>#REF!</v>
      </c>
    </row>
    <row r="95" spans="1:16" x14ac:dyDescent="0.25">
      <c r="A95" t="s">
        <v>210</v>
      </c>
      <c r="B95" t="s">
        <v>22</v>
      </c>
      <c r="C95" t="s">
        <v>96</v>
      </c>
      <c r="D95" s="27">
        <v>45574</v>
      </c>
      <c r="E95" s="27">
        <v>45581</v>
      </c>
      <c r="F95">
        <v>3</v>
      </c>
      <c r="G95">
        <v>402</v>
      </c>
      <c r="H95" t="s">
        <v>12</v>
      </c>
      <c r="I95" t="s">
        <v>15</v>
      </c>
      <c r="J95" t="s">
        <v>116</v>
      </c>
      <c r="K95">
        <f>Table1[[#This Row],[Delivered Date]]-Table1[[#This Row],[Order Date]]</f>
        <v>7</v>
      </c>
      <c r="L95" t="str">
        <f t="shared" si="1"/>
        <v>2024</v>
      </c>
      <c r="M95" t="str">
        <f>TEXT(Table1[[#This Row],[Order Date]],"MMM")</f>
        <v>Oct</v>
      </c>
      <c r="N95" t="e">
        <f>ROUND(Table1[[#This Row],[Unit Price]]*Table1[[#This Row],[Quantity]]*VLOOKUP(Table1[[#This Row],[Product Name]],[1]!Table2[#All],2,FALSE),0)</f>
        <v>#REF!</v>
      </c>
      <c r="O95">
        <f>Table1[[#This Row],[Unit Price]]*Table1[[#This Row],[Quantity]]</f>
        <v>1206</v>
      </c>
      <c r="P95" t="e">
        <f>Table1[[#This Row],[Sales Revenue]]-Table1[[#This Row],[Total Cost]]</f>
        <v>#REF!</v>
      </c>
    </row>
    <row r="96" spans="1:16" x14ac:dyDescent="0.25">
      <c r="A96" t="s">
        <v>211</v>
      </c>
      <c r="B96" t="s">
        <v>24</v>
      </c>
      <c r="C96" t="s">
        <v>166</v>
      </c>
      <c r="D96" s="27">
        <v>45444</v>
      </c>
      <c r="E96" s="27">
        <v>45456</v>
      </c>
      <c r="F96">
        <v>10</v>
      </c>
      <c r="G96">
        <v>603</v>
      </c>
      <c r="H96" t="s">
        <v>11</v>
      </c>
      <c r="I96" t="s">
        <v>18</v>
      </c>
      <c r="J96" t="s">
        <v>116</v>
      </c>
      <c r="K96">
        <f>Table1[[#This Row],[Delivered Date]]-Table1[[#This Row],[Order Date]]</f>
        <v>12</v>
      </c>
      <c r="L96" t="str">
        <f t="shared" si="1"/>
        <v>2024</v>
      </c>
      <c r="M96" t="str">
        <f>TEXT(Table1[[#This Row],[Order Date]],"MMM")</f>
        <v>Jun</v>
      </c>
      <c r="N96" t="e">
        <f>ROUND(Table1[[#This Row],[Unit Price]]*Table1[[#This Row],[Quantity]]*VLOOKUP(Table1[[#This Row],[Product Name]],[1]!Table2[#All],2,FALSE),0)</f>
        <v>#REF!</v>
      </c>
      <c r="O96">
        <f>Table1[[#This Row],[Unit Price]]*Table1[[#This Row],[Quantity]]</f>
        <v>6030</v>
      </c>
      <c r="P96" t="e">
        <f>Table1[[#This Row],[Sales Revenue]]-Table1[[#This Row],[Total Cost]]</f>
        <v>#REF!</v>
      </c>
    </row>
    <row r="97" spans="1:16" x14ac:dyDescent="0.25">
      <c r="A97" t="s">
        <v>212</v>
      </c>
      <c r="B97" t="s">
        <v>24</v>
      </c>
      <c r="C97" t="s">
        <v>106</v>
      </c>
      <c r="D97" s="27">
        <v>45525</v>
      </c>
      <c r="E97" s="27">
        <v>45537</v>
      </c>
      <c r="F97">
        <v>1</v>
      </c>
      <c r="G97">
        <v>749</v>
      </c>
      <c r="H97" t="s">
        <v>12</v>
      </c>
      <c r="I97" t="s">
        <v>15</v>
      </c>
      <c r="J97" t="s">
        <v>91</v>
      </c>
      <c r="K97">
        <f>Table1[[#This Row],[Delivered Date]]-Table1[[#This Row],[Order Date]]</f>
        <v>12</v>
      </c>
      <c r="L97" t="str">
        <f t="shared" si="1"/>
        <v>2024</v>
      </c>
      <c r="M97" t="str">
        <f>TEXT(Table1[[#This Row],[Order Date]],"MMM")</f>
        <v>Aug</v>
      </c>
      <c r="N97" t="e">
        <f>ROUND(Table1[[#This Row],[Unit Price]]*Table1[[#This Row],[Quantity]]*VLOOKUP(Table1[[#This Row],[Product Name]],[1]!Table2[#All],2,FALSE),0)</f>
        <v>#REF!</v>
      </c>
      <c r="O97">
        <f>Table1[[#This Row],[Unit Price]]*Table1[[#This Row],[Quantity]]</f>
        <v>749</v>
      </c>
      <c r="P97" t="e">
        <f>Table1[[#This Row],[Sales Revenue]]-Table1[[#This Row],[Total Cost]]</f>
        <v>#REF!</v>
      </c>
    </row>
    <row r="98" spans="1:16" x14ac:dyDescent="0.25">
      <c r="A98" t="s">
        <v>213</v>
      </c>
      <c r="B98" t="s">
        <v>22</v>
      </c>
      <c r="C98" t="s">
        <v>110</v>
      </c>
      <c r="D98" s="27">
        <v>45532</v>
      </c>
      <c r="E98" s="27">
        <v>45539</v>
      </c>
      <c r="F98">
        <v>5</v>
      </c>
      <c r="G98">
        <v>356</v>
      </c>
      <c r="H98" t="s">
        <v>12</v>
      </c>
      <c r="I98" t="s">
        <v>18</v>
      </c>
      <c r="J98" t="s">
        <v>91</v>
      </c>
      <c r="K98">
        <f>Table1[[#This Row],[Delivered Date]]-Table1[[#This Row],[Order Date]]</f>
        <v>7</v>
      </c>
      <c r="L98" t="str">
        <f t="shared" si="1"/>
        <v>2024</v>
      </c>
      <c r="M98" t="str">
        <f>TEXT(Table1[[#This Row],[Order Date]],"MMM")</f>
        <v>Aug</v>
      </c>
      <c r="N98" t="e">
        <f>ROUND(Table1[[#This Row],[Unit Price]]*Table1[[#This Row],[Quantity]]*VLOOKUP(Table1[[#This Row],[Product Name]],[1]!Table2[#All],2,FALSE),0)</f>
        <v>#REF!</v>
      </c>
      <c r="O98">
        <f>Table1[[#This Row],[Unit Price]]*Table1[[#This Row],[Quantity]]</f>
        <v>1780</v>
      </c>
      <c r="P98" t="e">
        <f>Table1[[#This Row],[Sales Revenue]]-Table1[[#This Row],[Total Cost]]</f>
        <v>#REF!</v>
      </c>
    </row>
    <row r="99" spans="1:16" x14ac:dyDescent="0.25">
      <c r="A99" t="s">
        <v>214</v>
      </c>
      <c r="B99" t="s">
        <v>24</v>
      </c>
      <c r="C99" t="s">
        <v>166</v>
      </c>
      <c r="D99" s="27">
        <v>45637</v>
      </c>
      <c r="E99" s="27">
        <v>45649</v>
      </c>
      <c r="F99">
        <v>9</v>
      </c>
      <c r="G99">
        <v>399</v>
      </c>
      <c r="H99" t="s">
        <v>12</v>
      </c>
      <c r="I99" t="s">
        <v>20</v>
      </c>
      <c r="J99" t="s">
        <v>91</v>
      </c>
      <c r="K99">
        <f>Table1[[#This Row],[Delivered Date]]-Table1[[#This Row],[Order Date]]</f>
        <v>12</v>
      </c>
      <c r="L99" t="str">
        <f t="shared" si="1"/>
        <v>2024</v>
      </c>
      <c r="M99" t="str">
        <f>TEXT(Table1[[#This Row],[Order Date]],"MMM")</f>
        <v>Dec</v>
      </c>
      <c r="N99" t="e">
        <f>ROUND(Table1[[#This Row],[Unit Price]]*Table1[[#This Row],[Quantity]]*VLOOKUP(Table1[[#This Row],[Product Name]],[1]!Table2[#All],2,FALSE),0)</f>
        <v>#REF!</v>
      </c>
      <c r="O99">
        <f>Table1[[#This Row],[Unit Price]]*Table1[[#This Row],[Quantity]]</f>
        <v>3591</v>
      </c>
      <c r="P99" t="e">
        <f>Table1[[#This Row],[Sales Revenue]]-Table1[[#This Row],[Total Cost]]</f>
        <v>#REF!</v>
      </c>
    </row>
    <row r="100" spans="1:16" x14ac:dyDescent="0.25">
      <c r="A100" t="s">
        <v>215</v>
      </c>
      <c r="B100" t="s">
        <v>24</v>
      </c>
      <c r="C100" t="s">
        <v>106</v>
      </c>
      <c r="D100" s="27">
        <v>45327</v>
      </c>
      <c r="E100" s="27">
        <v>45331</v>
      </c>
      <c r="F100">
        <v>4</v>
      </c>
      <c r="G100">
        <v>656</v>
      </c>
      <c r="H100" t="s">
        <v>11</v>
      </c>
      <c r="I100" t="s">
        <v>18</v>
      </c>
      <c r="J100" t="s">
        <v>101</v>
      </c>
      <c r="K100">
        <f>Table1[[#This Row],[Delivered Date]]-Table1[[#This Row],[Order Date]]</f>
        <v>4</v>
      </c>
      <c r="L100" t="str">
        <f t="shared" si="1"/>
        <v>2024</v>
      </c>
      <c r="M100" t="str">
        <f>TEXT(Table1[[#This Row],[Order Date]],"MMM")</f>
        <v>Feb</v>
      </c>
      <c r="N100" t="e">
        <f>ROUND(Table1[[#This Row],[Unit Price]]*Table1[[#This Row],[Quantity]]*VLOOKUP(Table1[[#This Row],[Product Name]],[1]!Table2[#All],2,FALSE),0)</f>
        <v>#REF!</v>
      </c>
      <c r="O100">
        <f>Table1[[#This Row],[Unit Price]]*Table1[[#This Row],[Quantity]]</f>
        <v>2624</v>
      </c>
      <c r="P100" t="e">
        <f>Table1[[#This Row],[Sales Revenue]]-Table1[[#This Row],[Total Cost]]</f>
        <v>#REF!</v>
      </c>
    </row>
    <row r="101" spans="1:16" x14ac:dyDescent="0.25">
      <c r="A101" t="s">
        <v>216</v>
      </c>
      <c r="B101" t="s">
        <v>24</v>
      </c>
      <c r="C101" t="s">
        <v>100</v>
      </c>
      <c r="D101" s="27">
        <v>45342</v>
      </c>
      <c r="E101" s="27">
        <v>45346</v>
      </c>
      <c r="F101">
        <v>2</v>
      </c>
      <c r="G101">
        <v>464</v>
      </c>
      <c r="H101" t="s">
        <v>11</v>
      </c>
      <c r="I101" t="s">
        <v>15</v>
      </c>
      <c r="J101" t="s">
        <v>94</v>
      </c>
      <c r="K101">
        <f>Table1[[#This Row],[Delivered Date]]-Table1[[#This Row],[Order Date]]</f>
        <v>4</v>
      </c>
      <c r="L101" t="str">
        <f t="shared" si="1"/>
        <v>2024</v>
      </c>
      <c r="M101" t="str">
        <f>TEXT(Table1[[#This Row],[Order Date]],"MMM")</f>
        <v>Feb</v>
      </c>
      <c r="N101" t="e">
        <f>ROUND(Table1[[#This Row],[Unit Price]]*Table1[[#This Row],[Quantity]]*VLOOKUP(Table1[[#This Row],[Product Name]],[1]!Table2[#All],2,FALSE),0)</f>
        <v>#REF!</v>
      </c>
      <c r="O101">
        <f>Table1[[#This Row],[Unit Price]]*Table1[[#This Row],[Quantity]]</f>
        <v>928</v>
      </c>
      <c r="P101" t="e">
        <f>Table1[[#This Row],[Sales Revenue]]-Table1[[#This Row],[Total Cost]]</f>
        <v>#REF!</v>
      </c>
    </row>
    <row r="102" spans="1:16" x14ac:dyDescent="0.25">
      <c r="A102" t="s">
        <v>217</v>
      </c>
      <c r="B102" t="s">
        <v>24</v>
      </c>
      <c r="C102" t="s">
        <v>166</v>
      </c>
      <c r="D102" s="27">
        <v>45320</v>
      </c>
      <c r="E102" s="27">
        <v>45327</v>
      </c>
      <c r="F102">
        <v>5</v>
      </c>
      <c r="G102">
        <v>377</v>
      </c>
      <c r="H102" t="s">
        <v>11</v>
      </c>
      <c r="I102" t="s">
        <v>20</v>
      </c>
      <c r="J102" t="s">
        <v>94</v>
      </c>
      <c r="K102">
        <f>Table1[[#This Row],[Delivered Date]]-Table1[[#This Row],[Order Date]]</f>
        <v>7</v>
      </c>
      <c r="L102" t="str">
        <f t="shared" si="1"/>
        <v>2024</v>
      </c>
      <c r="M102" t="str">
        <f>TEXT(Table1[[#This Row],[Order Date]],"MMM")</f>
        <v>Jan</v>
      </c>
      <c r="N102" t="e">
        <f>ROUND(Table1[[#This Row],[Unit Price]]*Table1[[#This Row],[Quantity]]*VLOOKUP(Table1[[#This Row],[Product Name]],[1]!Table2[#All],2,FALSE),0)</f>
        <v>#REF!</v>
      </c>
      <c r="O102">
        <f>Table1[[#This Row],[Unit Price]]*Table1[[#This Row],[Quantity]]</f>
        <v>1885</v>
      </c>
      <c r="P102" t="e">
        <f>Table1[[#This Row],[Sales Revenue]]-Table1[[#This Row],[Total Cost]]</f>
        <v>#REF!</v>
      </c>
    </row>
    <row r="103" spans="1:16" x14ac:dyDescent="0.25">
      <c r="A103" t="s">
        <v>218</v>
      </c>
      <c r="B103" t="s">
        <v>22</v>
      </c>
      <c r="C103" t="s">
        <v>122</v>
      </c>
      <c r="D103" s="27">
        <v>45502</v>
      </c>
      <c r="E103" s="27">
        <v>45513</v>
      </c>
      <c r="F103">
        <v>10</v>
      </c>
      <c r="G103">
        <v>708</v>
      </c>
      <c r="H103" t="s">
        <v>11</v>
      </c>
      <c r="I103" t="s">
        <v>19</v>
      </c>
      <c r="J103" t="s">
        <v>101</v>
      </c>
      <c r="K103">
        <f>Table1[[#This Row],[Delivered Date]]-Table1[[#This Row],[Order Date]]</f>
        <v>11</v>
      </c>
      <c r="L103" t="str">
        <f t="shared" si="1"/>
        <v>2024</v>
      </c>
      <c r="M103" t="str">
        <f>TEXT(Table1[[#This Row],[Order Date]],"MMM")</f>
        <v>Jul</v>
      </c>
      <c r="N103" t="e">
        <f>ROUND(Table1[[#This Row],[Unit Price]]*Table1[[#This Row],[Quantity]]*VLOOKUP(Table1[[#This Row],[Product Name]],[1]!Table2[#All],2,FALSE),0)</f>
        <v>#REF!</v>
      </c>
      <c r="O103">
        <f>Table1[[#This Row],[Unit Price]]*Table1[[#This Row],[Quantity]]</f>
        <v>7080</v>
      </c>
      <c r="P103" t="e">
        <f>Table1[[#This Row],[Sales Revenue]]-Table1[[#This Row],[Total Cost]]</f>
        <v>#REF!</v>
      </c>
    </row>
    <row r="104" spans="1:16" x14ac:dyDescent="0.25">
      <c r="A104" t="s">
        <v>219</v>
      </c>
      <c r="B104" t="s">
        <v>22</v>
      </c>
      <c r="C104" t="s">
        <v>110</v>
      </c>
      <c r="D104" s="27">
        <v>45613</v>
      </c>
      <c r="E104" s="27">
        <v>45619</v>
      </c>
      <c r="F104">
        <v>1</v>
      </c>
      <c r="G104">
        <v>326</v>
      </c>
      <c r="H104" t="s">
        <v>11</v>
      </c>
      <c r="I104" t="s">
        <v>19</v>
      </c>
      <c r="J104" t="s">
        <v>116</v>
      </c>
      <c r="K104">
        <f>Table1[[#This Row],[Delivered Date]]-Table1[[#This Row],[Order Date]]</f>
        <v>6</v>
      </c>
      <c r="L104" t="str">
        <f t="shared" si="1"/>
        <v>2024</v>
      </c>
      <c r="M104" t="str">
        <f>TEXT(Table1[[#This Row],[Order Date]],"MMM")</f>
        <v>Nov</v>
      </c>
      <c r="N104" t="e">
        <f>ROUND(Table1[[#This Row],[Unit Price]]*Table1[[#This Row],[Quantity]]*VLOOKUP(Table1[[#This Row],[Product Name]],[1]!Table2[#All],2,FALSE),0)</f>
        <v>#REF!</v>
      </c>
      <c r="O104">
        <f>Table1[[#This Row],[Unit Price]]*Table1[[#This Row],[Quantity]]</f>
        <v>326</v>
      </c>
      <c r="P104" t="e">
        <f>Table1[[#This Row],[Sales Revenue]]-Table1[[#This Row],[Total Cost]]</f>
        <v>#REF!</v>
      </c>
    </row>
    <row r="105" spans="1:16" x14ac:dyDescent="0.25">
      <c r="A105" t="s">
        <v>220</v>
      </c>
      <c r="B105" t="s">
        <v>23</v>
      </c>
      <c r="C105" t="s">
        <v>126</v>
      </c>
      <c r="D105" s="27">
        <v>45359</v>
      </c>
      <c r="E105" s="27">
        <v>45369</v>
      </c>
      <c r="F105">
        <v>2</v>
      </c>
      <c r="G105">
        <v>941</v>
      </c>
      <c r="H105" t="s">
        <v>12</v>
      </c>
      <c r="I105" t="s">
        <v>20</v>
      </c>
      <c r="J105" t="s">
        <v>101</v>
      </c>
      <c r="K105">
        <f>Table1[[#This Row],[Delivered Date]]-Table1[[#This Row],[Order Date]]</f>
        <v>10</v>
      </c>
      <c r="L105" t="str">
        <f t="shared" si="1"/>
        <v>2024</v>
      </c>
      <c r="M105" t="str">
        <f>TEXT(Table1[[#This Row],[Order Date]],"MMM")</f>
        <v>Mar</v>
      </c>
      <c r="N105" t="e">
        <f>ROUND(Table1[[#This Row],[Unit Price]]*Table1[[#This Row],[Quantity]]*VLOOKUP(Table1[[#This Row],[Product Name]],[1]!Table2[#All],2,FALSE),0)</f>
        <v>#REF!</v>
      </c>
      <c r="O105">
        <f>Table1[[#This Row],[Unit Price]]*Table1[[#This Row],[Quantity]]</f>
        <v>1882</v>
      </c>
      <c r="P105" t="e">
        <f>Table1[[#This Row],[Sales Revenue]]-Table1[[#This Row],[Total Cost]]</f>
        <v>#REF!</v>
      </c>
    </row>
    <row r="106" spans="1:16" x14ac:dyDescent="0.25">
      <c r="A106" t="s">
        <v>221</v>
      </c>
      <c r="B106" t="s">
        <v>25</v>
      </c>
      <c r="C106" t="s">
        <v>170</v>
      </c>
      <c r="D106" s="27">
        <v>45394</v>
      </c>
      <c r="E106" s="27">
        <v>45403</v>
      </c>
      <c r="F106">
        <v>3</v>
      </c>
      <c r="G106">
        <v>815</v>
      </c>
      <c r="H106" t="s">
        <v>12</v>
      </c>
      <c r="I106" t="s">
        <v>18</v>
      </c>
      <c r="J106" t="s">
        <v>101</v>
      </c>
      <c r="K106">
        <f>Table1[[#This Row],[Delivered Date]]-Table1[[#This Row],[Order Date]]</f>
        <v>9</v>
      </c>
      <c r="L106" t="str">
        <f t="shared" si="1"/>
        <v>2024</v>
      </c>
      <c r="M106" t="str">
        <f>TEXT(Table1[[#This Row],[Order Date]],"MMM")</f>
        <v>Apr</v>
      </c>
      <c r="N106" t="e">
        <f>ROUND(Table1[[#This Row],[Unit Price]]*Table1[[#This Row],[Quantity]]*VLOOKUP(Table1[[#This Row],[Product Name]],[1]!Table2[#All],2,FALSE),0)</f>
        <v>#REF!</v>
      </c>
      <c r="O106">
        <f>Table1[[#This Row],[Unit Price]]*Table1[[#This Row],[Quantity]]</f>
        <v>2445</v>
      </c>
      <c r="P106" t="e">
        <f>Table1[[#This Row],[Sales Revenue]]-Table1[[#This Row],[Total Cost]]</f>
        <v>#REF!</v>
      </c>
    </row>
    <row r="107" spans="1:16" x14ac:dyDescent="0.25">
      <c r="A107" t="s">
        <v>222</v>
      </c>
      <c r="B107" t="s">
        <v>26</v>
      </c>
      <c r="C107" t="s">
        <v>146</v>
      </c>
      <c r="D107" s="27">
        <v>45531</v>
      </c>
      <c r="E107" s="27">
        <v>45538</v>
      </c>
      <c r="F107">
        <v>2</v>
      </c>
      <c r="G107">
        <v>154</v>
      </c>
      <c r="H107" t="s">
        <v>12</v>
      </c>
      <c r="I107" t="s">
        <v>19</v>
      </c>
      <c r="J107" t="s">
        <v>101</v>
      </c>
      <c r="K107">
        <f>Table1[[#This Row],[Delivered Date]]-Table1[[#This Row],[Order Date]]</f>
        <v>7</v>
      </c>
      <c r="L107" t="str">
        <f t="shared" si="1"/>
        <v>2024</v>
      </c>
      <c r="M107" t="str">
        <f>TEXT(Table1[[#This Row],[Order Date]],"MMM")</f>
        <v>Aug</v>
      </c>
      <c r="N107" t="e">
        <f>ROUND(Table1[[#This Row],[Unit Price]]*Table1[[#This Row],[Quantity]]*VLOOKUP(Table1[[#This Row],[Product Name]],[1]!Table2[#All],2,FALSE),0)</f>
        <v>#REF!</v>
      </c>
      <c r="O107">
        <f>Table1[[#This Row],[Unit Price]]*Table1[[#This Row],[Quantity]]</f>
        <v>308</v>
      </c>
      <c r="P107" t="e">
        <f>Table1[[#This Row],[Sales Revenue]]-Table1[[#This Row],[Total Cost]]</f>
        <v>#REF!</v>
      </c>
    </row>
    <row r="108" spans="1:16" x14ac:dyDescent="0.25">
      <c r="A108" t="s">
        <v>223</v>
      </c>
      <c r="B108" t="s">
        <v>23</v>
      </c>
      <c r="C108" t="s">
        <v>93</v>
      </c>
      <c r="D108" s="27">
        <v>45524</v>
      </c>
      <c r="E108" s="27">
        <v>45534</v>
      </c>
      <c r="F108">
        <v>6</v>
      </c>
      <c r="G108">
        <v>698</v>
      </c>
      <c r="H108" t="s">
        <v>12</v>
      </c>
      <c r="I108" t="s">
        <v>18</v>
      </c>
      <c r="J108" t="s">
        <v>101</v>
      </c>
      <c r="K108">
        <f>Table1[[#This Row],[Delivered Date]]-Table1[[#This Row],[Order Date]]</f>
        <v>10</v>
      </c>
      <c r="L108" t="str">
        <f t="shared" si="1"/>
        <v>2024</v>
      </c>
      <c r="M108" t="str">
        <f>TEXT(Table1[[#This Row],[Order Date]],"MMM")</f>
        <v>Aug</v>
      </c>
      <c r="N108" t="e">
        <f>ROUND(Table1[[#This Row],[Unit Price]]*Table1[[#This Row],[Quantity]]*VLOOKUP(Table1[[#This Row],[Product Name]],[1]!Table2[#All],2,FALSE),0)</f>
        <v>#REF!</v>
      </c>
      <c r="O108">
        <f>Table1[[#This Row],[Unit Price]]*Table1[[#This Row],[Quantity]]</f>
        <v>4188</v>
      </c>
      <c r="P108" t="e">
        <f>Table1[[#This Row],[Sales Revenue]]-Table1[[#This Row],[Total Cost]]</f>
        <v>#REF!</v>
      </c>
    </row>
    <row r="109" spans="1:16" x14ac:dyDescent="0.25">
      <c r="A109" t="s">
        <v>224</v>
      </c>
      <c r="B109" t="s">
        <v>25</v>
      </c>
      <c r="C109" t="s">
        <v>98</v>
      </c>
      <c r="D109" s="27">
        <v>45347</v>
      </c>
      <c r="E109" s="27">
        <v>45353</v>
      </c>
      <c r="F109">
        <v>4</v>
      </c>
      <c r="G109">
        <v>492</v>
      </c>
      <c r="H109" t="s">
        <v>12</v>
      </c>
      <c r="I109" t="s">
        <v>15</v>
      </c>
      <c r="J109" t="s">
        <v>91</v>
      </c>
      <c r="K109">
        <f>Table1[[#This Row],[Delivered Date]]-Table1[[#This Row],[Order Date]]</f>
        <v>6</v>
      </c>
      <c r="L109" t="str">
        <f t="shared" si="1"/>
        <v>2024</v>
      </c>
      <c r="M109" t="str">
        <f>TEXT(Table1[[#This Row],[Order Date]],"MMM")</f>
        <v>Feb</v>
      </c>
      <c r="N109" t="e">
        <f>ROUND(Table1[[#This Row],[Unit Price]]*Table1[[#This Row],[Quantity]]*VLOOKUP(Table1[[#This Row],[Product Name]],[1]!Table2[#All],2,FALSE),0)</f>
        <v>#REF!</v>
      </c>
      <c r="O109">
        <f>Table1[[#This Row],[Unit Price]]*Table1[[#This Row],[Quantity]]</f>
        <v>1968</v>
      </c>
      <c r="P109" t="e">
        <f>Table1[[#This Row],[Sales Revenue]]-Table1[[#This Row],[Total Cost]]</f>
        <v>#REF!</v>
      </c>
    </row>
    <row r="110" spans="1:16" x14ac:dyDescent="0.25">
      <c r="A110" t="s">
        <v>225</v>
      </c>
      <c r="B110" t="s">
        <v>26</v>
      </c>
      <c r="C110" t="s">
        <v>103</v>
      </c>
      <c r="D110" s="27">
        <v>45405</v>
      </c>
      <c r="E110" s="27">
        <v>45410</v>
      </c>
      <c r="F110">
        <v>2</v>
      </c>
      <c r="G110">
        <v>660</v>
      </c>
      <c r="H110" t="s">
        <v>12</v>
      </c>
      <c r="I110" t="s">
        <v>19</v>
      </c>
      <c r="J110" t="s">
        <v>116</v>
      </c>
      <c r="K110">
        <f>Table1[[#This Row],[Delivered Date]]-Table1[[#This Row],[Order Date]]</f>
        <v>5</v>
      </c>
      <c r="L110" t="str">
        <f t="shared" si="1"/>
        <v>2024</v>
      </c>
      <c r="M110" t="str">
        <f>TEXT(Table1[[#This Row],[Order Date]],"MMM")</f>
        <v>Apr</v>
      </c>
      <c r="N110" t="e">
        <f>ROUND(Table1[[#This Row],[Unit Price]]*Table1[[#This Row],[Quantity]]*VLOOKUP(Table1[[#This Row],[Product Name]],[1]!Table2[#All],2,FALSE),0)</f>
        <v>#REF!</v>
      </c>
      <c r="O110">
        <f>Table1[[#This Row],[Unit Price]]*Table1[[#This Row],[Quantity]]</f>
        <v>1320</v>
      </c>
      <c r="P110" t="e">
        <f>Table1[[#This Row],[Sales Revenue]]-Table1[[#This Row],[Total Cost]]</f>
        <v>#REF!</v>
      </c>
    </row>
    <row r="111" spans="1:16" x14ac:dyDescent="0.25">
      <c r="A111" t="s">
        <v>226</v>
      </c>
      <c r="B111" t="s">
        <v>25</v>
      </c>
      <c r="C111" t="s">
        <v>170</v>
      </c>
      <c r="D111" s="27">
        <v>45477</v>
      </c>
      <c r="E111" s="27">
        <v>45484</v>
      </c>
      <c r="F111">
        <v>2</v>
      </c>
      <c r="G111">
        <v>712</v>
      </c>
      <c r="H111" t="s">
        <v>12</v>
      </c>
      <c r="I111" t="s">
        <v>20</v>
      </c>
      <c r="J111" t="s">
        <v>91</v>
      </c>
      <c r="K111">
        <f>Table1[[#This Row],[Delivered Date]]-Table1[[#This Row],[Order Date]]</f>
        <v>7</v>
      </c>
      <c r="L111" t="str">
        <f t="shared" si="1"/>
        <v>2024</v>
      </c>
      <c r="M111" t="str">
        <f>TEXT(Table1[[#This Row],[Order Date]],"MMM")</f>
        <v>Jul</v>
      </c>
      <c r="N111" t="e">
        <f>ROUND(Table1[[#This Row],[Unit Price]]*Table1[[#This Row],[Quantity]]*VLOOKUP(Table1[[#This Row],[Product Name]],[1]!Table2[#All],2,FALSE),0)</f>
        <v>#REF!</v>
      </c>
      <c r="O111">
        <f>Table1[[#This Row],[Unit Price]]*Table1[[#This Row],[Quantity]]</f>
        <v>1424</v>
      </c>
      <c r="P111" t="e">
        <f>Table1[[#This Row],[Sales Revenue]]-Table1[[#This Row],[Total Cost]]</f>
        <v>#REF!</v>
      </c>
    </row>
    <row r="112" spans="1:16" x14ac:dyDescent="0.25">
      <c r="A112" t="s">
        <v>227</v>
      </c>
      <c r="B112" t="s">
        <v>26</v>
      </c>
      <c r="C112" t="s">
        <v>146</v>
      </c>
      <c r="D112" s="27">
        <v>45495</v>
      </c>
      <c r="E112" s="27">
        <v>45499</v>
      </c>
      <c r="F112">
        <v>5</v>
      </c>
      <c r="G112">
        <v>204</v>
      </c>
      <c r="H112" t="s">
        <v>11</v>
      </c>
      <c r="I112" t="s">
        <v>15</v>
      </c>
      <c r="J112" t="s">
        <v>116</v>
      </c>
      <c r="K112">
        <f>Table1[[#This Row],[Delivered Date]]-Table1[[#This Row],[Order Date]]</f>
        <v>4</v>
      </c>
      <c r="L112" t="str">
        <f t="shared" si="1"/>
        <v>2024</v>
      </c>
      <c r="M112" t="str">
        <f>TEXT(Table1[[#This Row],[Order Date]],"MMM")</f>
        <v>Jul</v>
      </c>
      <c r="N112" t="e">
        <f>ROUND(Table1[[#This Row],[Unit Price]]*Table1[[#This Row],[Quantity]]*VLOOKUP(Table1[[#This Row],[Product Name]],[1]!Table2[#All],2,FALSE),0)</f>
        <v>#REF!</v>
      </c>
      <c r="O112">
        <f>Table1[[#This Row],[Unit Price]]*Table1[[#This Row],[Quantity]]</f>
        <v>1020</v>
      </c>
      <c r="P112" t="e">
        <f>Table1[[#This Row],[Sales Revenue]]-Table1[[#This Row],[Total Cost]]</f>
        <v>#REF!</v>
      </c>
    </row>
    <row r="113" spans="1:16" x14ac:dyDescent="0.25">
      <c r="A113" t="s">
        <v>228</v>
      </c>
      <c r="B113" t="s">
        <v>22</v>
      </c>
      <c r="C113" t="s">
        <v>122</v>
      </c>
      <c r="D113" s="27">
        <v>45302</v>
      </c>
      <c r="E113" s="27">
        <v>45308</v>
      </c>
      <c r="F113">
        <v>1</v>
      </c>
      <c r="G113">
        <v>815</v>
      </c>
      <c r="H113" t="s">
        <v>11</v>
      </c>
      <c r="I113" t="s">
        <v>20</v>
      </c>
      <c r="J113" t="s">
        <v>91</v>
      </c>
      <c r="K113">
        <f>Table1[[#This Row],[Delivered Date]]-Table1[[#This Row],[Order Date]]</f>
        <v>6</v>
      </c>
      <c r="L113" t="str">
        <f t="shared" si="1"/>
        <v>2024</v>
      </c>
      <c r="M113" t="str">
        <f>TEXT(Table1[[#This Row],[Order Date]],"MMM")</f>
        <v>Jan</v>
      </c>
      <c r="N113" t="e">
        <f>ROUND(Table1[[#This Row],[Unit Price]]*Table1[[#This Row],[Quantity]]*VLOOKUP(Table1[[#This Row],[Product Name]],[1]!Table2[#All],2,FALSE),0)</f>
        <v>#REF!</v>
      </c>
      <c r="O113">
        <f>Table1[[#This Row],[Unit Price]]*Table1[[#This Row],[Quantity]]</f>
        <v>815</v>
      </c>
      <c r="P113" t="e">
        <f>Table1[[#This Row],[Sales Revenue]]-Table1[[#This Row],[Total Cost]]</f>
        <v>#REF!</v>
      </c>
    </row>
    <row r="114" spans="1:16" x14ac:dyDescent="0.25">
      <c r="A114" t="s">
        <v>229</v>
      </c>
      <c r="B114" t="s">
        <v>23</v>
      </c>
      <c r="C114" t="s">
        <v>134</v>
      </c>
      <c r="D114" s="27">
        <v>45327</v>
      </c>
      <c r="E114" s="27">
        <v>45335</v>
      </c>
      <c r="F114">
        <v>9</v>
      </c>
      <c r="G114">
        <v>222</v>
      </c>
      <c r="H114" t="s">
        <v>11</v>
      </c>
      <c r="I114" t="s">
        <v>18</v>
      </c>
      <c r="J114" t="s">
        <v>94</v>
      </c>
      <c r="K114">
        <f>Table1[[#This Row],[Delivered Date]]-Table1[[#This Row],[Order Date]]</f>
        <v>8</v>
      </c>
      <c r="L114" t="str">
        <f t="shared" si="1"/>
        <v>2024</v>
      </c>
      <c r="M114" t="str">
        <f>TEXT(Table1[[#This Row],[Order Date]],"MMM")</f>
        <v>Feb</v>
      </c>
      <c r="N114" t="e">
        <f>ROUND(Table1[[#This Row],[Unit Price]]*Table1[[#This Row],[Quantity]]*VLOOKUP(Table1[[#This Row],[Product Name]],[1]!Table2[#All],2,FALSE),0)</f>
        <v>#REF!</v>
      </c>
      <c r="O114">
        <f>Table1[[#This Row],[Unit Price]]*Table1[[#This Row],[Quantity]]</f>
        <v>1998</v>
      </c>
      <c r="P114" t="e">
        <f>Table1[[#This Row],[Sales Revenue]]-Table1[[#This Row],[Total Cost]]</f>
        <v>#REF!</v>
      </c>
    </row>
    <row r="115" spans="1:16" x14ac:dyDescent="0.25">
      <c r="A115" t="s">
        <v>230</v>
      </c>
      <c r="B115" t="s">
        <v>26</v>
      </c>
      <c r="C115" t="s">
        <v>112</v>
      </c>
      <c r="D115" s="27">
        <v>45597</v>
      </c>
      <c r="E115" s="27">
        <v>45605</v>
      </c>
      <c r="F115">
        <v>1</v>
      </c>
      <c r="G115">
        <v>293</v>
      </c>
      <c r="H115" t="s">
        <v>11</v>
      </c>
      <c r="I115" t="s">
        <v>19</v>
      </c>
      <c r="J115" t="s">
        <v>101</v>
      </c>
      <c r="K115">
        <f>Table1[[#This Row],[Delivered Date]]-Table1[[#This Row],[Order Date]]</f>
        <v>8</v>
      </c>
      <c r="L115" t="str">
        <f t="shared" si="1"/>
        <v>2024</v>
      </c>
      <c r="M115" t="str">
        <f>TEXT(Table1[[#This Row],[Order Date]],"MMM")</f>
        <v>Nov</v>
      </c>
      <c r="N115" t="e">
        <f>ROUND(Table1[[#This Row],[Unit Price]]*Table1[[#This Row],[Quantity]]*VLOOKUP(Table1[[#This Row],[Product Name]],[1]!Table2[#All],2,FALSE),0)</f>
        <v>#REF!</v>
      </c>
      <c r="O115">
        <f>Table1[[#This Row],[Unit Price]]*Table1[[#This Row],[Quantity]]</f>
        <v>293</v>
      </c>
      <c r="P115" t="e">
        <f>Table1[[#This Row],[Sales Revenue]]-Table1[[#This Row],[Total Cost]]</f>
        <v>#REF!</v>
      </c>
    </row>
    <row r="116" spans="1:16" x14ac:dyDescent="0.25">
      <c r="A116" t="s">
        <v>231</v>
      </c>
      <c r="B116" t="s">
        <v>23</v>
      </c>
      <c r="C116" t="s">
        <v>126</v>
      </c>
      <c r="D116" s="27">
        <v>45381</v>
      </c>
      <c r="E116" s="27">
        <v>45387</v>
      </c>
      <c r="F116">
        <v>2</v>
      </c>
      <c r="G116">
        <v>686</v>
      </c>
      <c r="H116" t="s">
        <v>11</v>
      </c>
      <c r="I116" t="s">
        <v>19</v>
      </c>
      <c r="J116" t="s">
        <v>91</v>
      </c>
      <c r="K116">
        <f>Table1[[#This Row],[Delivered Date]]-Table1[[#This Row],[Order Date]]</f>
        <v>6</v>
      </c>
      <c r="L116" t="str">
        <f t="shared" si="1"/>
        <v>2024</v>
      </c>
      <c r="M116" t="str">
        <f>TEXT(Table1[[#This Row],[Order Date]],"MMM")</f>
        <v>Mar</v>
      </c>
      <c r="N116" t="e">
        <f>ROUND(Table1[[#This Row],[Unit Price]]*Table1[[#This Row],[Quantity]]*VLOOKUP(Table1[[#This Row],[Product Name]],[1]!Table2[#All],2,FALSE),0)</f>
        <v>#REF!</v>
      </c>
      <c r="O116">
        <f>Table1[[#This Row],[Unit Price]]*Table1[[#This Row],[Quantity]]</f>
        <v>1372</v>
      </c>
      <c r="P116" t="e">
        <f>Table1[[#This Row],[Sales Revenue]]-Table1[[#This Row],[Total Cost]]</f>
        <v>#REF!</v>
      </c>
    </row>
    <row r="117" spans="1:16" x14ac:dyDescent="0.25">
      <c r="A117" t="s">
        <v>232</v>
      </c>
      <c r="B117" t="s">
        <v>25</v>
      </c>
      <c r="C117" t="s">
        <v>98</v>
      </c>
      <c r="D117" s="27">
        <v>45554</v>
      </c>
      <c r="E117" s="27">
        <v>45564</v>
      </c>
      <c r="F117">
        <v>10</v>
      </c>
      <c r="G117">
        <v>121</v>
      </c>
      <c r="H117" t="s">
        <v>11</v>
      </c>
      <c r="I117" t="s">
        <v>17</v>
      </c>
      <c r="J117" t="s">
        <v>101</v>
      </c>
      <c r="K117">
        <f>Table1[[#This Row],[Delivered Date]]-Table1[[#This Row],[Order Date]]</f>
        <v>10</v>
      </c>
      <c r="L117" t="str">
        <f t="shared" si="1"/>
        <v>2024</v>
      </c>
      <c r="M117" t="str">
        <f>TEXT(Table1[[#This Row],[Order Date]],"MMM")</f>
        <v>Sep</v>
      </c>
      <c r="N117" t="e">
        <f>ROUND(Table1[[#This Row],[Unit Price]]*Table1[[#This Row],[Quantity]]*VLOOKUP(Table1[[#This Row],[Product Name]],[1]!Table2[#All],2,FALSE),0)</f>
        <v>#REF!</v>
      </c>
      <c r="O117">
        <f>Table1[[#This Row],[Unit Price]]*Table1[[#This Row],[Quantity]]</f>
        <v>1210</v>
      </c>
      <c r="P117" t="e">
        <f>Table1[[#This Row],[Sales Revenue]]-Table1[[#This Row],[Total Cost]]</f>
        <v>#REF!</v>
      </c>
    </row>
    <row r="118" spans="1:16" x14ac:dyDescent="0.25">
      <c r="A118" t="s">
        <v>233</v>
      </c>
      <c r="B118" t="s">
        <v>23</v>
      </c>
      <c r="C118" t="s">
        <v>93</v>
      </c>
      <c r="D118" s="27">
        <v>45629</v>
      </c>
      <c r="E118" s="27">
        <v>45633</v>
      </c>
      <c r="F118">
        <v>9</v>
      </c>
      <c r="G118">
        <v>318</v>
      </c>
      <c r="H118" t="s">
        <v>11</v>
      </c>
      <c r="I118" t="s">
        <v>17</v>
      </c>
      <c r="J118" t="s">
        <v>94</v>
      </c>
      <c r="K118">
        <f>Table1[[#This Row],[Delivered Date]]-Table1[[#This Row],[Order Date]]</f>
        <v>4</v>
      </c>
      <c r="L118" t="str">
        <f t="shared" si="1"/>
        <v>2024</v>
      </c>
      <c r="M118" t="str">
        <f>TEXT(Table1[[#This Row],[Order Date]],"MMM")</f>
        <v>Dec</v>
      </c>
      <c r="N118" t="e">
        <f>ROUND(Table1[[#This Row],[Unit Price]]*Table1[[#This Row],[Quantity]]*VLOOKUP(Table1[[#This Row],[Product Name]],[1]!Table2[#All],2,FALSE),0)</f>
        <v>#REF!</v>
      </c>
      <c r="O118">
        <f>Table1[[#This Row],[Unit Price]]*Table1[[#This Row],[Quantity]]</f>
        <v>2862</v>
      </c>
      <c r="P118" t="e">
        <f>Table1[[#This Row],[Sales Revenue]]-Table1[[#This Row],[Total Cost]]</f>
        <v>#REF!</v>
      </c>
    </row>
    <row r="119" spans="1:16" x14ac:dyDescent="0.25">
      <c r="A119" t="s">
        <v>234</v>
      </c>
      <c r="B119" t="s">
        <v>25</v>
      </c>
      <c r="C119" t="s">
        <v>108</v>
      </c>
      <c r="D119" s="27">
        <v>45510</v>
      </c>
      <c r="E119" s="27">
        <v>45521</v>
      </c>
      <c r="F119">
        <v>2</v>
      </c>
      <c r="G119">
        <v>512</v>
      </c>
      <c r="H119" t="s">
        <v>11</v>
      </c>
      <c r="I119" t="s">
        <v>18</v>
      </c>
      <c r="J119" t="s">
        <v>91</v>
      </c>
      <c r="K119">
        <f>Table1[[#This Row],[Delivered Date]]-Table1[[#This Row],[Order Date]]</f>
        <v>11</v>
      </c>
      <c r="L119" t="str">
        <f t="shared" si="1"/>
        <v>2024</v>
      </c>
      <c r="M119" t="str">
        <f>TEXT(Table1[[#This Row],[Order Date]],"MMM")</f>
        <v>Aug</v>
      </c>
      <c r="N119" t="e">
        <f>ROUND(Table1[[#This Row],[Unit Price]]*Table1[[#This Row],[Quantity]]*VLOOKUP(Table1[[#This Row],[Product Name]],[1]!Table2[#All],2,FALSE),0)</f>
        <v>#REF!</v>
      </c>
      <c r="O119">
        <f>Table1[[#This Row],[Unit Price]]*Table1[[#This Row],[Quantity]]</f>
        <v>1024</v>
      </c>
      <c r="P119" t="e">
        <f>Table1[[#This Row],[Sales Revenue]]-Table1[[#This Row],[Total Cost]]</f>
        <v>#REF!</v>
      </c>
    </row>
    <row r="120" spans="1:16" x14ac:dyDescent="0.25">
      <c r="A120" t="s">
        <v>235</v>
      </c>
      <c r="B120" t="s">
        <v>24</v>
      </c>
      <c r="C120" t="s">
        <v>166</v>
      </c>
      <c r="D120" s="27">
        <v>45603</v>
      </c>
      <c r="E120" s="27">
        <v>45608</v>
      </c>
      <c r="F120">
        <v>3</v>
      </c>
      <c r="G120">
        <v>77</v>
      </c>
      <c r="H120" t="s">
        <v>12</v>
      </c>
      <c r="I120" t="s">
        <v>15</v>
      </c>
      <c r="J120" t="s">
        <v>101</v>
      </c>
      <c r="K120">
        <f>Table1[[#This Row],[Delivered Date]]-Table1[[#This Row],[Order Date]]</f>
        <v>5</v>
      </c>
      <c r="L120" t="str">
        <f t="shared" si="1"/>
        <v>2024</v>
      </c>
      <c r="M120" t="str">
        <f>TEXT(Table1[[#This Row],[Order Date]],"MMM")</f>
        <v>Nov</v>
      </c>
      <c r="N120" t="e">
        <f>ROUND(Table1[[#This Row],[Unit Price]]*Table1[[#This Row],[Quantity]]*VLOOKUP(Table1[[#This Row],[Product Name]],[1]!Table2[#All],2,FALSE),0)</f>
        <v>#REF!</v>
      </c>
      <c r="O120">
        <f>Table1[[#This Row],[Unit Price]]*Table1[[#This Row],[Quantity]]</f>
        <v>231</v>
      </c>
      <c r="P120" t="e">
        <f>Table1[[#This Row],[Sales Revenue]]-Table1[[#This Row],[Total Cost]]</f>
        <v>#REF!</v>
      </c>
    </row>
    <row r="121" spans="1:16" x14ac:dyDescent="0.25">
      <c r="A121" t="s">
        <v>236</v>
      </c>
      <c r="B121" t="s">
        <v>25</v>
      </c>
      <c r="C121" t="s">
        <v>140</v>
      </c>
      <c r="D121" s="27">
        <v>45601</v>
      </c>
      <c r="E121" s="27">
        <v>45605</v>
      </c>
      <c r="F121">
        <v>7</v>
      </c>
      <c r="G121">
        <v>111</v>
      </c>
      <c r="H121" t="s">
        <v>12</v>
      </c>
      <c r="I121" t="s">
        <v>19</v>
      </c>
      <c r="J121" t="s">
        <v>116</v>
      </c>
      <c r="K121">
        <f>Table1[[#This Row],[Delivered Date]]-Table1[[#This Row],[Order Date]]</f>
        <v>4</v>
      </c>
      <c r="L121" t="str">
        <f t="shared" si="1"/>
        <v>2024</v>
      </c>
      <c r="M121" t="str">
        <f>TEXT(Table1[[#This Row],[Order Date]],"MMM")</f>
        <v>Nov</v>
      </c>
      <c r="N121" t="e">
        <f>ROUND(Table1[[#This Row],[Unit Price]]*Table1[[#This Row],[Quantity]]*VLOOKUP(Table1[[#This Row],[Product Name]],[1]!Table2[#All],2,FALSE),0)</f>
        <v>#REF!</v>
      </c>
      <c r="O121">
        <f>Table1[[#This Row],[Unit Price]]*Table1[[#This Row],[Quantity]]</f>
        <v>777</v>
      </c>
      <c r="P121" t="e">
        <f>Table1[[#This Row],[Sales Revenue]]-Table1[[#This Row],[Total Cost]]</f>
        <v>#REF!</v>
      </c>
    </row>
    <row r="122" spans="1:16" x14ac:dyDescent="0.25">
      <c r="A122" t="s">
        <v>237</v>
      </c>
      <c r="B122" t="s">
        <v>25</v>
      </c>
      <c r="C122" t="s">
        <v>108</v>
      </c>
      <c r="D122" s="27">
        <v>45504</v>
      </c>
      <c r="E122" s="27">
        <v>45509</v>
      </c>
      <c r="F122">
        <v>2</v>
      </c>
      <c r="G122">
        <v>330</v>
      </c>
      <c r="H122" t="s">
        <v>12</v>
      </c>
      <c r="I122" t="s">
        <v>17</v>
      </c>
      <c r="J122" t="s">
        <v>116</v>
      </c>
      <c r="K122">
        <f>Table1[[#This Row],[Delivered Date]]-Table1[[#This Row],[Order Date]]</f>
        <v>5</v>
      </c>
      <c r="L122" t="str">
        <f t="shared" si="1"/>
        <v>2024</v>
      </c>
      <c r="M122" t="str">
        <f>TEXT(Table1[[#This Row],[Order Date]],"MMM")</f>
        <v>Jul</v>
      </c>
      <c r="N122" t="e">
        <f>ROUND(Table1[[#This Row],[Unit Price]]*Table1[[#This Row],[Quantity]]*VLOOKUP(Table1[[#This Row],[Product Name]],[1]!Table2[#All],2,FALSE),0)</f>
        <v>#REF!</v>
      </c>
      <c r="O122">
        <f>Table1[[#This Row],[Unit Price]]*Table1[[#This Row],[Quantity]]</f>
        <v>660</v>
      </c>
      <c r="P122" t="e">
        <f>Table1[[#This Row],[Sales Revenue]]-Table1[[#This Row],[Total Cost]]</f>
        <v>#REF!</v>
      </c>
    </row>
    <row r="123" spans="1:16" x14ac:dyDescent="0.25">
      <c r="A123" t="s">
        <v>238</v>
      </c>
      <c r="B123" t="s">
        <v>26</v>
      </c>
      <c r="C123" t="s">
        <v>149</v>
      </c>
      <c r="D123" s="27">
        <v>45370</v>
      </c>
      <c r="E123" s="27">
        <v>45374</v>
      </c>
      <c r="F123">
        <v>8</v>
      </c>
      <c r="G123">
        <v>78</v>
      </c>
      <c r="H123" t="s">
        <v>11</v>
      </c>
      <c r="I123" t="s">
        <v>15</v>
      </c>
      <c r="J123" t="s">
        <v>94</v>
      </c>
      <c r="K123">
        <f>Table1[[#This Row],[Delivered Date]]-Table1[[#This Row],[Order Date]]</f>
        <v>4</v>
      </c>
      <c r="L123" t="str">
        <f t="shared" si="1"/>
        <v>2024</v>
      </c>
      <c r="M123" t="str">
        <f>TEXT(Table1[[#This Row],[Order Date]],"MMM")</f>
        <v>Mar</v>
      </c>
      <c r="N123" t="e">
        <f>ROUND(Table1[[#This Row],[Unit Price]]*Table1[[#This Row],[Quantity]]*VLOOKUP(Table1[[#This Row],[Product Name]],[1]!Table2[#All],2,FALSE),0)</f>
        <v>#REF!</v>
      </c>
      <c r="O123">
        <f>Table1[[#This Row],[Unit Price]]*Table1[[#This Row],[Quantity]]</f>
        <v>624</v>
      </c>
      <c r="P123" t="e">
        <f>Table1[[#This Row],[Sales Revenue]]-Table1[[#This Row],[Total Cost]]</f>
        <v>#REF!</v>
      </c>
    </row>
    <row r="124" spans="1:16" x14ac:dyDescent="0.25">
      <c r="A124" t="s">
        <v>239</v>
      </c>
      <c r="B124" t="s">
        <v>25</v>
      </c>
      <c r="C124" t="s">
        <v>185</v>
      </c>
      <c r="D124" s="27">
        <v>45482</v>
      </c>
      <c r="E124" s="27">
        <v>45486</v>
      </c>
      <c r="F124">
        <v>3</v>
      </c>
      <c r="G124">
        <v>579</v>
      </c>
      <c r="H124" t="s">
        <v>12</v>
      </c>
      <c r="I124" t="s">
        <v>15</v>
      </c>
      <c r="J124" t="s">
        <v>94</v>
      </c>
      <c r="K124">
        <f>Table1[[#This Row],[Delivered Date]]-Table1[[#This Row],[Order Date]]</f>
        <v>4</v>
      </c>
      <c r="L124" t="str">
        <f t="shared" si="1"/>
        <v>2024</v>
      </c>
      <c r="M124" t="str">
        <f>TEXT(Table1[[#This Row],[Order Date]],"MMM")</f>
        <v>Jul</v>
      </c>
      <c r="N124" t="e">
        <f>ROUND(Table1[[#This Row],[Unit Price]]*Table1[[#This Row],[Quantity]]*VLOOKUP(Table1[[#This Row],[Product Name]],[1]!Table2[#All],2,FALSE),0)</f>
        <v>#REF!</v>
      </c>
      <c r="O124">
        <f>Table1[[#This Row],[Unit Price]]*Table1[[#This Row],[Quantity]]</f>
        <v>1737</v>
      </c>
      <c r="P124" t="e">
        <f>Table1[[#This Row],[Sales Revenue]]-Table1[[#This Row],[Total Cost]]</f>
        <v>#REF!</v>
      </c>
    </row>
    <row r="125" spans="1:16" x14ac:dyDescent="0.25">
      <c r="A125" t="s">
        <v>240</v>
      </c>
      <c r="B125" t="s">
        <v>23</v>
      </c>
      <c r="C125" t="s">
        <v>126</v>
      </c>
      <c r="D125" s="27">
        <v>45635</v>
      </c>
      <c r="E125" s="27">
        <v>45649</v>
      </c>
      <c r="F125">
        <v>2</v>
      </c>
      <c r="G125">
        <v>430</v>
      </c>
      <c r="H125" t="s">
        <v>12</v>
      </c>
      <c r="I125" t="s">
        <v>20</v>
      </c>
      <c r="J125" t="s">
        <v>116</v>
      </c>
      <c r="K125">
        <f>Table1[[#This Row],[Delivered Date]]-Table1[[#This Row],[Order Date]]</f>
        <v>14</v>
      </c>
      <c r="L125" t="str">
        <f t="shared" si="1"/>
        <v>2024</v>
      </c>
      <c r="M125" t="str">
        <f>TEXT(Table1[[#This Row],[Order Date]],"MMM")</f>
        <v>Dec</v>
      </c>
      <c r="N125" t="e">
        <f>ROUND(Table1[[#This Row],[Unit Price]]*Table1[[#This Row],[Quantity]]*VLOOKUP(Table1[[#This Row],[Product Name]],[1]!Table2[#All],2,FALSE),0)</f>
        <v>#REF!</v>
      </c>
      <c r="O125">
        <f>Table1[[#This Row],[Unit Price]]*Table1[[#This Row],[Quantity]]</f>
        <v>860</v>
      </c>
      <c r="P125" t="e">
        <f>Table1[[#This Row],[Sales Revenue]]-Table1[[#This Row],[Total Cost]]</f>
        <v>#REF!</v>
      </c>
    </row>
    <row r="126" spans="1:16" x14ac:dyDescent="0.25">
      <c r="A126" t="s">
        <v>241</v>
      </c>
      <c r="B126" t="s">
        <v>24</v>
      </c>
      <c r="C126" t="s">
        <v>166</v>
      </c>
      <c r="D126" s="27">
        <v>45599</v>
      </c>
      <c r="E126" s="27">
        <v>45620</v>
      </c>
      <c r="F126">
        <v>5</v>
      </c>
      <c r="G126">
        <v>370</v>
      </c>
      <c r="H126" t="s">
        <v>12</v>
      </c>
      <c r="I126" t="s">
        <v>15</v>
      </c>
      <c r="J126" t="s">
        <v>91</v>
      </c>
      <c r="K126">
        <f>Table1[[#This Row],[Delivered Date]]-Table1[[#This Row],[Order Date]]</f>
        <v>21</v>
      </c>
      <c r="L126" t="str">
        <f t="shared" si="1"/>
        <v>2024</v>
      </c>
      <c r="M126" t="str">
        <f>TEXT(Table1[[#This Row],[Order Date]],"MMM")</f>
        <v>Nov</v>
      </c>
      <c r="N126" t="e">
        <f>ROUND(Table1[[#This Row],[Unit Price]]*Table1[[#This Row],[Quantity]]*VLOOKUP(Table1[[#This Row],[Product Name]],[1]!Table2[#All],2,FALSE),0)</f>
        <v>#REF!</v>
      </c>
      <c r="O126">
        <f>Table1[[#This Row],[Unit Price]]*Table1[[#This Row],[Quantity]]</f>
        <v>1850</v>
      </c>
      <c r="P126" t="e">
        <f>Table1[[#This Row],[Sales Revenue]]-Table1[[#This Row],[Total Cost]]</f>
        <v>#REF!</v>
      </c>
    </row>
    <row r="127" spans="1:16" x14ac:dyDescent="0.25">
      <c r="A127" t="s">
        <v>242</v>
      </c>
      <c r="B127" t="s">
        <v>23</v>
      </c>
      <c r="C127" t="s">
        <v>126</v>
      </c>
      <c r="D127" s="27">
        <v>45350</v>
      </c>
      <c r="E127" s="27">
        <v>45354</v>
      </c>
      <c r="F127">
        <v>5</v>
      </c>
      <c r="G127">
        <v>597</v>
      </c>
      <c r="H127" t="s">
        <v>12</v>
      </c>
      <c r="I127" t="s">
        <v>15</v>
      </c>
      <c r="J127" t="s">
        <v>116</v>
      </c>
      <c r="K127">
        <f>Table1[[#This Row],[Delivered Date]]-Table1[[#This Row],[Order Date]]</f>
        <v>4</v>
      </c>
      <c r="L127" t="str">
        <f t="shared" si="1"/>
        <v>2024</v>
      </c>
      <c r="M127" t="str">
        <f>TEXT(Table1[[#This Row],[Order Date]],"MMM")</f>
        <v>Feb</v>
      </c>
      <c r="N127" t="e">
        <f>ROUND(Table1[[#This Row],[Unit Price]]*Table1[[#This Row],[Quantity]]*VLOOKUP(Table1[[#This Row],[Product Name]],[1]!Table2[#All],2,FALSE),0)</f>
        <v>#REF!</v>
      </c>
      <c r="O127">
        <f>Table1[[#This Row],[Unit Price]]*Table1[[#This Row],[Quantity]]</f>
        <v>2985</v>
      </c>
      <c r="P127" t="e">
        <f>Table1[[#This Row],[Sales Revenue]]-Table1[[#This Row],[Total Cost]]</f>
        <v>#REF!</v>
      </c>
    </row>
    <row r="128" spans="1:16" x14ac:dyDescent="0.25">
      <c r="A128" t="s">
        <v>243</v>
      </c>
      <c r="B128" t="s">
        <v>23</v>
      </c>
      <c r="C128" t="s">
        <v>130</v>
      </c>
      <c r="D128" s="27">
        <v>45637</v>
      </c>
      <c r="E128" s="27">
        <v>45645</v>
      </c>
      <c r="F128">
        <v>9</v>
      </c>
      <c r="G128">
        <v>36</v>
      </c>
      <c r="H128" t="s">
        <v>11</v>
      </c>
      <c r="I128" t="s">
        <v>18</v>
      </c>
      <c r="J128" t="s">
        <v>116</v>
      </c>
      <c r="K128">
        <f>Table1[[#This Row],[Delivered Date]]-Table1[[#This Row],[Order Date]]</f>
        <v>8</v>
      </c>
      <c r="L128" t="str">
        <f t="shared" si="1"/>
        <v>2024</v>
      </c>
      <c r="M128" t="str">
        <f>TEXT(Table1[[#This Row],[Order Date]],"MMM")</f>
        <v>Dec</v>
      </c>
      <c r="N128" t="e">
        <f>ROUND(Table1[[#This Row],[Unit Price]]*Table1[[#This Row],[Quantity]]*VLOOKUP(Table1[[#This Row],[Product Name]],[1]!Table2[#All],2,FALSE),0)</f>
        <v>#REF!</v>
      </c>
      <c r="O128">
        <f>Table1[[#This Row],[Unit Price]]*Table1[[#This Row],[Quantity]]</f>
        <v>324</v>
      </c>
      <c r="P128" t="e">
        <f>Table1[[#This Row],[Sales Revenue]]-Table1[[#This Row],[Total Cost]]</f>
        <v>#REF!</v>
      </c>
    </row>
    <row r="129" spans="1:16" x14ac:dyDescent="0.25">
      <c r="A129" t="s">
        <v>244</v>
      </c>
      <c r="B129" t="s">
        <v>22</v>
      </c>
      <c r="C129" t="s">
        <v>153</v>
      </c>
      <c r="D129" s="27">
        <v>45651</v>
      </c>
      <c r="E129" s="27">
        <v>45660</v>
      </c>
      <c r="F129">
        <v>5</v>
      </c>
      <c r="G129">
        <v>953</v>
      </c>
      <c r="H129" t="s">
        <v>11</v>
      </c>
      <c r="I129" t="s">
        <v>20</v>
      </c>
      <c r="J129" t="s">
        <v>91</v>
      </c>
      <c r="K129">
        <f>Table1[[#This Row],[Delivered Date]]-Table1[[#This Row],[Order Date]]</f>
        <v>9</v>
      </c>
      <c r="L129" t="str">
        <f t="shared" si="1"/>
        <v>2024</v>
      </c>
      <c r="M129" t="str">
        <f>TEXT(Table1[[#This Row],[Order Date]],"MMM")</f>
        <v>Dec</v>
      </c>
      <c r="N129" t="e">
        <f>ROUND(Table1[[#This Row],[Unit Price]]*Table1[[#This Row],[Quantity]]*VLOOKUP(Table1[[#This Row],[Product Name]],[1]!Table2[#All],2,FALSE),0)</f>
        <v>#REF!</v>
      </c>
      <c r="O129">
        <f>Table1[[#This Row],[Unit Price]]*Table1[[#This Row],[Quantity]]</f>
        <v>4765</v>
      </c>
      <c r="P129" t="e">
        <f>Table1[[#This Row],[Sales Revenue]]-Table1[[#This Row],[Total Cost]]</f>
        <v>#REF!</v>
      </c>
    </row>
    <row r="130" spans="1:16" x14ac:dyDescent="0.25">
      <c r="A130" t="s">
        <v>245</v>
      </c>
      <c r="B130" t="s">
        <v>22</v>
      </c>
      <c r="C130" t="s">
        <v>124</v>
      </c>
      <c r="D130" s="27">
        <v>45581</v>
      </c>
      <c r="E130" s="27">
        <v>45584</v>
      </c>
      <c r="F130">
        <v>7</v>
      </c>
      <c r="G130">
        <v>81</v>
      </c>
      <c r="H130" t="s">
        <v>11</v>
      </c>
      <c r="I130" t="s">
        <v>15</v>
      </c>
      <c r="J130" t="s">
        <v>94</v>
      </c>
      <c r="K130">
        <f>Table1[[#This Row],[Delivered Date]]-Table1[[#This Row],[Order Date]]</f>
        <v>3</v>
      </c>
      <c r="L130" t="str">
        <f t="shared" ref="L130:L193" si="2">TEXT(D130,"YYYY")</f>
        <v>2024</v>
      </c>
      <c r="M130" t="str">
        <f>TEXT(Table1[[#This Row],[Order Date]],"MMM")</f>
        <v>Oct</v>
      </c>
      <c r="N130" t="e">
        <f>ROUND(Table1[[#This Row],[Unit Price]]*Table1[[#This Row],[Quantity]]*VLOOKUP(Table1[[#This Row],[Product Name]],[1]!Table2[#All],2,FALSE),0)</f>
        <v>#REF!</v>
      </c>
      <c r="O130">
        <f>Table1[[#This Row],[Unit Price]]*Table1[[#This Row],[Quantity]]</f>
        <v>567</v>
      </c>
      <c r="P130" t="e">
        <f>Table1[[#This Row],[Sales Revenue]]-Table1[[#This Row],[Total Cost]]</f>
        <v>#REF!</v>
      </c>
    </row>
    <row r="131" spans="1:16" x14ac:dyDescent="0.25">
      <c r="A131" t="s">
        <v>246</v>
      </c>
      <c r="B131" t="s">
        <v>26</v>
      </c>
      <c r="C131" t="s">
        <v>149</v>
      </c>
      <c r="D131" s="27">
        <v>45582</v>
      </c>
      <c r="E131" s="27">
        <v>45594</v>
      </c>
      <c r="F131">
        <v>10</v>
      </c>
      <c r="G131">
        <v>96</v>
      </c>
      <c r="H131" t="s">
        <v>11</v>
      </c>
      <c r="I131" t="s">
        <v>15</v>
      </c>
      <c r="J131" t="s">
        <v>101</v>
      </c>
      <c r="K131">
        <f>Table1[[#This Row],[Delivered Date]]-Table1[[#This Row],[Order Date]]</f>
        <v>12</v>
      </c>
      <c r="L131" t="str">
        <f t="shared" si="2"/>
        <v>2024</v>
      </c>
      <c r="M131" t="str">
        <f>TEXT(Table1[[#This Row],[Order Date]],"MMM")</f>
        <v>Oct</v>
      </c>
      <c r="N131" t="e">
        <f>ROUND(Table1[[#This Row],[Unit Price]]*Table1[[#This Row],[Quantity]]*VLOOKUP(Table1[[#This Row],[Product Name]],[1]!Table2[#All],2,FALSE),0)</f>
        <v>#REF!</v>
      </c>
      <c r="O131">
        <f>Table1[[#This Row],[Unit Price]]*Table1[[#This Row],[Quantity]]</f>
        <v>960</v>
      </c>
      <c r="P131" t="e">
        <f>Table1[[#This Row],[Sales Revenue]]-Table1[[#This Row],[Total Cost]]</f>
        <v>#REF!</v>
      </c>
    </row>
    <row r="132" spans="1:16" x14ac:dyDescent="0.25">
      <c r="A132" t="s">
        <v>247</v>
      </c>
      <c r="B132" t="s">
        <v>23</v>
      </c>
      <c r="C132" t="s">
        <v>114</v>
      </c>
      <c r="D132" s="27">
        <v>45504</v>
      </c>
      <c r="E132" s="27">
        <v>45507</v>
      </c>
      <c r="F132">
        <v>5</v>
      </c>
      <c r="G132">
        <v>230</v>
      </c>
      <c r="H132" t="s">
        <v>11</v>
      </c>
      <c r="I132" t="s">
        <v>19</v>
      </c>
      <c r="J132" t="s">
        <v>94</v>
      </c>
      <c r="K132">
        <f>Table1[[#This Row],[Delivered Date]]-Table1[[#This Row],[Order Date]]</f>
        <v>3</v>
      </c>
      <c r="L132" t="str">
        <f t="shared" si="2"/>
        <v>2024</v>
      </c>
      <c r="M132" t="str">
        <f>TEXT(Table1[[#This Row],[Order Date]],"MMM")</f>
        <v>Jul</v>
      </c>
      <c r="N132" t="e">
        <f>ROUND(Table1[[#This Row],[Unit Price]]*Table1[[#This Row],[Quantity]]*VLOOKUP(Table1[[#This Row],[Product Name]],[1]!Table2[#All],2,FALSE),0)</f>
        <v>#REF!</v>
      </c>
      <c r="O132">
        <f>Table1[[#This Row],[Unit Price]]*Table1[[#This Row],[Quantity]]</f>
        <v>1150</v>
      </c>
      <c r="P132" t="e">
        <f>Table1[[#This Row],[Sales Revenue]]-Table1[[#This Row],[Total Cost]]</f>
        <v>#REF!</v>
      </c>
    </row>
    <row r="133" spans="1:16" x14ac:dyDescent="0.25">
      <c r="A133" t="s">
        <v>248</v>
      </c>
      <c r="B133" t="s">
        <v>23</v>
      </c>
      <c r="C133" t="s">
        <v>126</v>
      </c>
      <c r="D133" s="27">
        <v>45315</v>
      </c>
      <c r="E133" s="27">
        <v>45329</v>
      </c>
      <c r="F133">
        <v>4</v>
      </c>
      <c r="G133">
        <v>414</v>
      </c>
      <c r="H133" t="s">
        <v>11</v>
      </c>
      <c r="I133" t="s">
        <v>18</v>
      </c>
      <c r="J133" t="s">
        <v>91</v>
      </c>
      <c r="K133">
        <f>Table1[[#This Row],[Delivered Date]]-Table1[[#This Row],[Order Date]]</f>
        <v>14</v>
      </c>
      <c r="L133" t="str">
        <f t="shared" si="2"/>
        <v>2024</v>
      </c>
      <c r="M133" t="str">
        <f>TEXT(Table1[[#This Row],[Order Date]],"MMM")</f>
        <v>Jan</v>
      </c>
      <c r="N133" t="e">
        <f>ROUND(Table1[[#This Row],[Unit Price]]*Table1[[#This Row],[Quantity]]*VLOOKUP(Table1[[#This Row],[Product Name]],[1]!Table2[#All],2,FALSE),0)</f>
        <v>#REF!</v>
      </c>
      <c r="O133">
        <f>Table1[[#This Row],[Unit Price]]*Table1[[#This Row],[Quantity]]</f>
        <v>1656</v>
      </c>
      <c r="P133" t="e">
        <f>Table1[[#This Row],[Sales Revenue]]-Table1[[#This Row],[Total Cost]]</f>
        <v>#REF!</v>
      </c>
    </row>
    <row r="134" spans="1:16" x14ac:dyDescent="0.25">
      <c r="A134" t="s">
        <v>249</v>
      </c>
      <c r="B134" t="s">
        <v>24</v>
      </c>
      <c r="C134" t="s">
        <v>90</v>
      </c>
      <c r="D134" s="27">
        <v>45546</v>
      </c>
      <c r="E134" s="27">
        <v>45559</v>
      </c>
      <c r="F134">
        <v>7</v>
      </c>
      <c r="G134">
        <v>189</v>
      </c>
      <c r="H134" t="s">
        <v>12</v>
      </c>
      <c r="I134" t="s">
        <v>15</v>
      </c>
      <c r="J134" t="s">
        <v>94</v>
      </c>
      <c r="K134">
        <f>Table1[[#This Row],[Delivered Date]]-Table1[[#This Row],[Order Date]]</f>
        <v>13</v>
      </c>
      <c r="L134" t="str">
        <f t="shared" si="2"/>
        <v>2024</v>
      </c>
      <c r="M134" t="str">
        <f>TEXT(Table1[[#This Row],[Order Date]],"MMM")</f>
        <v>Sep</v>
      </c>
      <c r="N134" t="e">
        <f>ROUND(Table1[[#This Row],[Unit Price]]*Table1[[#This Row],[Quantity]]*VLOOKUP(Table1[[#This Row],[Product Name]],[1]!Table2[#All],2,FALSE),0)</f>
        <v>#REF!</v>
      </c>
      <c r="O134">
        <f>Table1[[#This Row],[Unit Price]]*Table1[[#This Row],[Quantity]]</f>
        <v>1323</v>
      </c>
      <c r="P134" t="e">
        <f>Table1[[#This Row],[Sales Revenue]]-Table1[[#This Row],[Total Cost]]</f>
        <v>#REF!</v>
      </c>
    </row>
    <row r="135" spans="1:16" x14ac:dyDescent="0.25">
      <c r="A135" t="s">
        <v>250</v>
      </c>
      <c r="B135" t="s">
        <v>25</v>
      </c>
      <c r="C135" t="s">
        <v>98</v>
      </c>
      <c r="D135" s="27">
        <v>45350</v>
      </c>
      <c r="E135" s="27">
        <v>45356</v>
      </c>
      <c r="F135">
        <v>7</v>
      </c>
      <c r="G135">
        <v>31</v>
      </c>
      <c r="H135" t="s">
        <v>12</v>
      </c>
      <c r="I135" t="s">
        <v>20</v>
      </c>
      <c r="J135" t="s">
        <v>94</v>
      </c>
      <c r="K135">
        <f>Table1[[#This Row],[Delivered Date]]-Table1[[#This Row],[Order Date]]</f>
        <v>6</v>
      </c>
      <c r="L135" t="str">
        <f t="shared" si="2"/>
        <v>2024</v>
      </c>
      <c r="M135" t="str">
        <f>TEXT(Table1[[#This Row],[Order Date]],"MMM")</f>
        <v>Feb</v>
      </c>
      <c r="N135" t="e">
        <f>ROUND(Table1[[#This Row],[Unit Price]]*Table1[[#This Row],[Quantity]]*VLOOKUP(Table1[[#This Row],[Product Name]],[1]!Table2[#All],2,FALSE),0)</f>
        <v>#REF!</v>
      </c>
      <c r="O135">
        <f>Table1[[#This Row],[Unit Price]]*Table1[[#This Row],[Quantity]]</f>
        <v>217</v>
      </c>
      <c r="P135" t="e">
        <f>Table1[[#This Row],[Sales Revenue]]-Table1[[#This Row],[Total Cost]]</f>
        <v>#REF!</v>
      </c>
    </row>
    <row r="136" spans="1:16" x14ac:dyDescent="0.25">
      <c r="A136" t="s">
        <v>251</v>
      </c>
      <c r="B136" t="s">
        <v>23</v>
      </c>
      <c r="C136" t="s">
        <v>114</v>
      </c>
      <c r="D136" s="27">
        <v>45560</v>
      </c>
      <c r="E136" s="27">
        <v>45572</v>
      </c>
      <c r="F136">
        <v>2</v>
      </c>
      <c r="G136">
        <v>415</v>
      </c>
      <c r="H136" t="s">
        <v>12</v>
      </c>
      <c r="I136" t="s">
        <v>19</v>
      </c>
      <c r="J136" t="s">
        <v>101</v>
      </c>
      <c r="K136">
        <f>Table1[[#This Row],[Delivered Date]]-Table1[[#This Row],[Order Date]]</f>
        <v>12</v>
      </c>
      <c r="L136" t="str">
        <f t="shared" si="2"/>
        <v>2024</v>
      </c>
      <c r="M136" t="str">
        <f>TEXT(Table1[[#This Row],[Order Date]],"MMM")</f>
        <v>Sep</v>
      </c>
      <c r="N136" t="e">
        <f>ROUND(Table1[[#This Row],[Unit Price]]*Table1[[#This Row],[Quantity]]*VLOOKUP(Table1[[#This Row],[Product Name]],[1]!Table2[#All],2,FALSE),0)</f>
        <v>#REF!</v>
      </c>
      <c r="O136">
        <f>Table1[[#This Row],[Unit Price]]*Table1[[#This Row],[Quantity]]</f>
        <v>830</v>
      </c>
      <c r="P136" t="e">
        <f>Table1[[#This Row],[Sales Revenue]]-Table1[[#This Row],[Total Cost]]</f>
        <v>#REF!</v>
      </c>
    </row>
    <row r="137" spans="1:16" x14ac:dyDescent="0.25">
      <c r="A137" t="s">
        <v>252</v>
      </c>
      <c r="B137" t="s">
        <v>26</v>
      </c>
      <c r="C137" t="s">
        <v>112</v>
      </c>
      <c r="D137" s="27">
        <v>45462</v>
      </c>
      <c r="E137" s="27">
        <v>45469</v>
      </c>
      <c r="F137">
        <v>3</v>
      </c>
      <c r="G137">
        <v>88</v>
      </c>
      <c r="H137" t="s">
        <v>12</v>
      </c>
      <c r="I137" t="s">
        <v>18</v>
      </c>
      <c r="J137" t="s">
        <v>91</v>
      </c>
      <c r="K137">
        <f>Table1[[#This Row],[Delivered Date]]-Table1[[#This Row],[Order Date]]</f>
        <v>7</v>
      </c>
      <c r="L137" t="str">
        <f t="shared" si="2"/>
        <v>2024</v>
      </c>
      <c r="M137" t="str">
        <f>TEXT(Table1[[#This Row],[Order Date]],"MMM")</f>
        <v>Jun</v>
      </c>
      <c r="N137" t="e">
        <f>ROUND(Table1[[#This Row],[Unit Price]]*Table1[[#This Row],[Quantity]]*VLOOKUP(Table1[[#This Row],[Product Name]],[1]!Table2[#All],2,FALSE),0)</f>
        <v>#REF!</v>
      </c>
      <c r="O137">
        <f>Table1[[#This Row],[Unit Price]]*Table1[[#This Row],[Quantity]]</f>
        <v>264</v>
      </c>
      <c r="P137" t="e">
        <f>Table1[[#This Row],[Sales Revenue]]-Table1[[#This Row],[Total Cost]]</f>
        <v>#REF!</v>
      </c>
    </row>
    <row r="138" spans="1:16" x14ac:dyDescent="0.25">
      <c r="A138" t="s">
        <v>253</v>
      </c>
      <c r="B138" t="s">
        <v>23</v>
      </c>
      <c r="C138" t="s">
        <v>134</v>
      </c>
      <c r="D138" s="27">
        <v>45470</v>
      </c>
      <c r="E138" s="27">
        <v>45478</v>
      </c>
      <c r="F138">
        <v>6</v>
      </c>
      <c r="G138">
        <v>754</v>
      </c>
      <c r="H138" t="s">
        <v>11</v>
      </c>
      <c r="I138" t="s">
        <v>19</v>
      </c>
      <c r="J138" t="s">
        <v>91</v>
      </c>
      <c r="K138">
        <f>Table1[[#This Row],[Delivered Date]]-Table1[[#This Row],[Order Date]]</f>
        <v>8</v>
      </c>
      <c r="L138" t="str">
        <f t="shared" si="2"/>
        <v>2024</v>
      </c>
      <c r="M138" t="str">
        <f>TEXT(Table1[[#This Row],[Order Date]],"MMM")</f>
        <v>Jun</v>
      </c>
      <c r="N138" t="e">
        <f>ROUND(Table1[[#This Row],[Unit Price]]*Table1[[#This Row],[Quantity]]*VLOOKUP(Table1[[#This Row],[Product Name]],[1]!Table2[#All],2,FALSE),0)</f>
        <v>#REF!</v>
      </c>
      <c r="O138">
        <f>Table1[[#This Row],[Unit Price]]*Table1[[#This Row],[Quantity]]</f>
        <v>4524</v>
      </c>
      <c r="P138" t="e">
        <f>Table1[[#This Row],[Sales Revenue]]-Table1[[#This Row],[Total Cost]]</f>
        <v>#REF!</v>
      </c>
    </row>
    <row r="139" spans="1:16" x14ac:dyDescent="0.25">
      <c r="A139" t="s">
        <v>254</v>
      </c>
      <c r="B139" t="s">
        <v>24</v>
      </c>
      <c r="C139" t="s">
        <v>128</v>
      </c>
      <c r="D139" s="27">
        <v>45423</v>
      </c>
      <c r="E139" s="27">
        <v>45435</v>
      </c>
      <c r="F139">
        <v>4</v>
      </c>
      <c r="G139">
        <v>187</v>
      </c>
      <c r="H139" t="s">
        <v>12</v>
      </c>
      <c r="I139" t="s">
        <v>18</v>
      </c>
      <c r="J139" t="s">
        <v>91</v>
      </c>
      <c r="K139">
        <f>Table1[[#This Row],[Delivered Date]]-Table1[[#This Row],[Order Date]]</f>
        <v>12</v>
      </c>
      <c r="L139" t="str">
        <f t="shared" si="2"/>
        <v>2024</v>
      </c>
      <c r="M139" t="str">
        <f>TEXT(Table1[[#This Row],[Order Date]],"MMM")</f>
        <v>May</v>
      </c>
      <c r="N139" t="e">
        <f>ROUND(Table1[[#This Row],[Unit Price]]*Table1[[#This Row],[Quantity]]*VLOOKUP(Table1[[#This Row],[Product Name]],[1]!Table2[#All],2,FALSE),0)</f>
        <v>#REF!</v>
      </c>
      <c r="O139">
        <f>Table1[[#This Row],[Unit Price]]*Table1[[#This Row],[Quantity]]</f>
        <v>748</v>
      </c>
      <c r="P139" t="e">
        <f>Table1[[#This Row],[Sales Revenue]]-Table1[[#This Row],[Total Cost]]</f>
        <v>#REF!</v>
      </c>
    </row>
    <row r="140" spans="1:16" x14ac:dyDescent="0.25">
      <c r="A140" t="s">
        <v>255</v>
      </c>
      <c r="B140" t="s">
        <v>24</v>
      </c>
      <c r="C140" t="s">
        <v>128</v>
      </c>
      <c r="D140" s="27">
        <v>45613</v>
      </c>
      <c r="E140" s="27">
        <v>45623</v>
      </c>
      <c r="F140">
        <v>8</v>
      </c>
      <c r="G140">
        <v>485</v>
      </c>
      <c r="H140" t="s">
        <v>12</v>
      </c>
      <c r="I140" t="s">
        <v>19</v>
      </c>
      <c r="J140" t="s">
        <v>116</v>
      </c>
      <c r="K140">
        <f>Table1[[#This Row],[Delivered Date]]-Table1[[#This Row],[Order Date]]</f>
        <v>10</v>
      </c>
      <c r="L140" t="str">
        <f t="shared" si="2"/>
        <v>2024</v>
      </c>
      <c r="M140" t="str">
        <f>TEXT(Table1[[#This Row],[Order Date]],"MMM")</f>
        <v>Nov</v>
      </c>
      <c r="N140" t="e">
        <f>ROUND(Table1[[#This Row],[Unit Price]]*Table1[[#This Row],[Quantity]]*VLOOKUP(Table1[[#This Row],[Product Name]],[1]!Table2[#All],2,FALSE),0)</f>
        <v>#REF!</v>
      </c>
      <c r="O140">
        <f>Table1[[#This Row],[Unit Price]]*Table1[[#This Row],[Quantity]]</f>
        <v>3880</v>
      </c>
      <c r="P140" t="e">
        <f>Table1[[#This Row],[Sales Revenue]]-Table1[[#This Row],[Total Cost]]</f>
        <v>#REF!</v>
      </c>
    </row>
    <row r="141" spans="1:16" x14ac:dyDescent="0.25">
      <c r="A141" t="s">
        <v>256</v>
      </c>
      <c r="B141" t="s">
        <v>25</v>
      </c>
      <c r="C141" t="s">
        <v>140</v>
      </c>
      <c r="D141" s="27">
        <v>45621</v>
      </c>
      <c r="E141" s="27">
        <v>45624</v>
      </c>
      <c r="F141">
        <v>10</v>
      </c>
      <c r="G141">
        <v>340</v>
      </c>
      <c r="H141" t="s">
        <v>11</v>
      </c>
      <c r="I141" t="s">
        <v>19</v>
      </c>
      <c r="J141" t="s">
        <v>101</v>
      </c>
      <c r="K141">
        <f>Table1[[#This Row],[Delivered Date]]-Table1[[#This Row],[Order Date]]</f>
        <v>3</v>
      </c>
      <c r="L141" t="str">
        <f t="shared" si="2"/>
        <v>2024</v>
      </c>
      <c r="M141" t="str">
        <f>TEXT(Table1[[#This Row],[Order Date]],"MMM")</f>
        <v>Nov</v>
      </c>
      <c r="N141" t="e">
        <f>ROUND(Table1[[#This Row],[Unit Price]]*Table1[[#This Row],[Quantity]]*VLOOKUP(Table1[[#This Row],[Product Name]],[1]!Table2[#All],2,FALSE),0)</f>
        <v>#REF!</v>
      </c>
      <c r="O141">
        <f>Table1[[#This Row],[Unit Price]]*Table1[[#This Row],[Quantity]]</f>
        <v>3400</v>
      </c>
      <c r="P141" t="e">
        <f>Table1[[#This Row],[Sales Revenue]]-Table1[[#This Row],[Total Cost]]</f>
        <v>#REF!</v>
      </c>
    </row>
    <row r="142" spans="1:16" x14ac:dyDescent="0.25">
      <c r="A142" t="s">
        <v>257</v>
      </c>
      <c r="B142" t="s">
        <v>25</v>
      </c>
      <c r="C142" t="s">
        <v>185</v>
      </c>
      <c r="D142" s="27">
        <v>45532</v>
      </c>
      <c r="E142" s="27">
        <v>45543</v>
      </c>
      <c r="F142">
        <v>8</v>
      </c>
      <c r="G142">
        <v>656</v>
      </c>
      <c r="H142" t="s">
        <v>12</v>
      </c>
      <c r="I142" t="s">
        <v>20</v>
      </c>
      <c r="J142" t="s">
        <v>91</v>
      </c>
      <c r="K142">
        <f>Table1[[#This Row],[Delivered Date]]-Table1[[#This Row],[Order Date]]</f>
        <v>11</v>
      </c>
      <c r="L142" t="str">
        <f t="shared" si="2"/>
        <v>2024</v>
      </c>
      <c r="M142" t="str">
        <f>TEXT(Table1[[#This Row],[Order Date]],"MMM")</f>
        <v>Aug</v>
      </c>
      <c r="N142" t="e">
        <f>ROUND(Table1[[#This Row],[Unit Price]]*Table1[[#This Row],[Quantity]]*VLOOKUP(Table1[[#This Row],[Product Name]],[1]!Table2[#All],2,FALSE),0)</f>
        <v>#REF!</v>
      </c>
      <c r="O142">
        <f>Table1[[#This Row],[Unit Price]]*Table1[[#This Row],[Quantity]]</f>
        <v>5248</v>
      </c>
      <c r="P142" t="e">
        <f>Table1[[#This Row],[Sales Revenue]]-Table1[[#This Row],[Total Cost]]</f>
        <v>#REF!</v>
      </c>
    </row>
    <row r="143" spans="1:16" x14ac:dyDescent="0.25">
      <c r="A143" t="s">
        <v>258</v>
      </c>
      <c r="B143" t="s">
        <v>24</v>
      </c>
      <c r="C143" t="s">
        <v>166</v>
      </c>
      <c r="D143" s="27">
        <v>45551</v>
      </c>
      <c r="E143" s="27">
        <v>45555</v>
      </c>
      <c r="F143">
        <v>2</v>
      </c>
      <c r="G143">
        <v>327</v>
      </c>
      <c r="H143" t="s">
        <v>11</v>
      </c>
      <c r="I143" t="s">
        <v>17</v>
      </c>
      <c r="J143" t="s">
        <v>116</v>
      </c>
      <c r="K143">
        <f>Table1[[#This Row],[Delivered Date]]-Table1[[#This Row],[Order Date]]</f>
        <v>4</v>
      </c>
      <c r="L143" t="str">
        <f t="shared" si="2"/>
        <v>2024</v>
      </c>
      <c r="M143" t="str">
        <f>TEXT(Table1[[#This Row],[Order Date]],"MMM")</f>
        <v>Sep</v>
      </c>
      <c r="N143" t="e">
        <f>ROUND(Table1[[#This Row],[Unit Price]]*Table1[[#This Row],[Quantity]]*VLOOKUP(Table1[[#This Row],[Product Name]],[1]!Table2[#All],2,FALSE),0)</f>
        <v>#REF!</v>
      </c>
      <c r="O143">
        <f>Table1[[#This Row],[Unit Price]]*Table1[[#This Row],[Quantity]]</f>
        <v>654</v>
      </c>
      <c r="P143" t="e">
        <f>Table1[[#This Row],[Sales Revenue]]-Table1[[#This Row],[Total Cost]]</f>
        <v>#REF!</v>
      </c>
    </row>
    <row r="144" spans="1:16" x14ac:dyDescent="0.25">
      <c r="A144" t="s">
        <v>259</v>
      </c>
      <c r="B144" t="s">
        <v>24</v>
      </c>
      <c r="C144" t="s">
        <v>166</v>
      </c>
      <c r="D144" s="27">
        <v>45438</v>
      </c>
      <c r="E144" s="27">
        <v>45444</v>
      </c>
      <c r="F144">
        <v>2</v>
      </c>
      <c r="G144">
        <v>670</v>
      </c>
      <c r="H144" t="s">
        <v>12</v>
      </c>
      <c r="I144" t="s">
        <v>19</v>
      </c>
      <c r="J144" t="s">
        <v>94</v>
      </c>
      <c r="K144">
        <f>Table1[[#This Row],[Delivered Date]]-Table1[[#This Row],[Order Date]]</f>
        <v>6</v>
      </c>
      <c r="L144" t="str">
        <f t="shared" si="2"/>
        <v>2024</v>
      </c>
      <c r="M144" t="str">
        <f>TEXT(Table1[[#This Row],[Order Date]],"MMM")</f>
        <v>May</v>
      </c>
      <c r="N144" t="e">
        <f>ROUND(Table1[[#This Row],[Unit Price]]*Table1[[#This Row],[Quantity]]*VLOOKUP(Table1[[#This Row],[Product Name]],[1]!Table2[#All],2,FALSE),0)</f>
        <v>#REF!</v>
      </c>
      <c r="O144">
        <f>Table1[[#This Row],[Unit Price]]*Table1[[#This Row],[Quantity]]</f>
        <v>1340</v>
      </c>
      <c r="P144" t="e">
        <f>Table1[[#This Row],[Sales Revenue]]-Table1[[#This Row],[Total Cost]]</f>
        <v>#REF!</v>
      </c>
    </row>
    <row r="145" spans="1:16" x14ac:dyDescent="0.25">
      <c r="A145" t="s">
        <v>260</v>
      </c>
      <c r="B145" t="s">
        <v>23</v>
      </c>
      <c r="C145" t="s">
        <v>134</v>
      </c>
      <c r="D145" s="27">
        <v>45456</v>
      </c>
      <c r="E145" s="27">
        <v>45461</v>
      </c>
      <c r="F145">
        <v>10</v>
      </c>
      <c r="G145">
        <v>497</v>
      </c>
      <c r="H145" t="s">
        <v>11</v>
      </c>
      <c r="I145" t="s">
        <v>18</v>
      </c>
      <c r="J145" t="s">
        <v>116</v>
      </c>
      <c r="K145">
        <f>Table1[[#This Row],[Delivered Date]]-Table1[[#This Row],[Order Date]]</f>
        <v>5</v>
      </c>
      <c r="L145" t="str">
        <f t="shared" si="2"/>
        <v>2024</v>
      </c>
      <c r="M145" t="str">
        <f>TEXT(Table1[[#This Row],[Order Date]],"MMM")</f>
        <v>Jun</v>
      </c>
      <c r="N145" t="e">
        <f>ROUND(Table1[[#This Row],[Unit Price]]*Table1[[#This Row],[Quantity]]*VLOOKUP(Table1[[#This Row],[Product Name]],[1]!Table2[#All],2,FALSE),0)</f>
        <v>#REF!</v>
      </c>
      <c r="O145">
        <f>Table1[[#This Row],[Unit Price]]*Table1[[#This Row],[Quantity]]</f>
        <v>4970</v>
      </c>
      <c r="P145" t="e">
        <f>Table1[[#This Row],[Sales Revenue]]-Table1[[#This Row],[Total Cost]]</f>
        <v>#REF!</v>
      </c>
    </row>
    <row r="146" spans="1:16" x14ac:dyDescent="0.25">
      <c r="A146" t="s">
        <v>261</v>
      </c>
      <c r="B146" t="s">
        <v>25</v>
      </c>
      <c r="C146" t="s">
        <v>185</v>
      </c>
      <c r="D146" s="27">
        <v>45467</v>
      </c>
      <c r="E146" s="27">
        <v>45476</v>
      </c>
      <c r="F146">
        <v>2</v>
      </c>
      <c r="G146">
        <v>526</v>
      </c>
      <c r="H146" t="s">
        <v>11</v>
      </c>
      <c r="I146" t="s">
        <v>18</v>
      </c>
      <c r="J146" t="s">
        <v>101</v>
      </c>
      <c r="K146">
        <f>Table1[[#This Row],[Delivered Date]]-Table1[[#This Row],[Order Date]]</f>
        <v>9</v>
      </c>
      <c r="L146" t="str">
        <f t="shared" si="2"/>
        <v>2024</v>
      </c>
      <c r="M146" t="str">
        <f>TEXT(Table1[[#This Row],[Order Date]],"MMM")</f>
        <v>Jun</v>
      </c>
      <c r="N146" t="e">
        <f>ROUND(Table1[[#This Row],[Unit Price]]*Table1[[#This Row],[Quantity]]*VLOOKUP(Table1[[#This Row],[Product Name]],[1]!Table2[#All],2,FALSE),0)</f>
        <v>#REF!</v>
      </c>
      <c r="O146">
        <f>Table1[[#This Row],[Unit Price]]*Table1[[#This Row],[Quantity]]</f>
        <v>1052</v>
      </c>
      <c r="P146" t="e">
        <f>Table1[[#This Row],[Sales Revenue]]-Table1[[#This Row],[Total Cost]]</f>
        <v>#REF!</v>
      </c>
    </row>
    <row r="147" spans="1:16" x14ac:dyDescent="0.25">
      <c r="A147" t="s">
        <v>262</v>
      </c>
      <c r="B147" t="s">
        <v>26</v>
      </c>
      <c r="C147" t="s">
        <v>149</v>
      </c>
      <c r="D147" s="27">
        <v>45490</v>
      </c>
      <c r="E147" s="27">
        <v>45504</v>
      </c>
      <c r="F147">
        <v>7</v>
      </c>
      <c r="G147">
        <v>803</v>
      </c>
      <c r="H147" t="s">
        <v>11</v>
      </c>
      <c r="I147" t="s">
        <v>20</v>
      </c>
      <c r="J147" t="s">
        <v>91</v>
      </c>
      <c r="K147">
        <f>Table1[[#This Row],[Delivered Date]]-Table1[[#This Row],[Order Date]]</f>
        <v>14</v>
      </c>
      <c r="L147" t="str">
        <f t="shared" si="2"/>
        <v>2024</v>
      </c>
      <c r="M147" t="str">
        <f>TEXT(Table1[[#This Row],[Order Date]],"MMM")</f>
        <v>Jul</v>
      </c>
      <c r="N147" t="e">
        <f>ROUND(Table1[[#This Row],[Unit Price]]*Table1[[#This Row],[Quantity]]*VLOOKUP(Table1[[#This Row],[Product Name]],[1]!Table2[#All],2,FALSE),0)</f>
        <v>#REF!</v>
      </c>
      <c r="O147">
        <f>Table1[[#This Row],[Unit Price]]*Table1[[#This Row],[Quantity]]</f>
        <v>5621</v>
      </c>
      <c r="P147" t="e">
        <f>Table1[[#This Row],[Sales Revenue]]-Table1[[#This Row],[Total Cost]]</f>
        <v>#REF!</v>
      </c>
    </row>
    <row r="148" spans="1:16" x14ac:dyDescent="0.25">
      <c r="A148" t="s">
        <v>263</v>
      </c>
      <c r="B148" t="s">
        <v>26</v>
      </c>
      <c r="C148" t="s">
        <v>120</v>
      </c>
      <c r="D148" s="27">
        <v>45358</v>
      </c>
      <c r="E148" s="27">
        <v>45364</v>
      </c>
      <c r="F148">
        <v>10</v>
      </c>
      <c r="G148">
        <v>735</v>
      </c>
      <c r="H148" t="s">
        <v>12</v>
      </c>
      <c r="I148" t="s">
        <v>15</v>
      </c>
      <c r="J148" t="s">
        <v>94</v>
      </c>
      <c r="K148">
        <f>Table1[[#This Row],[Delivered Date]]-Table1[[#This Row],[Order Date]]</f>
        <v>6</v>
      </c>
      <c r="L148" t="str">
        <f t="shared" si="2"/>
        <v>2024</v>
      </c>
      <c r="M148" t="str">
        <f>TEXT(Table1[[#This Row],[Order Date]],"MMM")</f>
        <v>Mar</v>
      </c>
      <c r="N148" t="e">
        <f>ROUND(Table1[[#This Row],[Unit Price]]*Table1[[#This Row],[Quantity]]*VLOOKUP(Table1[[#This Row],[Product Name]],[1]!Table2[#All],2,FALSE),0)</f>
        <v>#REF!</v>
      </c>
      <c r="O148">
        <f>Table1[[#This Row],[Unit Price]]*Table1[[#This Row],[Quantity]]</f>
        <v>7350</v>
      </c>
      <c r="P148" t="e">
        <f>Table1[[#This Row],[Sales Revenue]]-Table1[[#This Row],[Total Cost]]</f>
        <v>#REF!</v>
      </c>
    </row>
    <row r="149" spans="1:16" x14ac:dyDescent="0.25">
      <c r="A149" t="s">
        <v>264</v>
      </c>
      <c r="B149" t="s">
        <v>25</v>
      </c>
      <c r="C149" t="s">
        <v>98</v>
      </c>
      <c r="D149" s="27">
        <v>45357</v>
      </c>
      <c r="E149" s="27">
        <v>45362</v>
      </c>
      <c r="F149">
        <v>9</v>
      </c>
      <c r="G149">
        <v>105</v>
      </c>
      <c r="H149" t="s">
        <v>12</v>
      </c>
      <c r="I149" t="s">
        <v>18</v>
      </c>
      <c r="J149" t="s">
        <v>116</v>
      </c>
      <c r="K149">
        <f>Table1[[#This Row],[Delivered Date]]-Table1[[#This Row],[Order Date]]</f>
        <v>5</v>
      </c>
      <c r="L149" t="str">
        <f t="shared" si="2"/>
        <v>2024</v>
      </c>
      <c r="M149" t="str">
        <f>TEXT(Table1[[#This Row],[Order Date]],"MMM")</f>
        <v>Mar</v>
      </c>
      <c r="N149" t="e">
        <f>ROUND(Table1[[#This Row],[Unit Price]]*Table1[[#This Row],[Quantity]]*VLOOKUP(Table1[[#This Row],[Product Name]],[1]!Table2[#All],2,FALSE),0)</f>
        <v>#REF!</v>
      </c>
      <c r="O149">
        <f>Table1[[#This Row],[Unit Price]]*Table1[[#This Row],[Quantity]]</f>
        <v>945</v>
      </c>
      <c r="P149" t="e">
        <f>Table1[[#This Row],[Sales Revenue]]-Table1[[#This Row],[Total Cost]]</f>
        <v>#REF!</v>
      </c>
    </row>
    <row r="150" spans="1:16" x14ac:dyDescent="0.25">
      <c r="A150" t="s">
        <v>265</v>
      </c>
      <c r="B150" t="s">
        <v>22</v>
      </c>
      <c r="C150" t="s">
        <v>124</v>
      </c>
      <c r="D150" s="27">
        <v>45362</v>
      </c>
      <c r="E150" s="27">
        <v>45367</v>
      </c>
      <c r="F150">
        <v>3</v>
      </c>
      <c r="G150">
        <v>89</v>
      </c>
      <c r="H150" t="s">
        <v>12</v>
      </c>
      <c r="I150" t="s">
        <v>20</v>
      </c>
      <c r="J150" t="s">
        <v>116</v>
      </c>
      <c r="K150">
        <f>Table1[[#This Row],[Delivered Date]]-Table1[[#This Row],[Order Date]]</f>
        <v>5</v>
      </c>
      <c r="L150" t="str">
        <f t="shared" si="2"/>
        <v>2024</v>
      </c>
      <c r="M150" t="str">
        <f>TEXT(Table1[[#This Row],[Order Date]],"MMM")</f>
        <v>Mar</v>
      </c>
      <c r="N150" t="e">
        <f>ROUND(Table1[[#This Row],[Unit Price]]*Table1[[#This Row],[Quantity]]*VLOOKUP(Table1[[#This Row],[Product Name]],[1]!Table2[#All],2,FALSE),0)</f>
        <v>#REF!</v>
      </c>
      <c r="O150">
        <f>Table1[[#This Row],[Unit Price]]*Table1[[#This Row],[Quantity]]</f>
        <v>267</v>
      </c>
      <c r="P150" t="e">
        <f>Table1[[#This Row],[Sales Revenue]]-Table1[[#This Row],[Total Cost]]</f>
        <v>#REF!</v>
      </c>
    </row>
    <row r="151" spans="1:16" x14ac:dyDescent="0.25">
      <c r="A151" t="s">
        <v>266</v>
      </c>
      <c r="B151" t="s">
        <v>23</v>
      </c>
      <c r="C151" t="s">
        <v>130</v>
      </c>
      <c r="D151" s="27">
        <v>45311</v>
      </c>
      <c r="E151" s="27">
        <v>45316</v>
      </c>
      <c r="F151">
        <v>6</v>
      </c>
      <c r="G151">
        <v>907</v>
      </c>
      <c r="H151" t="s">
        <v>11</v>
      </c>
      <c r="I151" t="s">
        <v>19</v>
      </c>
      <c r="J151" t="s">
        <v>91</v>
      </c>
      <c r="K151">
        <f>Table1[[#This Row],[Delivered Date]]-Table1[[#This Row],[Order Date]]</f>
        <v>5</v>
      </c>
      <c r="L151" t="str">
        <f t="shared" si="2"/>
        <v>2024</v>
      </c>
      <c r="M151" t="str">
        <f>TEXT(Table1[[#This Row],[Order Date]],"MMM")</f>
        <v>Jan</v>
      </c>
      <c r="N151" t="e">
        <f>ROUND(Table1[[#This Row],[Unit Price]]*Table1[[#This Row],[Quantity]]*VLOOKUP(Table1[[#This Row],[Product Name]],[1]!Table2[#All],2,FALSE),0)</f>
        <v>#REF!</v>
      </c>
      <c r="O151">
        <f>Table1[[#This Row],[Unit Price]]*Table1[[#This Row],[Quantity]]</f>
        <v>5442</v>
      </c>
      <c r="P151" t="e">
        <f>Table1[[#This Row],[Sales Revenue]]-Table1[[#This Row],[Total Cost]]</f>
        <v>#REF!</v>
      </c>
    </row>
    <row r="152" spans="1:16" x14ac:dyDescent="0.25">
      <c r="A152" t="s">
        <v>267</v>
      </c>
      <c r="B152" t="s">
        <v>23</v>
      </c>
      <c r="C152" t="s">
        <v>114</v>
      </c>
      <c r="D152" s="27">
        <v>45370</v>
      </c>
      <c r="E152" s="27">
        <v>45376</v>
      </c>
      <c r="F152">
        <v>3</v>
      </c>
      <c r="G152">
        <v>195</v>
      </c>
      <c r="H152" t="s">
        <v>11</v>
      </c>
      <c r="I152" t="s">
        <v>19</v>
      </c>
      <c r="J152" t="s">
        <v>91</v>
      </c>
      <c r="K152">
        <f>Table1[[#This Row],[Delivered Date]]-Table1[[#This Row],[Order Date]]</f>
        <v>6</v>
      </c>
      <c r="L152" t="str">
        <f t="shared" si="2"/>
        <v>2024</v>
      </c>
      <c r="M152" t="str">
        <f>TEXT(Table1[[#This Row],[Order Date]],"MMM")</f>
        <v>Mar</v>
      </c>
      <c r="N152" t="e">
        <f>ROUND(Table1[[#This Row],[Unit Price]]*Table1[[#This Row],[Quantity]]*VLOOKUP(Table1[[#This Row],[Product Name]],[1]!Table2[#All],2,FALSE),0)</f>
        <v>#REF!</v>
      </c>
      <c r="O152">
        <f>Table1[[#This Row],[Unit Price]]*Table1[[#This Row],[Quantity]]</f>
        <v>585</v>
      </c>
      <c r="P152" t="e">
        <f>Table1[[#This Row],[Sales Revenue]]-Table1[[#This Row],[Total Cost]]</f>
        <v>#REF!</v>
      </c>
    </row>
    <row r="153" spans="1:16" x14ac:dyDescent="0.25">
      <c r="A153" t="s">
        <v>268</v>
      </c>
      <c r="B153" t="s">
        <v>23</v>
      </c>
      <c r="C153" t="s">
        <v>130</v>
      </c>
      <c r="D153" s="27">
        <v>45506</v>
      </c>
      <c r="E153" s="27">
        <v>45515</v>
      </c>
      <c r="F153">
        <v>3</v>
      </c>
      <c r="G153">
        <v>846</v>
      </c>
      <c r="H153" t="s">
        <v>11</v>
      </c>
      <c r="I153" t="s">
        <v>15</v>
      </c>
      <c r="J153" t="s">
        <v>116</v>
      </c>
      <c r="K153">
        <f>Table1[[#This Row],[Delivered Date]]-Table1[[#This Row],[Order Date]]</f>
        <v>9</v>
      </c>
      <c r="L153" t="str">
        <f t="shared" si="2"/>
        <v>2024</v>
      </c>
      <c r="M153" t="str">
        <f>TEXT(Table1[[#This Row],[Order Date]],"MMM")</f>
        <v>Aug</v>
      </c>
      <c r="N153" t="e">
        <f>ROUND(Table1[[#This Row],[Unit Price]]*Table1[[#This Row],[Quantity]]*VLOOKUP(Table1[[#This Row],[Product Name]],[1]!Table2[#All],2,FALSE),0)</f>
        <v>#REF!</v>
      </c>
      <c r="O153">
        <f>Table1[[#This Row],[Unit Price]]*Table1[[#This Row],[Quantity]]</f>
        <v>2538</v>
      </c>
      <c r="P153" t="e">
        <f>Table1[[#This Row],[Sales Revenue]]-Table1[[#This Row],[Total Cost]]</f>
        <v>#REF!</v>
      </c>
    </row>
    <row r="154" spans="1:16" x14ac:dyDescent="0.25">
      <c r="A154" t="s">
        <v>269</v>
      </c>
      <c r="B154" t="s">
        <v>26</v>
      </c>
      <c r="C154" t="s">
        <v>146</v>
      </c>
      <c r="D154" s="27">
        <v>45620</v>
      </c>
      <c r="E154" s="27">
        <v>45628</v>
      </c>
      <c r="F154">
        <v>8</v>
      </c>
      <c r="G154">
        <v>905</v>
      </c>
      <c r="H154" t="s">
        <v>11</v>
      </c>
      <c r="I154" t="s">
        <v>20</v>
      </c>
      <c r="J154" t="s">
        <v>116</v>
      </c>
      <c r="K154">
        <f>Table1[[#This Row],[Delivered Date]]-Table1[[#This Row],[Order Date]]</f>
        <v>8</v>
      </c>
      <c r="L154" t="str">
        <f t="shared" si="2"/>
        <v>2024</v>
      </c>
      <c r="M154" t="str">
        <f>TEXT(Table1[[#This Row],[Order Date]],"MMM")</f>
        <v>Nov</v>
      </c>
      <c r="N154" t="e">
        <f>ROUND(Table1[[#This Row],[Unit Price]]*Table1[[#This Row],[Quantity]]*VLOOKUP(Table1[[#This Row],[Product Name]],[1]!Table2[#All],2,FALSE),0)</f>
        <v>#REF!</v>
      </c>
      <c r="O154">
        <f>Table1[[#This Row],[Unit Price]]*Table1[[#This Row],[Quantity]]</f>
        <v>7240</v>
      </c>
      <c r="P154" t="e">
        <f>Table1[[#This Row],[Sales Revenue]]-Table1[[#This Row],[Total Cost]]</f>
        <v>#REF!</v>
      </c>
    </row>
    <row r="155" spans="1:16" x14ac:dyDescent="0.25">
      <c r="A155" t="s">
        <v>270</v>
      </c>
      <c r="B155" t="s">
        <v>24</v>
      </c>
      <c r="C155" t="s">
        <v>166</v>
      </c>
      <c r="D155" s="27">
        <v>45406</v>
      </c>
      <c r="E155" s="27">
        <v>45418</v>
      </c>
      <c r="F155">
        <v>1</v>
      </c>
      <c r="G155">
        <v>336</v>
      </c>
      <c r="H155" t="s">
        <v>11</v>
      </c>
      <c r="I155" t="s">
        <v>15</v>
      </c>
      <c r="J155" t="s">
        <v>94</v>
      </c>
      <c r="K155">
        <f>Table1[[#This Row],[Delivered Date]]-Table1[[#This Row],[Order Date]]</f>
        <v>12</v>
      </c>
      <c r="L155" t="str">
        <f t="shared" si="2"/>
        <v>2024</v>
      </c>
      <c r="M155" t="str">
        <f>TEXT(Table1[[#This Row],[Order Date]],"MMM")</f>
        <v>Apr</v>
      </c>
      <c r="N155" t="e">
        <f>ROUND(Table1[[#This Row],[Unit Price]]*Table1[[#This Row],[Quantity]]*VLOOKUP(Table1[[#This Row],[Product Name]],[1]!Table2[#All],2,FALSE),0)</f>
        <v>#REF!</v>
      </c>
      <c r="O155">
        <f>Table1[[#This Row],[Unit Price]]*Table1[[#This Row],[Quantity]]</f>
        <v>336</v>
      </c>
      <c r="P155" t="e">
        <f>Table1[[#This Row],[Sales Revenue]]-Table1[[#This Row],[Total Cost]]</f>
        <v>#REF!</v>
      </c>
    </row>
    <row r="156" spans="1:16" x14ac:dyDescent="0.25">
      <c r="A156" t="s">
        <v>271</v>
      </c>
      <c r="B156" t="s">
        <v>22</v>
      </c>
      <c r="C156" t="s">
        <v>110</v>
      </c>
      <c r="D156" s="27">
        <v>45438</v>
      </c>
      <c r="E156" s="27">
        <v>45452</v>
      </c>
      <c r="F156">
        <v>8</v>
      </c>
      <c r="G156">
        <v>722</v>
      </c>
      <c r="H156" t="s">
        <v>12</v>
      </c>
      <c r="I156" t="s">
        <v>19</v>
      </c>
      <c r="J156" t="s">
        <v>101</v>
      </c>
      <c r="K156">
        <f>Table1[[#This Row],[Delivered Date]]-Table1[[#This Row],[Order Date]]</f>
        <v>14</v>
      </c>
      <c r="L156" t="str">
        <f t="shared" si="2"/>
        <v>2024</v>
      </c>
      <c r="M156" t="str">
        <f>TEXT(Table1[[#This Row],[Order Date]],"MMM")</f>
        <v>May</v>
      </c>
      <c r="N156" t="e">
        <f>ROUND(Table1[[#This Row],[Unit Price]]*Table1[[#This Row],[Quantity]]*VLOOKUP(Table1[[#This Row],[Product Name]],[1]!Table2[#All],2,FALSE),0)</f>
        <v>#REF!</v>
      </c>
      <c r="O156">
        <f>Table1[[#This Row],[Unit Price]]*Table1[[#This Row],[Quantity]]</f>
        <v>5776</v>
      </c>
      <c r="P156" t="e">
        <f>Table1[[#This Row],[Sales Revenue]]-Table1[[#This Row],[Total Cost]]</f>
        <v>#REF!</v>
      </c>
    </row>
    <row r="157" spans="1:16" x14ac:dyDescent="0.25">
      <c r="A157" t="s">
        <v>272</v>
      </c>
      <c r="B157" t="s">
        <v>24</v>
      </c>
      <c r="C157" t="s">
        <v>90</v>
      </c>
      <c r="D157" s="27">
        <v>45547</v>
      </c>
      <c r="E157" s="27">
        <v>45558</v>
      </c>
      <c r="F157">
        <v>10</v>
      </c>
      <c r="G157">
        <v>558</v>
      </c>
      <c r="H157" t="s">
        <v>12</v>
      </c>
      <c r="I157" t="s">
        <v>15</v>
      </c>
      <c r="J157" t="s">
        <v>91</v>
      </c>
      <c r="K157">
        <f>Table1[[#This Row],[Delivered Date]]-Table1[[#This Row],[Order Date]]</f>
        <v>11</v>
      </c>
      <c r="L157" t="str">
        <f t="shared" si="2"/>
        <v>2024</v>
      </c>
      <c r="M157" t="str">
        <f>TEXT(Table1[[#This Row],[Order Date]],"MMM")</f>
        <v>Sep</v>
      </c>
      <c r="N157" t="e">
        <f>ROUND(Table1[[#This Row],[Unit Price]]*Table1[[#This Row],[Quantity]]*VLOOKUP(Table1[[#This Row],[Product Name]],[1]!Table2[#All],2,FALSE),0)</f>
        <v>#REF!</v>
      </c>
      <c r="O157">
        <f>Table1[[#This Row],[Unit Price]]*Table1[[#This Row],[Quantity]]</f>
        <v>5580</v>
      </c>
      <c r="P157" t="e">
        <f>Table1[[#This Row],[Sales Revenue]]-Table1[[#This Row],[Total Cost]]</f>
        <v>#REF!</v>
      </c>
    </row>
    <row r="158" spans="1:16" x14ac:dyDescent="0.25">
      <c r="A158" t="s">
        <v>273</v>
      </c>
      <c r="B158" t="s">
        <v>22</v>
      </c>
      <c r="C158" t="s">
        <v>124</v>
      </c>
      <c r="D158" s="27">
        <v>45441</v>
      </c>
      <c r="E158" s="27">
        <v>45446</v>
      </c>
      <c r="F158">
        <v>7</v>
      </c>
      <c r="G158">
        <v>11</v>
      </c>
      <c r="H158" t="s">
        <v>11</v>
      </c>
      <c r="I158" t="s">
        <v>18</v>
      </c>
      <c r="J158" t="s">
        <v>91</v>
      </c>
      <c r="K158">
        <f>Table1[[#This Row],[Delivered Date]]-Table1[[#This Row],[Order Date]]</f>
        <v>5</v>
      </c>
      <c r="L158" t="str">
        <f t="shared" si="2"/>
        <v>2024</v>
      </c>
      <c r="M158" t="str">
        <f>TEXT(Table1[[#This Row],[Order Date]],"MMM")</f>
        <v>May</v>
      </c>
      <c r="N158" t="e">
        <f>ROUND(Table1[[#This Row],[Unit Price]]*Table1[[#This Row],[Quantity]]*VLOOKUP(Table1[[#This Row],[Product Name]],[1]!Table2[#All],2,FALSE),0)</f>
        <v>#REF!</v>
      </c>
      <c r="O158">
        <f>Table1[[#This Row],[Unit Price]]*Table1[[#This Row],[Quantity]]</f>
        <v>77</v>
      </c>
      <c r="P158" t="e">
        <f>Table1[[#This Row],[Sales Revenue]]-Table1[[#This Row],[Total Cost]]</f>
        <v>#REF!</v>
      </c>
    </row>
    <row r="159" spans="1:16" x14ac:dyDescent="0.25">
      <c r="A159" t="s">
        <v>274</v>
      </c>
      <c r="B159" t="s">
        <v>23</v>
      </c>
      <c r="C159" t="s">
        <v>114</v>
      </c>
      <c r="D159" s="27">
        <v>45387</v>
      </c>
      <c r="E159" s="27">
        <v>45396</v>
      </c>
      <c r="F159">
        <v>2</v>
      </c>
      <c r="G159">
        <v>546</v>
      </c>
      <c r="H159" t="s">
        <v>12</v>
      </c>
      <c r="I159" t="s">
        <v>20</v>
      </c>
      <c r="J159" t="s">
        <v>101</v>
      </c>
      <c r="K159">
        <f>Table1[[#This Row],[Delivered Date]]-Table1[[#This Row],[Order Date]]</f>
        <v>9</v>
      </c>
      <c r="L159" t="str">
        <f t="shared" si="2"/>
        <v>2024</v>
      </c>
      <c r="M159" t="str">
        <f>TEXT(Table1[[#This Row],[Order Date]],"MMM")</f>
        <v>Apr</v>
      </c>
      <c r="N159" t="e">
        <f>ROUND(Table1[[#This Row],[Unit Price]]*Table1[[#This Row],[Quantity]]*VLOOKUP(Table1[[#This Row],[Product Name]],[1]!Table2[#All],2,FALSE),0)</f>
        <v>#REF!</v>
      </c>
      <c r="O159">
        <f>Table1[[#This Row],[Unit Price]]*Table1[[#This Row],[Quantity]]</f>
        <v>1092</v>
      </c>
      <c r="P159" t="e">
        <f>Table1[[#This Row],[Sales Revenue]]-Table1[[#This Row],[Total Cost]]</f>
        <v>#REF!</v>
      </c>
    </row>
    <row r="160" spans="1:16" x14ac:dyDescent="0.25">
      <c r="A160" t="s">
        <v>275</v>
      </c>
      <c r="B160" t="s">
        <v>23</v>
      </c>
      <c r="C160" t="s">
        <v>130</v>
      </c>
      <c r="D160" s="27">
        <v>45551</v>
      </c>
      <c r="E160" s="27">
        <v>45558</v>
      </c>
      <c r="F160">
        <v>9</v>
      </c>
      <c r="G160">
        <v>30</v>
      </c>
      <c r="H160" t="s">
        <v>11</v>
      </c>
      <c r="I160" t="s">
        <v>17</v>
      </c>
      <c r="J160" t="s">
        <v>91</v>
      </c>
      <c r="K160">
        <f>Table1[[#This Row],[Delivered Date]]-Table1[[#This Row],[Order Date]]</f>
        <v>7</v>
      </c>
      <c r="L160" t="str">
        <f t="shared" si="2"/>
        <v>2024</v>
      </c>
      <c r="M160" t="str">
        <f>TEXT(Table1[[#This Row],[Order Date]],"MMM")</f>
        <v>Sep</v>
      </c>
      <c r="N160" t="e">
        <f>ROUND(Table1[[#This Row],[Unit Price]]*Table1[[#This Row],[Quantity]]*VLOOKUP(Table1[[#This Row],[Product Name]],[1]!Table2[#All],2,FALSE),0)</f>
        <v>#REF!</v>
      </c>
      <c r="O160">
        <f>Table1[[#This Row],[Unit Price]]*Table1[[#This Row],[Quantity]]</f>
        <v>270</v>
      </c>
      <c r="P160" t="e">
        <f>Table1[[#This Row],[Sales Revenue]]-Table1[[#This Row],[Total Cost]]</f>
        <v>#REF!</v>
      </c>
    </row>
    <row r="161" spans="1:16" x14ac:dyDescent="0.25">
      <c r="A161" t="s">
        <v>276</v>
      </c>
      <c r="B161" t="s">
        <v>22</v>
      </c>
      <c r="C161" t="s">
        <v>110</v>
      </c>
      <c r="D161" s="27">
        <v>45589</v>
      </c>
      <c r="E161" s="27">
        <v>45608</v>
      </c>
      <c r="F161">
        <v>6</v>
      </c>
      <c r="G161">
        <v>146</v>
      </c>
      <c r="H161" t="s">
        <v>12</v>
      </c>
      <c r="I161" t="s">
        <v>15</v>
      </c>
      <c r="J161" t="s">
        <v>94</v>
      </c>
      <c r="K161">
        <f>Table1[[#This Row],[Delivered Date]]-Table1[[#This Row],[Order Date]]</f>
        <v>19</v>
      </c>
      <c r="L161" t="str">
        <f t="shared" si="2"/>
        <v>2024</v>
      </c>
      <c r="M161" t="str">
        <f>TEXT(Table1[[#This Row],[Order Date]],"MMM")</f>
        <v>Oct</v>
      </c>
      <c r="N161" t="e">
        <f>ROUND(Table1[[#This Row],[Unit Price]]*Table1[[#This Row],[Quantity]]*VLOOKUP(Table1[[#This Row],[Product Name]],[1]!Table2[#All],2,FALSE),0)</f>
        <v>#REF!</v>
      </c>
      <c r="O161">
        <f>Table1[[#This Row],[Unit Price]]*Table1[[#This Row],[Quantity]]</f>
        <v>876</v>
      </c>
      <c r="P161" t="e">
        <f>Table1[[#This Row],[Sales Revenue]]-Table1[[#This Row],[Total Cost]]</f>
        <v>#REF!</v>
      </c>
    </row>
    <row r="162" spans="1:16" x14ac:dyDescent="0.25">
      <c r="A162" t="s">
        <v>277</v>
      </c>
      <c r="B162" t="s">
        <v>26</v>
      </c>
      <c r="C162" t="s">
        <v>112</v>
      </c>
      <c r="D162" s="27">
        <v>45642</v>
      </c>
      <c r="E162" s="27">
        <v>45646</v>
      </c>
      <c r="F162">
        <v>8</v>
      </c>
      <c r="G162">
        <v>722</v>
      </c>
      <c r="H162" t="s">
        <v>11</v>
      </c>
      <c r="I162" t="s">
        <v>17</v>
      </c>
      <c r="J162" t="s">
        <v>116</v>
      </c>
      <c r="K162">
        <f>Table1[[#This Row],[Delivered Date]]-Table1[[#This Row],[Order Date]]</f>
        <v>4</v>
      </c>
      <c r="L162" t="str">
        <f t="shared" si="2"/>
        <v>2024</v>
      </c>
      <c r="M162" t="str">
        <f>TEXT(Table1[[#This Row],[Order Date]],"MMM")</f>
        <v>Dec</v>
      </c>
      <c r="N162" t="e">
        <f>ROUND(Table1[[#This Row],[Unit Price]]*Table1[[#This Row],[Quantity]]*VLOOKUP(Table1[[#This Row],[Product Name]],[1]!Table2[#All],2,FALSE),0)</f>
        <v>#REF!</v>
      </c>
      <c r="O162">
        <f>Table1[[#This Row],[Unit Price]]*Table1[[#This Row],[Quantity]]</f>
        <v>5776</v>
      </c>
      <c r="P162" t="e">
        <f>Table1[[#This Row],[Sales Revenue]]-Table1[[#This Row],[Total Cost]]</f>
        <v>#REF!</v>
      </c>
    </row>
    <row r="163" spans="1:16" x14ac:dyDescent="0.25">
      <c r="A163" t="s">
        <v>278</v>
      </c>
      <c r="B163" t="s">
        <v>24</v>
      </c>
      <c r="C163" t="s">
        <v>100</v>
      </c>
      <c r="D163" s="27">
        <v>45310</v>
      </c>
      <c r="E163" s="27">
        <v>45324</v>
      </c>
      <c r="F163">
        <v>5</v>
      </c>
      <c r="G163">
        <v>216</v>
      </c>
      <c r="H163" t="s">
        <v>11</v>
      </c>
      <c r="I163" t="s">
        <v>15</v>
      </c>
      <c r="J163" t="s">
        <v>116</v>
      </c>
      <c r="K163">
        <f>Table1[[#This Row],[Delivered Date]]-Table1[[#This Row],[Order Date]]</f>
        <v>14</v>
      </c>
      <c r="L163" t="str">
        <f t="shared" si="2"/>
        <v>2024</v>
      </c>
      <c r="M163" t="str">
        <f>TEXT(Table1[[#This Row],[Order Date]],"MMM")</f>
        <v>Jan</v>
      </c>
      <c r="N163" t="e">
        <f>ROUND(Table1[[#This Row],[Unit Price]]*Table1[[#This Row],[Quantity]]*VLOOKUP(Table1[[#This Row],[Product Name]],[1]!Table2[#All],2,FALSE),0)</f>
        <v>#REF!</v>
      </c>
      <c r="O163">
        <f>Table1[[#This Row],[Unit Price]]*Table1[[#This Row],[Quantity]]</f>
        <v>1080</v>
      </c>
      <c r="P163" t="e">
        <f>Table1[[#This Row],[Sales Revenue]]-Table1[[#This Row],[Total Cost]]</f>
        <v>#REF!</v>
      </c>
    </row>
    <row r="164" spans="1:16" x14ac:dyDescent="0.25">
      <c r="A164" t="s">
        <v>279</v>
      </c>
      <c r="B164" t="s">
        <v>24</v>
      </c>
      <c r="C164" t="s">
        <v>128</v>
      </c>
      <c r="D164" s="27">
        <v>45438</v>
      </c>
      <c r="E164" s="27">
        <v>45445</v>
      </c>
      <c r="F164">
        <v>6</v>
      </c>
      <c r="G164">
        <v>892</v>
      </c>
      <c r="H164" t="s">
        <v>12</v>
      </c>
      <c r="I164" t="s">
        <v>19</v>
      </c>
      <c r="J164" t="s">
        <v>94</v>
      </c>
      <c r="K164">
        <f>Table1[[#This Row],[Delivered Date]]-Table1[[#This Row],[Order Date]]</f>
        <v>7</v>
      </c>
      <c r="L164" t="str">
        <f t="shared" si="2"/>
        <v>2024</v>
      </c>
      <c r="M164" t="str">
        <f>TEXT(Table1[[#This Row],[Order Date]],"MMM")</f>
        <v>May</v>
      </c>
      <c r="N164" t="e">
        <f>ROUND(Table1[[#This Row],[Unit Price]]*Table1[[#This Row],[Quantity]]*VLOOKUP(Table1[[#This Row],[Product Name]],[1]!Table2[#All],2,FALSE),0)</f>
        <v>#REF!</v>
      </c>
      <c r="O164">
        <f>Table1[[#This Row],[Unit Price]]*Table1[[#This Row],[Quantity]]</f>
        <v>5352</v>
      </c>
      <c r="P164" t="e">
        <f>Table1[[#This Row],[Sales Revenue]]-Table1[[#This Row],[Total Cost]]</f>
        <v>#REF!</v>
      </c>
    </row>
    <row r="165" spans="1:16" x14ac:dyDescent="0.25">
      <c r="A165" t="s">
        <v>280</v>
      </c>
      <c r="B165" t="s">
        <v>24</v>
      </c>
      <c r="C165" t="s">
        <v>100</v>
      </c>
      <c r="D165" s="27">
        <v>45332</v>
      </c>
      <c r="E165" s="27">
        <v>45340</v>
      </c>
      <c r="F165">
        <v>7</v>
      </c>
      <c r="G165">
        <v>626</v>
      </c>
      <c r="H165" t="s">
        <v>12</v>
      </c>
      <c r="I165" t="s">
        <v>19</v>
      </c>
      <c r="J165" t="s">
        <v>101</v>
      </c>
      <c r="K165">
        <f>Table1[[#This Row],[Delivered Date]]-Table1[[#This Row],[Order Date]]</f>
        <v>8</v>
      </c>
      <c r="L165" t="str">
        <f t="shared" si="2"/>
        <v>2024</v>
      </c>
      <c r="M165" t="str">
        <f>TEXT(Table1[[#This Row],[Order Date]],"MMM")</f>
        <v>Feb</v>
      </c>
      <c r="N165" t="e">
        <f>ROUND(Table1[[#This Row],[Unit Price]]*Table1[[#This Row],[Quantity]]*VLOOKUP(Table1[[#This Row],[Product Name]],[1]!Table2[#All],2,FALSE),0)</f>
        <v>#REF!</v>
      </c>
      <c r="O165">
        <f>Table1[[#This Row],[Unit Price]]*Table1[[#This Row],[Quantity]]</f>
        <v>4382</v>
      </c>
      <c r="P165" t="e">
        <f>Table1[[#This Row],[Sales Revenue]]-Table1[[#This Row],[Total Cost]]</f>
        <v>#REF!</v>
      </c>
    </row>
    <row r="166" spans="1:16" x14ac:dyDescent="0.25">
      <c r="A166" t="s">
        <v>281</v>
      </c>
      <c r="B166" t="s">
        <v>24</v>
      </c>
      <c r="C166" t="s">
        <v>166</v>
      </c>
      <c r="D166" s="27">
        <v>45606</v>
      </c>
      <c r="E166" s="27">
        <v>45620</v>
      </c>
      <c r="F166">
        <v>7</v>
      </c>
      <c r="G166">
        <v>291</v>
      </c>
      <c r="H166" t="s">
        <v>11</v>
      </c>
      <c r="I166" t="s">
        <v>18</v>
      </c>
      <c r="J166" t="s">
        <v>94</v>
      </c>
      <c r="K166">
        <f>Table1[[#This Row],[Delivered Date]]-Table1[[#This Row],[Order Date]]</f>
        <v>14</v>
      </c>
      <c r="L166" t="str">
        <f t="shared" si="2"/>
        <v>2024</v>
      </c>
      <c r="M166" t="str">
        <f>TEXT(Table1[[#This Row],[Order Date]],"MMM")</f>
        <v>Nov</v>
      </c>
      <c r="N166" t="e">
        <f>ROUND(Table1[[#This Row],[Unit Price]]*Table1[[#This Row],[Quantity]]*VLOOKUP(Table1[[#This Row],[Product Name]],[1]!Table2[#All],2,FALSE),0)</f>
        <v>#REF!</v>
      </c>
      <c r="O166">
        <f>Table1[[#This Row],[Unit Price]]*Table1[[#This Row],[Quantity]]</f>
        <v>2037</v>
      </c>
      <c r="P166" t="e">
        <f>Table1[[#This Row],[Sales Revenue]]-Table1[[#This Row],[Total Cost]]</f>
        <v>#REF!</v>
      </c>
    </row>
    <row r="167" spans="1:16" x14ac:dyDescent="0.25">
      <c r="A167" t="s">
        <v>282</v>
      </c>
      <c r="B167" t="s">
        <v>25</v>
      </c>
      <c r="C167" t="s">
        <v>98</v>
      </c>
      <c r="D167" s="27">
        <v>45554</v>
      </c>
      <c r="E167" s="27">
        <v>45574</v>
      </c>
      <c r="F167">
        <v>3</v>
      </c>
      <c r="G167">
        <v>985</v>
      </c>
      <c r="H167" t="s">
        <v>12</v>
      </c>
      <c r="I167" t="s">
        <v>15</v>
      </c>
      <c r="J167" t="s">
        <v>101</v>
      </c>
      <c r="K167">
        <f>Table1[[#This Row],[Delivered Date]]-Table1[[#This Row],[Order Date]]</f>
        <v>20</v>
      </c>
      <c r="L167" t="str">
        <f t="shared" si="2"/>
        <v>2024</v>
      </c>
      <c r="M167" t="str">
        <f>TEXT(Table1[[#This Row],[Order Date]],"MMM")</f>
        <v>Sep</v>
      </c>
      <c r="N167" t="e">
        <f>ROUND(Table1[[#This Row],[Unit Price]]*Table1[[#This Row],[Quantity]]*VLOOKUP(Table1[[#This Row],[Product Name]],[1]!Table2[#All],2,FALSE),0)</f>
        <v>#REF!</v>
      </c>
      <c r="O167">
        <f>Table1[[#This Row],[Unit Price]]*Table1[[#This Row],[Quantity]]</f>
        <v>2955</v>
      </c>
      <c r="P167" t="e">
        <f>Table1[[#This Row],[Sales Revenue]]-Table1[[#This Row],[Total Cost]]</f>
        <v>#REF!</v>
      </c>
    </row>
    <row r="168" spans="1:16" x14ac:dyDescent="0.25">
      <c r="A168" t="s">
        <v>283</v>
      </c>
      <c r="B168" t="s">
        <v>23</v>
      </c>
      <c r="C168" t="s">
        <v>114</v>
      </c>
      <c r="D168" s="27">
        <v>45579</v>
      </c>
      <c r="E168" s="27">
        <v>45592</v>
      </c>
      <c r="F168">
        <v>2</v>
      </c>
      <c r="G168">
        <v>278</v>
      </c>
      <c r="H168" t="s">
        <v>12</v>
      </c>
      <c r="I168" t="s">
        <v>19</v>
      </c>
      <c r="J168" t="s">
        <v>91</v>
      </c>
      <c r="K168">
        <f>Table1[[#This Row],[Delivered Date]]-Table1[[#This Row],[Order Date]]</f>
        <v>13</v>
      </c>
      <c r="L168" t="str">
        <f t="shared" si="2"/>
        <v>2024</v>
      </c>
      <c r="M168" t="str">
        <f>TEXT(Table1[[#This Row],[Order Date]],"MMM")</f>
        <v>Oct</v>
      </c>
      <c r="N168" t="e">
        <f>ROUND(Table1[[#This Row],[Unit Price]]*Table1[[#This Row],[Quantity]]*VLOOKUP(Table1[[#This Row],[Product Name]],[1]!Table2[#All],2,FALSE),0)</f>
        <v>#REF!</v>
      </c>
      <c r="O168">
        <f>Table1[[#This Row],[Unit Price]]*Table1[[#This Row],[Quantity]]</f>
        <v>556</v>
      </c>
      <c r="P168" t="e">
        <f>Table1[[#This Row],[Sales Revenue]]-Table1[[#This Row],[Total Cost]]</f>
        <v>#REF!</v>
      </c>
    </row>
    <row r="169" spans="1:16" x14ac:dyDescent="0.25">
      <c r="A169" t="s">
        <v>284</v>
      </c>
      <c r="B169" t="s">
        <v>25</v>
      </c>
      <c r="C169" t="s">
        <v>170</v>
      </c>
      <c r="D169" s="27">
        <v>45605</v>
      </c>
      <c r="E169" s="27">
        <v>45612</v>
      </c>
      <c r="F169">
        <v>5</v>
      </c>
      <c r="G169">
        <v>720</v>
      </c>
      <c r="H169" t="s">
        <v>11</v>
      </c>
      <c r="I169" t="s">
        <v>17</v>
      </c>
      <c r="J169" t="s">
        <v>94</v>
      </c>
      <c r="K169">
        <f>Table1[[#This Row],[Delivered Date]]-Table1[[#This Row],[Order Date]]</f>
        <v>7</v>
      </c>
      <c r="L169" t="str">
        <f t="shared" si="2"/>
        <v>2024</v>
      </c>
      <c r="M169" t="str">
        <f>TEXT(Table1[[#This Row],[Order Date]],"MMM")</f>
        <v>Nov</v>
      </c>
      <c r="N169" t="e">
        <f>ROUND(Table1[[#This Row],[Unit Price]]*Table1[[#This Row],[Quantity]]*VLOOKUP(Table1[[#This Row],[Product Name]],[1]!Table2[#All],2,FALSE),0)</f>
        <v>#REF!</v>
      </c>
      <c r="O169">
        <f>Table1[[#This Row],[Unit Price]]*Table1[[#This Row],[Quantity]]</f>
        <v>3600</v>
      </c>
      <c r="P169" t="e">
        <f>Table1[[#This Row],[Sales Revenue]]-Table1[[#This Row],[Total Cost]]</f>
        <v>#REF!</v>
      </c>
    </row>
    <row r="170" spans="1:16" x14ac:dyDescent="0.25">
      <c r="A170" t="s">
        <v>285</v>
      </c>
      <c r="B170" t="s">
        <v>22</v>
      </c>
      <c r="C170" t="s">
        <v>110</v>
      </c>
      <c r="D170" s="27">
        <v>45523</v>
      </c>
      <c r="E170" s="27">
        <v>45536</v>
      </c>
      <c r="F170">
        <v>3</v>
      </c>
      <c r="G170">
        <v>930</v>
      </c>
      <c r="H170" t="s">
        <v>11</v>
      </c>
      <c r="I170" t="s">
        <v>18</v>
      </c>
      <c r="J170" t="s">
        <v>101</v>
      </c>
      <c r="K170">
        <f>Table1[[#This Row],[Delivered Date]]-Table1[[#This Row],[Order Date]]</f>
        <v>13</v>
      </c>
      <c r="L170" t="str">
        <f t="shared" si="2"/>
        <v>2024</v>
      </c>
      <c r="M170" t="str">
        <f>TEXT(Table1[[#This Row],[Order Date]],"MMM")</f>
        <v>Aug</v>
      </c>
      <c r="N170" t="e">
        <f>ROUND(Table1[[#This Row],[Unit Price]]*Table1[[#This Row],[Quantity]]*VLOOKUP(Table1[[#This Row],[Product Name]],[1]!Table2[#All],2,FALSE),0)</f>
        <v>#REF!</v>
      </c>
      <c r="O170">
        <f>Table1[[#This Row],[Unit Price]]*Table1[[#This Row],[Quantity]]</f>
        <v>2790</v>
      </c>
      <c r="P170" t="e">
        <f>Table1[[#This Row],[Sales Revenue]]-Table1[[#This Row],[Total Cost]]</f>
        <v>#REF!</v>
      </c>
    </row>
    <row r="171" spans="1:16" x14ac:dyDescent="0.25">
      <c r="A171" t="s">
        <v>286</v>
      </c>
      <c r="B171" t="s">
        <v>22</v>
      </c>
      <c r="C171" t="s">
        <v>124</v>
      </c>
      <c r="D171" s="27">
        <v>45477</v>
      </c>
      <c r="E171" s="27">
        <v>45490</v>
      </c>
      <c r="F171">
        <v>9</v>
      </c>
      <c r="G171">
        <v>239</v>
      </c>
      <c r="H171" t="s">
        <v>11</v>
      </c>
      <c r="I171" t="s">
        <v>15</v>
      </c>
      <c r="J171" t="s">
        <v>101</v>
      </c>
      <c r="K171">
        <f>Table1[[#This Row],[Delivered Date]]-Table1[[#This Row],[Order Date]]</f>
        <v>13</v>
      </c>
      <c r="L171" t="str">
        <f t="shared" si="2"/>
        <v>2024</v>
      </c>
      <c r="M171" t="str">
        <f>TEXT(Table1[[#This Row],[Order Date]],"MMM")</f>
        <v>Jul</v>
      </c>
      <c r="N171" t="e">
        <f>ROUND(Table1[[#This Row],[Unit Price]]*Table1[[#This Row],[Quantity]]*VLOOKUP(Table1[[#This Row],[Product Name]],[1]!Table2[#All],2,FALSE),0)</f>
        <v>#REF!</v>
      </c>
      <c r="O171">
        <f>Table1[[#This Row],[Unit Price]]*Table1[[#This Row],[Quantity]]</f>
        <v>2151</v>
      </c>
      <c r="P171" t="e">
        <f>Table1[[#This Row],[Sales Revenue]]-Table1[[#This Row],[Total Cost]]</f>
        <v>#REF!</v>
      </c>
    </row>
    <row r="172" spans="1:16" x14ac:dyDescent="0.25">
      <c r="A172" t="s">
        <v>287</v>
      </c>
      <c r="B172" t="s">
        <v>23</v>
      </c>
      <c r="C172" t="s">
        <v>134</v>
      </c>
      <c r="D172" s="27">
        <v>45605</v>
      </c>
      <c r="E172" s="27">
        <v>45618</v>
      </c>
      <c r="F172">
        <v>2</v>
      </c>
      <c r="G172">
        <v>77</v>
      </c>
      <c r="H172" t="s">
        <v>12</v>
      </c>
      <c r="I172" t="s">
        <v>20</v>
      </c>
      <c r="J172" t="s">
        <v>94</v>
      </c>
      <c r="K172">
        <f>Table1[[#This Row],[Delivered Date]]-Table1[[#This Row],[Order Date]]</f>
        <v>13</v>
      </c>
      <c r="L172" t="str">
        <f t="shared" si="2"/>
        <v>2024</v>
      </c>
      <c r="M172" t="str">
        <f>TEXT(Table1[[#This Row],[Order Date]],"MMM")</f>
        <v>Nov</v>
      </c>
      <c r="N172" t="e">
        <f>ROUND(Table1[[#This Row],[Unit Price]]*Table1[[#This Row],[Quantity]]*VLOOKUP(Table1[[#This Row],[Product Name]],[1]!Table2[#All],2,FALSE),0)</f>
        <v>#REF!</v>
      </c>
      <c r="O172">
        <f>Table1[[#This Row],[Unit Price]]*Table1[[#This Row],[Quantity]]</f>
        <v>154</v>
      </c>
      <c r="P172" t="e">
        <f>Table1[[#This Row],[Sales Revenue]]-Table1[[#This Row],[Total Cost]]</f>
        <v>#REF!</v>
      </c>
    </row>
    <row r="173" spans="1:16" x14ac:dyDescent="0.25">
      <c r="A173" t="s">
        <v>288</v>
      </c>
      <c r="B173" t="s">
        <v>25</v>
      </c>
      <c r="C173" t="s">
        <v>140</v>
      </c>
      <c r="D173" s="27">
        <v>45502</v>
      </c>
      <c r="E173" s="27">
        <v>45512</v>
      </c>
      <c r="F173">
        <v>7</v>
      </c>
      <c r="G173">
        <v>853</v>
      </c>
      <c r="H173" t="s">
        <v>11</v>
      </c>
      <c r="I173" t="s">
        <v>18</v>
      </c>
      <c r="J173" t="s">
        <v>91</v>
      </c>
      <c r="K173">
        <f>Table1[[#This Row],[Delivered Date]]-Table1[[#This Row],[Order Date]]</f>
        <v>10</v>
      </c>
      <c r="L173" t="str">
        <f t="shared" si="2"/>
        <v>2024</v>
      </c>
      <c r="M173" t="str">
        <f>TEXT(Table1[[#This Row],[Order Date]],"MMM")</f>
        <v>Jul</v>
      </c>
      <c r="N173" t="e">
        <f>ROUND(Table1[[#This Row],[Unit Price]]*Table1[[#This Row],[Quantity]]*VLOOKUP(Table1[[#This Row],[Product Name]],[1]!Table2[#All],2,FALSE),0)</f>
        <v>#REF!</v>
      </c>
      <c r="O173">
        <f>Table1[[#This Row],[Unit Price]]*Table1[[#This Row],[Quantity]]</f>
        <v>5971</v>
      </c>
      <c r="P173" t="e">
        <f>Table1[[#This Row],[Sales Revenue]]-Table1[[#This Row],[Total Cost]]</f>
        <v>#REF!</v>
      </c>
    </row>
    <row r="174" spans="1:16" x14ac:dyDescent="0.25">
      <c r="A174" t="s">
        <v>289</v>
      </c>
      <c r="B174" t="s">
        <v>26</v>
      </c>
      <c r="C174" t="s">
        <v>146</v>
      </c>
      <c r="D174" s="27">
        <v>45522</v>
      </c>
      <c r="E174" s="27">
        <v>45529</v>
      </c>
      <c r="F174">
        <v>8</v>
      </c>
      <c r="G174">
        <v>706</v>
      </c>
      <c r="H174" t="s">
        <v>11</v>
      </c>
      <c r="I174" t="s">
        <v>18</v>
      </c>
      <c r="J174" t="s">
        <v>91</v>
      </c>
      <c r="K174">
        <f>Table1[[#This Row],[Delivered Date]]-Table1[[#This Row],[Order Date]]</f>
        <v>7</v>
      </c>
      <c r="L174" t="str">
        <f t="shared" si="2"/>
        <v>2024</v>
      </c>
      <c r="M174" t="str">
        <f>TEXT(Table1[[#This Row],[Order Date]],"MMM")</f>
        <v>Aug</v>
      </c>
      <c r="N174" t="e">
        <f>ROUND(Table1[[#This Row],[Unit Price]]*Table1[[#This Row],[Quantity]]*VLOOKUP(Table1[[#This Row],[Product Name]],[1]!Table2[#All],2,FALSE),0)</f>
        <v>#REF!</v>
      </c>
      <c r="O174">
        <f>Table1[[#This Row],[Unit Price]]*Table1[[#This Row],[Quantity]]</f>
        <v>5648</v>
      </c>
      <c r="P174" t="e">
        <f>Table1[[#This Row],[Sales Revenue]]-Table1[[#This Row],[Total Cost]]</f>
        <v>#REF!</v>
      </c>
    </row>
    <row r="175" spans="1:16" x14ac:dyDescent="0.25">
      <c r="A175" t="s">
        <v>290</v>
      </c>
      <c r="B175" t="s">
        <v>23</v>
      </c>
      <c r="C175" t="s">
        <v>130</v>
      </c>
      <c r="D175" s="27">
        <v>45385</v>
      </c>
      <c r="E175" s="27">
        <v>45393</v>
      </c>
      <c r="F175">
        <v>3</v>
      </c>
      <c r="G175">
        <v>453</v>
      </c>
      <c r="H175" t="s">
        <v>11</v>
      </c>
      <c r="I175" t="s">
        <v>18</v>
      </c>
      <c r="J175" t="s">
        <v>101</v>
      </c>
      <c r="K175">
        <f>Table1[[#This Row],[Delivered Date]]-Table1[[#This Row],[Order Date]]</f>
        <v>8</v>
      </c>
      <c r="L175" t="str">
        <f t="shared" si="2"/>
        <v>2024</v>
      </c>
      <c r="M175" t="str">
        <f>TEXT(Table1[[#This Row],[Order Date]],"MMM")</f>
        <v>Apr</v>
      </c>
      <c r="N175" t="e">
        <f>ROUND(Table1[[#This Row],[Unit Price]]*Table1[[#This Row],[Quantity]]*VLOOKUP(Table1[[#This Row],[Product Name]],[1]!Table2[#All],2,FALSE),0)</f>
        <v>#REF!</v>
      </c>
      <c r="O175">
        <f>Table1[[#This Row],[Unit Price]]*Table1[[#This Row],[Quantity]]</f>
        <v>1359</v>
      </c>
      <c r="P175" t="e">
        <f>Table1[[#This Row],[Sales Revenue]]-Table1[[#This Row],[Total Cost]]</f>
        <v>#REF!</v>
      </c>
    </row>
    <row r="176" spans="1:16" x14ac:dyDescent="0.25">
      <c r="A176" t="s">
        <v>291</v>
      </c>
      <c r="B176" t="s">
        <v>22</v>
      </c>
      <c r="C176" t="s">
        <v>153</v>
      </c>
      <c r="D176" s="27">
        <v>45606</v>
      </c>
      <c r="E176" s="27">
        <v>45614</v>
      </c>
      <c r="F176">
        <v>9</v>
      </c>
      <c r="G176">
        <v>105</v>
      </c>
      <c r="H176" t="s">
        <v>12</v>
      </c>
      <c r="I176" t="s">
        <v>18</v>
      </c>
      <c r="J176" t="s">
        <v>101</v>
      </c>
      <c r="K176">
        <f>Table1[[#This Row],[Delivered Date]]-Table1[[#This Row],[Order Date]]</f>
        <v>8</v>
      </c>
      <c r="L176" t="str">
        <f t="shared" si="2"/>
        <v>2024</v>
      </c>
      <c r="M176" t="str">
        <f>TEXT(Table1[[#This Row],[Order Date]],"MMM")</f>
        <v>Nov</v>
      </c>
      <c r="N176" t="e">
        <f>ROUND(Table1[[#This Row],[Unit Price]]*Table1[[#This Row],[Quantity]]*VLOOKUP(Table1[[#This Row],[Product Name]],[1]!Table2[#All],2,FALSE),0)</f>
        <v>#REF!</v>
      </c>
      <c r="O176">
        <f>Table1[[#This Row],[Unit Price]]*Table1[[#This Row],[Quantity]]</f>
        <v>945</v>
      </c>
      <c r="P176" t="e">
        <f>Table1[[#This Row],[Sales Revenue]]-Table1[[#This Row],[Total Cost]]</f>
        <v>#REF!</v>
      </c>
    </row>
    <row r="177" spans="1:16" x14ac:dyDescent="0.25">
      <c r="A177" t="s">
        <v>292</v>
      </c>
      <c r="B177" t="s">
        <v>23</v>
      </c>
      <c r="C177" t="s">
        <v>134</v>
      </c>
      <c r="D177" s="27">
        <v>45379</v>
      </c>
      <c r="E177" s="27">
        <v>45390</v>
      </c>
      <c r="F177">
        <v>10</v>
      </c>
      <c r="G177">
        <v>747</v>
      </c>
      <c r="H177" t="s">
        <v>12</v>
      </c>
      <c r="I177" t="s">
        <v>18</v>
      </c>
      <c r="J177" t="s">
        <v>101</v>
      </c>
      <c r="K177">
        <f>Table1[[#This Row],[Delivered Date]]-Table1[[#This Row],[Order Date]]</f>
        <v>11</v>
      </c>
      <c r="L177" t="str">
        <f t="shared" si="2"/>
        <v>2024</v>
      </c>
      <c r="M177" t="str">
        <f>TEXT(Table1[[#This Row],[Order Date]],"MMM")</f>
        <v>Mar</v>
      </c>
      <c r="N177" t="e">
        <f>ROUND(Table1[[#This Row],[Unit Price]]*Table1[[#This Row],[Quantity]]*VLOOKUP(Table1[[#This Row],[Product Name]],[1]!Table2[#All],2,FALSE),0)</f>
        <v>#REF!</v>
      </c>
      <c r="O177">
        <f>Table1[[#This Row],[Unit Price]]*Table1[[#This Row],[Quantity]]</f>
        <v>7470</v>
      </c>
      <c r="P177" t="e">
        <f>Table1[[#This Row],[Sales Revenue]]-Table1[[#This Row],[Total Cost]]</f>
        <v>#REF!</v>
      </c>
    </row>
    <row r="178" spans="1:16" x14ac:dyDescent="0.25">
      <c r="A178" t="s">
        <v>293</v>
      </c>
      <c r="B178" t="s">
        <v>22</v>
      </c>
      <c r="C178" t="s">
        <v>122</v>
      </c>
      <c r="D178" s="27">
        <v>45505</v>
      </c>
      <c r="E178" s="27">
        <v>45515</v>
      </c>
      <c r="F178">
        <v>10</v>
      </c>
      <c r="G178">
        <v>664</v>
      </c>
      <c r="H178" t="s">
        <v>12</v>
      </c>
      <c r="I178" t="s">
        <v>15</v>
      </c>
      <c r="J178" t="s">
        <v>116</v>
      </c>
      <c r="K178">
        <f>Table1[[#This Row],[Delivered Date]]-Table1[[#This Row],[Order Date]]</f>
        <v>10</v>
      </c>
      <c r="L178" t="str">
        <f t="shared" si="2"/>
        <v>2024</v>
      </c>
      <c r="M178" t="str">
        <f>TEXT(Table1[[#This Row],[Order Date]],"MMM")</f>
        <v>Aug</v>
      </c>
      <c r="N178" t="e">
        <f>ROUND(Table1[[#This Row],[Unit Price]]*Table1[[#This Row],[Quantity]]*VLOOKUP(Table1[[#This Row],[Product Name]],[1]!Table2[#All],2,FALSE),0)</f>
        <v>#REF!</v>
      </c>
      <c r="O178">
        <f>Table1[[#This Row],[Unit Price]]*Table1[[#This Row],[Quantity]]</f>
        <v>6640</v>
      </c>
      <c r="P178" t="e">
        <f>Table1[[#This Row],[Sales Revenue]]-Table1[[#This Row],[Total Cost]]</f>
        <v>#REF!</v>
      </c>
    </row>
    <row r="179" spans="1:16" x14ac:dyDescent="0.25">
      <c r="A179" t="s">
        <v>294</v>
      </c>
      <c r="B179" t="s">
        <v>25</v>
      </c>
      <c r="C179" t="s">
        <v>170</v>
      </c>
      <c r="D179" s="27">
        <v>45466</v>
      </c>
      <c r="E179" s="27">
        <v>45470</v>
      </c>
      <c r="F179">
        <v>10</v>
      </c>
      <c r="G179">
        <v>157</v>
      </c>
      <c r="H179" t="s">
        <v>12</v>
      </c>
      <c r="I179" t="s">
        <v>20</v>
      </c>
      <c r="J179" t="s">
        <v>116</v>
      </c>
      <c r="K179">
        <f>Table1[[#This Row],[Delivered Date]]-Table1[[#This Row],[Order Date]]</f>
        <v>4</v>
      </c>
      <c r="L179" t="str">
        <f t="shared" si="2"/>
        <v>2024</v>
      </c>
      <c r="M179" t="str">
        <f>TEXT(Table1[[#This Row],[Order Date]],"MMM")</f>
        <v>Jun</v>
      </c>
      <c r="N179" t="e">
        <f>ROUND(Table1[[#This Row],[Unit Price]]*Table1[[#This Row],[Quantity]]*VLOOKUP(Table1[[#This Row],[Product Name]],[1]!Table2[#All],2,FALSE),0)</f>
        <v>#REF!</v>
      </c>
      <c r="O179">
        <f>Table1[[#This Row],[Unit Price]]*Table1[[#This Row],[Quantity]]</f>
        <v>1570</v>
      </c>
      <c r="P179" t="e">
        <f>Table1[[#This Row],[Sales Revenue]]-Table1[[#This Row],[Total Cost]]</f>
        <v>#REF!</v>
      </c>
    </row>
    <row r="180" spans="1:16" x14ac:dyDescent="0.25">
      <c r="A180" t="s">
        <v>295</v>
      </c>
      <c r="B180" t="s">
        <v>22</v>
      </c>
      <c r="C180" t="s">
        <v>96</v>
      </c>
      <c r="D180" s="27">
        <v>45354</v>
      </c>
      <c r="E180" s="27">
        <v>45366</v>
      </c>
      <c r="F180">
        <v>5</v>
      </c>
      <c r="G180">
        <v>470</v>
      </c>
      <c r="H180" t="s">
        <v>11</v>
      </c>
      <c r="I180" t="s">
        <v>15</v>
      </c>
      <c r="J180" t="s">
        <v>116</v>
      </c>
      <c r="K180">
        <f>Table1[[#This Row],[Delivered Date]]-Table1[[#This Row],[Order Date]]</f>
        <v>12</v>
      </c>
      <c r="L180" t="str">
        <f t="shared" si="2"/>
        <v>2024</v>
      </c>
      <c r="M180" t="str">
        <f>TEXT(Table1[[#This Row],[Order Date]],"MMM")</f>
        <v>Mar</v>
      </c>
      <c r="N180" t="e">
        <f>ROUND(Table1[[#This Row],[Unit Price]]*Table1[[#This Row],[Quantity]]*VLOOKUP(Table1[[#This Row],[Product Name]],[1]!Table2[#All],2,FALSE),0)</f>
        <v>#REF!</v>
      </c>
      <c r="O180">
        <f>Table1[[#This Row],[Unit Price]]*Table1[[#This Row],[Quantity]]</f>
        <v>2350</v>
      </c>
      <c r="P180" t="e">
        <f>Table1[[#This Row],[Sales Revenue]]-Table1[[#This Row],[Total Cost]]</f>
        <v>#REF!</v>
      </c>
    </row>
    <row r="181" spans="1:16" x14ac:dyDescent="0.25">
      <c r="A181" t="s">
        <v>296</v>
      </c>
      <c r="B181" t="s">
        <v>22</v>
      </c>
      <c r="C181" t="s">
        <v>153</v>
      </c>
      <c r="D181" s="27">
        <v>45479</v>
      </c>
      <c r="E181" s="27">
        <v>45489</v>
      </c>
      <c r="F181">
        <v>7</v>
      </c>
      <c r="G181">
        <v>384</v>
      </c>
      <c r="H181" t="s">
        <v>11</v>
      </c>
      <c r="I181" t="s">
        <v>15</v>
      </c>
      <c r="J181" t="s">
        <v>91</v>
      </c>
      <c r="K181">
        <f>Table1[[#This Row],[Delivered Date]]-Table1[[#This Row],[Order Date]]</f>
        <v>10</v>
      </c>
      <c r="L181" t="str">
        <f t="shared" si="2"/>
        <v>2024</v>
      </c>
      <c r="M181" t="str">
        <f>TEXT(Table1[[#This Row],[Order Date]],"MMM")</f>
        <v>Jul</v>
      </c>
      <c r="N181" t="e">
        <f>ROUND(Table1[[#This Row],[Unit Price]]*Table1[[#This Row],[Quantity]]*VLOOKUP(Table1[[#This Row],[Product Name]],[1]!Table2[#All],2,FALSE),0)</f>
        <v>#REF!</v>
      </c>
      <c r="O181">
        <f>Table1[[#This Row],[Unit Price]]*Table1[[#This Row],[Quantity]]</f>
        <v>2688</v>
      </c>
      <c r="P181" t="e">
        <f>Table1[[#This Row],[Sales Revenue]]-Table1[[#This Row],[Total Cost]]</f>
        <v>#REF!</v>
      </c>
    </row>
    <row r="182" spans="1:16" x14ac:dyDescent="0.25">
      <c r="A182" t="s">
        <v>297</v>
      </c>
      <c r="B182" t="s">
        <v>23</v>
      </c>
      <c r="C182" t="s">
        <v>114</v>
      </c>
      <c r="D182" s="27">
        <v>45573</v>
      </c>
      <c r="E182" s="27">
        <v>45577</v>
      </c>
      <c r="F182">
        <v>5</v>
      </c>
      <c r="G182">
        <v>855</v>
      </c>
      <c r="H182" t="s">
        <v>11</v>
      </c>
      <c r="I182" t="s">
        <v>18</v>
      </c>
      <c r="J182" t="s">
        <v>101</v>
      </c>
      <c r="K182">
        <f>Table1[[#This Row],[Delivered Date]]-Table1[[#This Row],[Order Date]]</f>
        <v>4</v>
      </c>
      <c r="L182" t="str">
        <f t="shared" si="2"/>
        <v>2024</v>
      </c>
      <c r="M182" t="str">
        <f>TEXT(Table1[[#This Row],[Order Date]],"MMM")</f>
        <v>Oct</v>
      </c>
      <c r="N182" t="e">
        <f>ROUND(Table1[[#This Row],[Unit Price]]*Table1[[#This Row],[Quantity]]*VLOOKUP(Table1[[#This Row],[Product Name]],[1]!Table2[#All],2,FALSE),0)</f>
        <v>#REF!</v>
      </c>
      <c r="O182">
        <f>Table1[[#This Row],[Unit Price]]*Table1[[#This Row],[Quantity]]</f>
        <v>4275</v>
      </c>
      <c r="P182" t="e">
        <f>Table1[[#This Row],[Sales Revenue]]-Table1[[#This Row],[Total Cost]]</f>
        <v>#REF!</v>
      </c>
    </row>
    <row r="183" spans="1:16" x14ac:dyDescent="0.25">
      <c r="A183" t="s">
        <v>298</v>
      </c>
      <c r="B183" t="s">
        <v>22</v>
      </c>
      <c r="C183" t="s">
        <v>124</v>
      </c>
      <c r="D183" s="27">
        <v>45600</v>
      </c>
      <c r="E183" s="27">
        <v>45612</v>
      </c>
      <c r="F183">
        <v>9</v>
      </c>
      <c r="G183">
        <v>421</v>
      </c>
      <c r="H183" t="s">
        <v>11</v>
      </c>
      <c r="I183" t="s">
        <v>18</v>
      </c>
      <c r="J183" t="s">
        <v>91</v>
      </c>
      <c r="K183">
        <f>Table1[[#This Row],[Delivered Date]]-Table1[[#This Row],[Order Date]]</f>
        <v>12</v>
      </c>
      <c r="L183" t="str">
        <f t="shared" si="2"/>
        <v>2024</v>
      </c>
      <c r="M183" t="str">
        <f>TEXT(Table1[[#This Row],[Order Date]],"MMM")</f>
        <v>Nov</v>
      </c>
      <c r="N183" t="e">
        <f>ROUND(Table1[[#This Row],[Unit Price]]*Table1[[#This Row],[Quantity]]*VLOOKUP(Table1[[#This Row],[Product Name]],[1]!Table2[#All],2,FALSE),0)</f>
        <v>#REF!</v>
      </c>
      <c r="O183">
        <f>Table1[[#This Row],[Unit Price]]*Table1[[#This Row],[Quantity]]</f>
        <v>3789</v>
      </c>
      <c r="P183" t="e">
        <f>Table1[[#This Row],[Sales Revenue]]-Table1[[#This Row],[Total Cost]]</f>
        <v>#REF!</v>
      </c>
    </row>
    <row r="184" spans="1:16" x14ac:dyDescent="0.25">
      <c r="A184" t="s">
        <v>299</v>
      </c>
      <c r="B184" t="s">
        <v>22</v>
      </c>
      <c r="C184" t="s">
        <v>122</v>
      </c>
      <c r="D184" s="27">
        <v>45555</v>
      </c>
      <c r="E184" s="27">
        <v>45562</v>
      </c>
      <c r="F184">
        <v>3</v>
      </c>
      <c r="G184">
        <v>345</v>
      </c>
      <c r="H184" t="s">
        <v>11</v>
      </c>
      <c r="I184" t="s">
        <v>18</v>
      </c>
      <c r="J184" t="s">
        <v>116</v>
      </c>
      <c r="K184">
        <f>Table1[[#This Row],[Delivered Date]]-Table1[[#This Row],[Order Date]]</f>
        <v>7</v>
      </c>
      <c r="L184" t="str">
        <f t="shared" si="2"/>
        <v>2024</v>
      </c>
      <c r="M184" t="str">
        <f>TEXT(Table1[[#This Row],[Order Date]],"MMM")</f>
        <v>Sep</v>
      </c>
      <c r="N184" t="e">
        <f>ROUND(Table1[[#This Row],[Unit Price]]*Table1[[#This Row],[Quantity]]*VLOOKUP(Table1[[#This Row],[Product Name]],[1]!Table2[#All],2,FALSE),0)</f>
        <v>#REF!</v>
      </c>
      <c r="O184">
        <f>Table1[[#This Row],[Unit Price]]*Table1[[#This Row],[Quantity]]</f>
        <v>1035</v>
      </c>
      <c r="P184" t="e">
        <f>Table1[[#This Row],[Sales Revenue]]-Table1[[#This Row],[Total Cost]]</f>
        <v>#REF!</v>
      </c>
    </row>
    <row r="185" spans="1:16" x14ac:dyDescent="0.25">
      <c r="A185" t="s">
        <v>300</v>
      </c>
      <c r="B185" t="s">
        <v>25</v>
      </c>
      <c r="C185" t="s">
        <v>140</v>
      </c>
      <c r="D185" s="27">
        <v>45445</v>
      </c>
      <c r="E185" s="27">
        <v>45458</v>
      </c>
      <c r="F185">
        <v>10</v>
      </c>
      <c r="G185">
        <v>354</v>
      </c>
      <c r="H185" t="s">
        <v>12</v>
      </c>
      <c r="I185" t="s">
        <v>18</v>
      </c>
      <c r="J185" t="s">
        <v>116</v>
      </c>
      <c r="K185">
        <f>Table1[[#This Row],[Delivered Date]]-Table1[[#This Row],[Order Date]]</f>
        <v>13</v>
      </c>
      <c r="L185" t="str">
        <f t="shared" si="2"/>
        <v>2024</v>
      </c>
      <c r="M185" t="str">
        <f>TEXT(Table1[[#This Row],[Order Date]],"MMM")</f>
        <v>Jun</v>
      </c>
      <c r="N185" t="e">
        <f>ROUND(Table1[[#This Row],[Unit Price]]*Table1[[#This Row],[Quantity]]*VLOOKUP(Table1[[#This Row],[Product Name]],[1]!Table2[#All],2,FALSE),0)</f>
        <v>#REF!</v>
      </c>
      <c r="O185">
        <f>Table1[[#This Row],[Unit Price]]*Table1[[#This Row],[Quantity]]</f>
        <v>3540</v>
      </c>
      <c r="P185" t="e">
        <f>Table1[[#This Row],[Sales Revenue]]-Table1[[#This Row],[Total Cost]]</f>
        <v>#REF!</v>
      </c>
    </row>
    <row r="186" spans="1:16" x14ac:dyDescent="0.25">
      <c r="A186" t="s">
        <v>301</v>
      </c>
      <c r="B186" t="s">
        <v>24</v>
      </c>
      <c r="C186" t="s">
        <v>100</v>
      </c>
      <c r="D186" s="27">
        <v>45590</v>
      </c>
      <c r="E186" s="27">
        <v>45602</v>
      </c>
      <c r="F186">
        <v>5</v>
      </c>
      <c r="G186">
        <v>825</v>
      </c>
      <c r="H186" t="s">
        <v>12</v>
      </c>
      <c r="I186" t="s">
        <v>18</v>
      </c>
      <c r="J186" t="s">
        <v>91</v>
      </c>
      <c r="K186">
        <f>Table1[[#This Row],[Delivered Date]]-Table1[[#This Row],[Order Date]]</f>
        <v>12</v>
      </c>
      <c r="L186" t="str">
        <f t="shared" si="2"/>
        <v>2024</v>
      </c>
      <c r="M186" t="str">
        <f>TEXT(Table1[[#This Row],[Order Date]],"MMM")</f>
        <v>Oct</v>
      </c>
      <c r="N186" t="e">
        <f>ROUND(Table1[[#This Row],[Unit Price]]*Table1[[#This Row],[Quantity]]*VLOOKUP(Table1[[#This Row],[Product Name]],[1]!Table2[#All],2,FALSE),0)</f>
        <v>#REF!</v>
      </c>
      <c r="O186">
        <f>Table1[[#This Row],[Unit Price]]*Table1[[#This Row],[Quantity]]</f>
        <v>4125</v>
      </c>
      <c r="P186" t="e">
        <f>Table1[[#This Row],[Sales Revenue]]-Table1[[#This Row],[Total Cost]]</f>
        <v>#REF!</v>
      </c>
    </row>
    <row r="187" spans="1:16" x14ac:dyDescent="0.25">
      <c r="A187" t="s">
        <v>302</v>
      </c>
      <c r="B187" t="s">
        <v>25</v>
      </c>
      <c r="C187" t="s">
        <v>98</v>
      </c>
      <c r="D187" s="27">
        <v>45627</v>
      </c>
      <c r="E187" s="27">
        <v>45630</v>
      </c>
      <c r="F187">
        <v>10</v>
      </c>
      <c r="G187">
        <v>601</v>
      </c>
      <c r="H187" t="s">
        <v>12</v>
      </c>
      <c r="I187" t="s">
        <v>15</v>
      </c>
      <c r="J187" t="s">
        <v>91</v>
      </c>
      <c r="K187">
        <f>Table1[[#This Row],[Delivered Date]]-Table1[[#This Row],[Order Date]]</f>
        <v>3</v>
      </c>
      <c r="L187" t="str">
        <f t="shared" si="2"/>
        <v>2024</v>
      </c>
      <c r="M187" t="str">
        <f>TEXT(Table1[[#This Row],[Order Date]],"MMM")</f>
        <v>Dec</v>
      </c>
      <c r="N187" t="e">
        <f>ROUND(Table1[[#This Row],[Unit Price]]*Table1[[#This Row],[Quantity]]*VLOOKUP(Table1[[#This Row],[Product Name]],[1]!Table2[#All],2,FALSE),0)</f>
        <v>#REF!</v>
      </c>
      <c r="O187">
        <f>Table1[[#This Row],[Unit Price]]*Table1[[#This Row],[Quantity]]</f>
        <v>6010</v>
      </c>
      <c r="P187" t="e">
        <f>Table1[[#This Row],[Sales Revenue]]-Table1[[#This Row],[Total Cost]]</f>
        <v>#REF!</v>
      </c>
    </row>
    <row r="188" spans="1:16" x14ac:dyDescent="0.25">
      <c r="A188" t="s">
        <v>303</v>
      </c>
      <c r="B188" t="s">
        <v>25</v>
      </c>
      <c r="C188" t="s">
        <v>170</v>
      </c>
      <c r="D188" s="27">
        <v>45560</v>
      </c>
      <c r="E188" s="27">
        <v>45572</v>
      </c>
      <c r="F188">
        <v>10</v>
      </c>
      <c r="G188">
        <v>803</v>
      </c>
      <c r="H188" t="s">
        <v>11</v>
      </c>
      <c r="I188" t="s">
        <v>19</v>
      </c>
      <c r="J188" t="s">
        <v>116</v>
      </c>
      <c r="K188">
        <f>Table1[[#This Row],[Delivered Date]]-Table1[[#This Row],[Order Date]]</f>
        <v>12</v>
      </c>
      <c r="L188" t="str">
        <f t="shared" si="2"/>
        <v>2024</v>
      </c>
      <c r="M188" t="str">
        <f>TEXT(Table1[[#This Row],[Order Date]],"MMM")</f>
        <v>Sep</v>
      </c>
      <c r="N188" t="e">
        <f>ROUND(Table1[[#This Row],[Unit Price]]*Table1[[#This Row],[Quantity]]*VLOOKUP(Table1[[#This Row],[Product Name]],[1]!Table2[#All],2,FALSE),0)</f>
        <v>#REF!</v>
      </c>
      <c r="O188">
        <f>Table1[[#This Row],[Unit Price]]*Table1[[#This Row],[Quantity]]</f>
        <v>8030</v>
      </c>
      <c r="P188" t="e">
        <f>Table1[[#This Row],[Sales Revenue]]-Table1[[#This Row],[Total Cost]]</f>
        <v>#REF!</v>
      </c>
    </row>
    <row r="189" spans="1:16" x14ac:dyDescent="0.25">
      <c r="A189" t="s">
        <v>304</v>
      </c>
      <c r="B189" t="s">
        <v>24</v>
      </c>
      <c r="C189" t="s">
        <v>128</v>
      </c>
      <c r="D189" s="27">
        <v>45557</v>
      </c>
      <c r="E189" s="27">
        <v>45572</v>
      </c>
      <c r="F189">
        <v>4</v>
      </c>
      <c r="G189">
        <v>584</v>
      </c>
      <c r="H189" t="s">
        <v>12</v>
      </c>
      <c r="I189" t="s">
        <v>20</v>
      </c>
      <c r="J189" t="s">
        <v>91</v>
      </c>
      <c r="K189">
        <f>Table1[[#This Row],[Delivered Date]]-Table1[[#This Row],[Order Date]]</f>
        <v>15</v>
      </c>
      <c r="L189" t="str">
        <f t="shared" si="2"/>
        <v>2024</v>
      </c>
      <c r="M189" t="str">
        <f>TEXT(Table1[[#This Row],[Order Date]],"MMM")</f>
        <v>Sep</v>
      </c>
      <c r="N189" t="e">
        <f>ROUND(Table1[[#This Row],[Unit Price]]*Table1[[#This Row],[Quantity]]*VLOOKUP(Table1[[#This Row],[Product Name]],[1]!Table2[#All],2,FALSE),0)</f>
        <v>#REF!</v>
      </c>
      <c r="O189">
        <f>Table1[[#This Row],[Unit Price]]*Table1[[#This Row],[Quantity]]</f>
        <v>2336</v>
      </c>
      <c r="P189" t="e">
        <f>Table1[[#This Row],[Sales Revenue]]-Table1[[#This Row],[Total Cost]]</f>
        <v>#REF!</v>
      </c>
    </row>
    <row r="190" spans="1:16" x14ac:dyDescent="0.25">
      <c r="A190" t="s">
        <v>305</v>
      </c>
      <c r="B190" t="s">
        <v>25</v>
      </c>
      <c r="C190" t="s">
        <v>98</v>
      </c>
      <c r="D190" s="27">
        <v>45380</v>
      </c>
      <c r="E190" s="27">
        <v>45385</v>
      </c>
      <c r="F190">
        <v>8</v>
      </c>
      <c r="G190">
        <v>944</v>
      </c>
      <c r="H190" t="s">
        <v>12</v>
      </c>
      <c r="I190" t="s">
        <v>18</v>
      </c>
      <c r="J190" t="s">
        <v>94</v>
      </c>
      <c r="K190">
        <f>Table1[[#This Row],[Delivered Date]]-Table1[[#This Row],[Order Date]]</f>
        <v>5</v>
      </c>
      <c r="L190" t="str">
        <f t="shared" si="2"/>
        <v>2024</v>
      </c>
      <c r="M190" t="str">
        <f>TEXT(Table1[[#This Row],[Order Date]],"MMM")</f>
        <v>Mar</v>
      </c>
      <c r="N190" t="e">
        <f>ROUND(Table1[[#This Row],[Unit Price]]*Table1[[#This Row],[Quantity]]*VLOOKUP(Table1[[#This Row],[Product Name]],[1]!Table2[#All],2,FALSE),0)</f>
        <v>#REF!</v>
      </c>
      <c r="O190">
        <f>Table1[[#This Row],[Unit Price]]*Table1[[#This Row],[Quantity]]</f>
        <v>7552</v>
      </c>
      <c r="P190" t="e">
        <f>Table1[[#This Row],[Sales Revenue]]-Table1[[#This Row],[Total Cost]]</f>
        <v>#REF!</v>
      </c>
    </row>
    <row r="191" spans="1:16" x14ac:dyDescent="0.25">
      <c r="A191" t="s">
        <v>306</v>
      </c>
      <c r="B191" t="s">
        <v>26</v>
      </c>
      <c r="C191" t="s">
        <v>149</v>
      </c>
      <c r="D191" s="27">
        <v>45604</v>
      </c>
      <c r="E191" s="27">
        <v>45616</v>
      </c>
      <c r="F191">
        <v>8</v>
      </c>
      <c r="G191">
        <v>206</v>
      </c>
      <c r="H191" t="s">
        <v>12</v>
      </c>
      <c r="I191" t="s">
        <v>15</v>
      </c>
      <c r="J191" t="s">
        <v>101</v>
      </c>
      <c r="K191">
        <f>Table1[[#This Row],[Delivered Date]]-Table1[[#This Row],[Order Date]]</f>
        <v>12</v>
      </c>
      <c r="L191" t="str">
        <f t="shared" si="2"/>
        <v>2024</v>
      </c>
      <c r="M191" t="str">
        <f>TEXT(Table1[[#This Row],[Order Date]],"MMM")</f>
        <v>Nov</v>
      </c>
      <c r="N191" t="e">
        <f>ROUND(Table1[[#This Row],[Unit Price]]*Table1[[#This Row],[Quantity]]*VLOOKUP(Table1[[#This Row],[Product Name]],[1]!Table2[#All],2,FALSE),0)</f>
        <v>#REF!</v>
      </c>
      <c r="O191">
        <f>Table1[[#This Row],[Unit Price]]*Table1[[#This Row],[Quantity]]</f>
        <v>1648</v>
      </c>
      <c r="P191" t="e">
        <f>Table1[[#This Row],[Sales Revenue]]-Table1[[#This Row],[Total Cost]]</f>
        <v>#REF!</v>
      </c>
    </row>
    <row r="192" spans="1:16" x14ac:dyDescent="0.25">
      <c r="A192" t="s">
        <v>307</v>
      </c>
      <c r="B192" t="s">
        <v>25</v>
      </c>
      <c r="C192" t="s">
        <v>98</v>
      </c>
      <c r="D192" s="27">
        <v>45578</v>
      </c>
      <c r="E192" s="27">
        <v>45586</v>
      </c>
      <c r="F192">
        <v>5</v>
      </c>
      <c r="G192">
        <v>304</v>
      </c>
      <c r="H192" t="s">
        <v>12</v>
      </c>
      <c r="I192" t="s">
        <v>15</v>
      </c>
      <c r="J192" t="s">
        <v>116</v>
      </c>
      <c r="K192">
        <f>Table1[[#This Row],[Delivered Date]]-Table1[[#This Row],[Order Date]]</f>
        <v>8</v>
      </c>
      <c r="L192" t="str">
        <f t="shared" si="2"/>
        <v>2024</v>
      </c>
      <c r="M192" t="str">
        <f>TEXT(Table1[[#This Row],[Order Date]],"MMM")</f>
        <v>Oct</v>
      </c>
      <c r="N192" t="e">
        <f>ROUND(Table1[[#This Row],[Unit Price]]*Table1[[#This Row],[Quantity]]*VLOOKUP(Table1[[#This Row],[Product Name]],[1]!Table2[#All],2,FALSE),0)</f>
        <v>#REF!</v>
      </c>
      <c r="O192">
        <f>Table1[[#This Row],[Unit Price]]*Table1[[#This Row],[Quantity]]</f>
        <v>1520</v>
      </c>
      <c r="P192" t="e">
        <f>Table1[[#This Row],[Sales Revenue]]-Table1[[#This Row],[Total Cost]]</f>
        <v>#REF!</v>
      </c>
    </row>
    <row r="193" spans="1:16" x14ac:dyDescent="0.25">
      <c r="A193" t="s">
        <v>308</v>
      </c>
      <c r="B193" t="s">
        <v>24</v>
      </c>
      <c r="C193" t="s">
        <v>166</v>
      </c>
      <c r="D193" s="27">
        <v>45657</v>
      </c>
      <c r="E193" s="27">
        <v>45671</v>
      </c>
      <c r="F193">
        <v>2</v>
      </c>
      <c r="G193">
        <v>364</v>
      </c>
      <c r="H193" t="s">
        <v>12</v>
      </c>
      <c r="I193" t="s">
        <v>17</v>
      </c>
      <c r="J193" t="s">
        <v>101</v>
      </c>
      <c r="K193">
        <f>Table1[[#This Row],[Delivered Date]]-Table1[[#This Row],[Order Date]]</f>
        <v>14</v>
      </c>
      <c r="L193" t="str">
        <f t="shared" si="2"/>
        <v>2024</v>
      </c>
      <c r="M193" t="str">
        <f>TEXT(Table1[[#This Row],[Order Date]],"MMM")</f>
        <v>Dec</v>
      </c>
      <c r="N193" t="e">
        <f>ROUND(Table1[[#This Row],[Unit Price]]*Table1[[#This Row],[Quantity]]*VLOOKUP(Table1[[#This Row],[Product Name]],[1]!Table2[#All],2,FALSE),0)</f>
        <v>#REF!</v>
      </c>
      <c r="O193">
        <f>Table1[[#This Row],[Unit Price]]*Table1[[#This Row],[Quantity]]</f>
        <v>728</v>
      </c>
      <c r="P193" t="e">
        <f>Table1[[#This Row],[Sales Revenue]]-Table1[[#This Row],[Total Cost]]</f>
        <v>#REF!</v>
      </c>
    </row>
    <row r="194" spans="1:16" x14ac:dyDescent="0.25">
      <c r="A194" t="s">
        <v>309</v>
      </c>
      <c r="B194" t="s">
        <v>25</v>
      </c>
      <c r="C194" t="s">
        <v>170</v>
      </c>
      <c r="D194" s="27">
        <v>45395</v>
      </c>
      <c r="E194" s="27">
        <v>45408</v>
      </c>
      <c r="F194">
        <v>9</v>
      </c>
      <c r="G194">
        <v>287</v>
      </c>
      <c r="H194" t="s">
        <v>11</v>
      </c>
      <c r="I194" t="s">
        <v>18</v>
      </c>
      <c r="J194" t="s">
        <v>94</v>
      </c>
      <c r="K194">
        <f>Table1[[#This Row],[Delivered Date]]-Table1[[#This Row],[Order Date]]</f>
        <v>13</v>
      </c>
      <c r="L194" t="str">
        <f t="shared" ref="L194:L257" si="3">TEXT(D194,"YYYY")</f>
        <v>2024</v>
      </c>
      <c r="M194" t="str">
        <f>TEXT(Table1[[#This Row],[Order Date]],"MMM")</f>
        <v>Apr</v>
      </c>
      <c r="N194" t="e">
        <f>ROUND(Table1[[#This Row],[Unit Price]]*Table1[[#This Row],[Quantity]]*VLOOKUP(Table1[[#This Row],[Product Name]],[1]!Table2[#All],2,FALSE),0)</f>
        <v>#REF!</v>
      </c>
      <c r="O194">
        <f>Table1[[#This Row],[Unit Price]]*Table1[[#This Row],[Quantity]]</f>
        <v>2583</v>
      </c>
      <c r="P194" t="e">
        <f>Table1[[#This Row],[Sales Revenue]]-Table1[[#This Row],[Total Cost]]</f>
        <v>#REF!</v>
      </c>
    </row>
    <row r="195" spans="1:16" x14ac:dyDescent="0.25">
      <c r="A195" t="s">
        <v>310</v>
      </c>
      <c r="B195" t="s">
        <v>24</v>
      </c>
      <c r="C195" t="s">
        <v>106</v>
      </c>
      <c r="D195" s="27">
        <v>45592</v>
      </c>
      <c r="E195" s="27">
        <v>45599</v>
      </c>
      <c r="F195">
        <v>4</v>
      </c>
      <c r="G195">
        <v>258</v>
      </c>
      <c r="H195" t="s">
        <v>11</v>
      </c>
      <c r="I195" t="s">
        <v>15</v>
      </c>
      <c r="J195" t="s">
        <v>94</v>
      </c>
      <c r="K195">
        <f>Table1[[#This Row],[Delivered Date]]-Table1[[#This Row],[Order Date]]</f>
        <v>7</v>
      </c>
      <c r="L195" t="str">
        <f t="shared" si="3"/>
        <v>2024</v>
      </c>
      <c r="M195" t="str">
        <f>TEXT(Table1[[#This Row],[Order Date]],"MMM")</f>
        <v>Oct</v>
      </c>
      <c r="N195" t="e">
        <f>ROUND(Table1[[#This Row],[Unit Price]]*Table1[[#This Row],[Quantity]]*VLOOKUP(Table1[[#This Row],[Product Name]],[1]!Table2[#All],2,FALSE),0)</f>
        <v>#REF!</v>
      </c>
      <c r="O195">
        <f>Table1[[#This Row],[Unit Price]]*Table1[[#This Row],[Quantity]]</f>
        <v>1032</v>
      </c>
      <c r="P195" t="e">
        <f>Table1[[#This Row],[Sales Revenue]]-Table1[[#This Row],[Total Cost]]</f>
        <v>#REF!</v>
      </c>
    </row>
    <row r="196" spans="1:16" x14ac:dyDescent="0.25">
      <c r="A196" t="s">
        <v>311</v>
      </c>
      <c r="B196" t="s">
        <v>22</v>
      </c>
      <c r="C196" t="s">
        <v>110</v>
      </c>
      <c r="D196" s="27">
        <v>45343</v>
      </c>
      <c r="E196" s="27">
        <v>45357</v>
      </c>
      <c r="F196">
        <v>7</v>
      </c>
      <c r="G196">
        <v>348</v>
      </c>
      <c r="H196" t="s">
        <v>11</v>
      </c>
      <c r="I196" t="s">
        <v>18</v>
      </c>
      <c r="J196" t="s">
        <v>94</v>
      </c>
      <c r="K196">
        <f>Table1[[#This Row],[Delivered Date]]-Table1[[#This Row],[Order Date]]</f>
        <v>14</v>
      </c>
      <c r="L196" t="str">
        <f t="shared" si="3"/>
        <v>2024</v>
      </c>
      <c r="M196" t="str">
        <f>TEXT(Table1[[#This Row],[Order Date]],"MMM")</f>
        <v>Feb</v>
      </c>
      <c r="N196" t="e">
        <f>ROUND(Table1[[#This Row],[Unit Price]]*Table1[[#This Row],[Quantity]]*VLOOKUP(Table1[[#This Row],[Product Name]],[1]!Table2[#All],2,FALSE),0)</f>
        <v>#REF!</v>
      </c>
      <c r="O196">
        <f>Table1[[#This Row],[Unit Price]]*Table1[[#This Row],[Quantity]]</f>
        <v>2436</v>
      </c>
      <c r="P196" t="e">
        <f>Table1[[#This Row],[Sales Revenue]]-Table1[[#This Row],[Total Cost]]</f>
        <v>#REF!</v>
      </c>
    </row>
    <row r="197" spans="1:16" x14ac:dyDescent="0.25">
      <c r="A197" t="s">
        <v>312</v>
      </c>
      <c r="B197" t="s">
        <v>22</v>
      </c>
      <c r="C197" t="s">
        <v>153</v>
      </c>
      <c r="D197" s="27">
        <v>45456</v>
      </c>
      <c r="E197" s="27">
        <v>45460</v>
      </c>
      <c r="F197">
        <v>5</v>
      </c>
      <c r="G197">
        <v>671</v>
      </c>
      <c r="H197" t="s">
        <v>12</v>
      </c>
      <c r="I197" t="s">
        <v>15</v>
      </c>
      <c r="J197" t="s">
        <v>91</v>
      </c>
      <c r="K197">
        <f>Table1[[#This Row],[Delivered Date]]-Table1[[#This Row],[Order Date]]</f>
        <v>4</v>
      </c>
      <c r="L197" t="str">
        <f t="shared" si="3"/>
        <v>2024</v>
      </c>
      <c r="M197" t="str">
        <f>TEXT(Table1[[#This Row],[Order Date]],"MMM")</f>
        <v>Jun</v>
      </c>
      <c r="N197" t="e">
        <f>ROUND(Table1[[#This Row],[Unit Price]]*Table1[[#This Row],[Quantity]]*VLOOKUP(Table1[[#This Row],[Product Name]],[1]!Table2[#All],2,FALSE),0)</f>
        <v>#REF!</v>
      </c>
      <c r="O197">
        <f>Table1[[#This Row],[Unit Price]]*Table1[[#This Row],[Quantity]]</f>
        <v>3355</v>
      </c>
      <c r="P197" t="e">
        <f>Table1[[#This Row],[Sales Revenue]]-Table1[[#This Row],[Total Cost]]</f>
        <v>#REF!</v>
      </c>
    </row>
    <row r="198" spans="1:16" x14ac:dyDescent="0.25">
      <c r="A198" t="s">
        <v>313</v>
      </c>
      <c r="B198" t="s">
        <v>23</v>
      </c>
      <c r="C198" t="s">
        <v>134</v>
      </c>
      <c r="D198" s="27">
        <v>45565</v>
      </c>
      <c r="E198" s="27">
        <v>45571</v>
      </c>
      <c r="F198">
        <v>1</v>
      </c>
      <c r="G198">
        <v>945</v>
      </c>
      <c r="H198" t="s">
        <v>11</v>
      </c>
      <c r="I198" t="s">
        <v>15</v>
      </c>
      <c r="J198" t="s">
        <v>116</v>
      </c>
      <c r="K198">
        <f>Table1[[#This Row],[Delivered Date]]-Table1[[#This Row],[Order Date]]</f>
        <v>6</v>
      </c>
      <c r="L198" t="str">
        <f t="shared" si="3"/>
        <v>2024</v>
      </c>
      <c r="M198" t="str">
        <f>TEXT(Table1[[#This Row],[Order Date]],"MMM")</f>
        <v>Sep</v>
      </c>
      <c r="N198" t="e">
        <f>ROUND(Table1[[#This Row],[Unit Price]]*Table1[[#This Row],[Quantity]]*VLOOKUP(Table1[[#This Row],[Product Name]],[1]!Table2[#All],2,FALSE),0)</f>
        <v>#REF!</v>
      </c>
      <c r="O198">
        <f>Table1[[#This Row],[Unit Price]]*Table1[[#This Row],[Quantity]]</f>
        <v>945</v>
      </c>
      <c r="P198" t="e">
        <f>Table1[[#This Row],[Sales Revenue]]-Table1[[#This Row],[Total Cost]]</f>
        <v>#REF!</v>
      </c>
    </row>
    <row r="199" spans="1:16" x14ac:dyDescent="0.25">
      <c r="A199" t="s">
        <v>314</v>
      </c>
      <c r="B199" t="s">
        <v>24</v>
      </c>
      <c r="C199" t="s">
        <v>100</v>
      </c>
      <c r="D199" s="27">
        <v>45545</v>
      </c>
      <c r="E199" s="27">
        <v>45556</v>
      </c>
      <c r="F199">
        <v>3</v>
      </c>
      <c r="G199">
        <v>969</v>
      </c>
      <c r="H199" t="s">
        <v>11</v>
      </c>
      <c r="I199" t="s">
        <v>18</v>
      </c>
      <c r="J199" t="s">
        <v>101</v>
      </c>
      <c r="K199">
        <f>Table1[[#This Row],[Delivered Date]]-Table1[[#This Row],[Order Date]]</f>
        <v>11</v>
      </c>
      <c r="L199" t="str">
        <f t="shared" si="3"/>
        <v>2024</v>
      </c>
      <c r="M199" t="str">
        <f>TEXT(Table1[[#This Row],[Order Date]],"MMM")</f>
        <v>Sep</v>
      </c>
      <c r="N199" t="e">
        <f>ROUND(Table1[[#This Row],[Unit Price]]*Table1[[#This Row],[Quantity]]*VLOOKUP(Table1[[#This Row],[Product Name]],[1]!Table2[#All],2,FALSE),0)</f>
        <v>#REF!</v>
      </c>
      <c r="O199">
        <f>Table1[[#This Row],[Unit Price]]*Table1[[#This Row],[Quantity]]</f>
        <v>2907</v>
      </c>
      <c r="P199" t="e">
        <f>Table1[[#This Row],[Sales Revenue]]-Table1[[#This Row],[Total Cost]]</f>
        <v>#REF!</v>
      </c>
    </row>
    <row r="200" spans="1:16" x14ac:dyDescent="0.25">
      <c r="A200" t="s">
        <v>315</v>
      </c>
      <c r="B200" t="s">
        <v>22</v>
      </c>
      <c r="C200" t="s">
        <v>110</v>
      </c>
      <c r="D200" s="27">
        <v>45461</v>
      </c>
      <c r="E200" s="27">
        <v>45467</v>
      </c>
      <c r="F200">
        <v>3</v>
      </c>
      <c r="G200">
        <v>758</v>
      </c>
      <c r="H200" t="s">
        <v>12</v>
      </c>
      <c r="I200" t="s">
        <v>17</v>
      </c>
      <c r="J200" t="s">
        <v>101</v>
      </c>
      <c r="K200">
        <f>Table1[[#This Row],[Delivered Date]]-Table1[[#This Row],[Order Date]]</f>
        <v>6</v>
      </c>
      <c r="L200" t="str">
        <f t="shared" si="3"/>
        <v>2024</v>
      </c>
      <c r="M200" t="str">
        <f>TEXT(Table1[[#This Row],[Order Date]],"MMM")</f>
        <v>Jun</v>
      </c>
      <c r="N200" t="e">
        <f>ROUND(Table1[[#This Row],[Unit Price]]*Table1[[#This Row],[Quantity]]*VLOOKUP(Table1[[#This Row],[Product Name]],[1]!Table2[#All],2,FALSE),0)</f>
        <v>#REF!</v>
      </c>
      <c r="O200">
        <f>Table1[[#This Row],[Unit Price]]*Table1[[#This Row],[Quantity]]</f>
        <v>2274</v>
      </c>
      <c r="P200" t="e">
        <f>Table1[[#This Row],[Sales Revenue]]-Table1[[#This Row],[Total Cost]]</f>
        <v>#REF!</v>
      </c>
    </row>
    <row r="201" spans="1:16" x14ac:dyDescent="0.25">
      <c r="A201" t="s">
        <v>316</v>
      </c>
      <c r="B201" t="s">
        <v>22</v>
      </c>
      <c r="C201" t="s">
        <v>110</v>
      </c>
      <c r="D201" s="27">
        <v>45464</v>
      </c>
      <c r="E201" s="27">
        <v>45468</v>
      </c>
      <c r="F201">
        <v>5</v>
      </c>
      <c r="G201">
        <v>591</v>
      </c>
      <c r="H201" t="s">
        <v>11</v>
      </c>
      <c r="I201" t="s">
        <v>18</v>
      </c>
      <c r="J201" t="s">
        <v>91</v>
      </c>
      <c r="K201">
        <f>Table1[[#This Row],[Delivered Date]]-Table1[[#This Row],[Order Date]]</f>
        <v>4</v>
      </c>
      <c r="L201" t="str">
        <f t="shared" si="3"/>
        <v>2024</v>
      </c>
      <c r="M201" t="str">
        <f>TEXT(Table1[[#This Row],[Order Date]],"MMM")</f>
        <v>Jun</v>
      </c>
      <c r="N201" t="e">
        <f>ROUND(Table1[[#This Row],[Unit Price]]*Table1[[#This Row],[Quantity]]*VLOOKUP(Table1[[#This Row],[Product Name]],[1]!Table2[#All],2,FALSE),0)</f>
        <v>#REF!</v>
      </c>
      <c r="O201">
        <f>Table1[[#This Row],[Unit Price]]*Table1[[#This Row],[Quantity]]</f>
        <v>2955</v>
      </c>
      <c r="P201" t="e">
        <f>Table1[[#This Row],[Sales Revenue]]-Table1[[#This Row],[Total Cost]]</f>
        <v>#REF!</v>
      </c>
    </row>
    <row r="202" spans="1:16" x14ac:dyDescent="0.25">
      <c r="A202" t="s">
        <v>317</v>
      </c>
      <c r="B202" t="s">
        <v>23</v>
      </c>
      <c r="C202" t="s">
        <v>114</v>
      </c>
      <c r="D202" s="27">
        <v>45510</v>
      </c>
      <c r="E202" s="27">
        <v>45522</v>
      </c>
      <c r="F202">
        <v>9</v>
      </c>
      <c r="G202">
        <v>345</v>
      </c>
      <c r="H202" t="s">
        <v>12</v>
      </c>
      <c r="I202" t="s">
        <v>15</v>
      </c>
      <c r="J202" t="s">
        <v>116</v>
      </c>
      <c r="K202">
        <f>Table1[[#This Row],[Delivered Date]]-Table1[[#This Row],[Order Date]]</f>
        <v>12</v>
      </c>
      <c r="L202" t="str">
        <f t="shared" si="3"/>
        <v>2024</v>
      </c>
      <c r="M202" t="str">
        <f>TEXT(Table1[[#This Row],[Order Date]],"MMM")</f>
        <v>Aug</v>
      </c>
      <c r="N202" t="e">
        <f>ROUND(Table1[[#This Row],[Unit Price]]*Table1[[#This Row],[Quantity]]*VLOOKUP(Table1[[#This Row],[Product Name]],[1]!Table2[#All],2,FALSE),0)</f>
        <v>#REF!</v>
      </c>
      <c r="O202">
        <f>Table1[[#This Row],[Unit Price]]*Table1[[#This Row],[Quantity]]</f>
        <v>3105</v>
      </c>
      <c r="P202" t="e">
        <f>Table1[[#This Row],[Sales Revenue]]-Table1[[#This Row],[Total Cost]]</f>
        <v>#REF!</v>
      </c>
    </row>
    <row r="203" spans="1:16" x14ac:dyDescent="0.25">
      <c r="A203" t="s">
        <v>318</v>
      </c>
      <c r="B203" t="s">
        <v>25</v>
      </c>
      <c r="C203" t="s">
        <v>170</v>
      </c>
      <c r="D203" s="27">
        <v>45520</v>
      </c>
      <c r="E203" s="27">
        <v>45533</v>
      </c>
      <c r="F203">
        <v>5</v>
      </c>
      <c r="G203">
        <v>986</v>
      </c>
      <c r="H203" t="s">
        <v>12</v>
      </c>
      <c r="I203" t="s">
        <v>20</v>
      </c>
      <c r="J203" t="s">
        <v>91</v>
      </c>
      <c r="K203">
        <f>Table1[[#This Row],[Delivered Date]]-Table1[[#This Row],[Order Date]]</f>
        <v>13</v>
      </c>
      <c r="L203" t="str">
        <f t="shared" si="3"/>
        <v>2024</v>
      </c>
      <c r="M203" t="str">
        <f>TEXT(Table1[[#This Row],[Order Date]],"MMM")</f>
        <v>Aug</v>
      </c>
      <c r="N203" t="e">
        <f>ROUND(Table1[[#This Row],[Unit Price]]*Table1[[#This Row],[Quantity]]*VLOOKUP(Table1[[#This Row],[Product Name]],[1]!Table2[#All],2,FALSE),0)</f>
        <v>#REF!</v>
      </c>
      <c r="O203">
        <f>Table1[[#This Row],[Unit Price]]*Table1[[#This Row],[Quantity]]</f>
        <v>4930</v>
      </c>
      <c r="P203" t="e">
        <f>Table1[[#This Row],[Sales Revenue]]-Table1[[#This Row],[Total Cost]]</f>
        <v>#REF!</v>
      </c>
    </row>
    <row r="204" spans="1:16" x14ac:dyDescent="0.25">
      <c r="A204" t="s">
        <v>319</v>
      </c>
      <c r="B204" t="s">
        <v>23</v>
      </c>
      <c r="C204" t="s">
        <v>93</v>
      </c>
      <c r="D204" s="27">
        <v>45425</v>
      </c>
      <c r="E204" s="27">
        <v>45432</v>
      </c>
      <c r="F204">
        <v>6</v>
      </c>
      <c r="G204">
        <v>719</v>
      </c>
      <c r="H204" t="s">
        <v>12</v>
      </c>
      <c r="I204" t="s">
        <v>15</v>
      </c>
      <c r="J204" t="s">
        <v>116</v>
      </c>
      <c r="K204">
        <f>Table1[[#This Row],[Delivered Date]]-Table1[[#This Row],[Order Date]]</f>
        <v>7</v>
      </c>
      <c r="L204" t="str">
        <f t="shared" si="3"/>
        <v>2024</v>
      </c>
      <c r="M204" t="str">
        <f>TEXT(Table1[[#This Row],[Order Date]],"MMM")</f>
        <v>May</v>
      </c>
      <c r="N204" t="e">
        <f>ROUND(Table1[[#This Row],[Unit Price]]*Table1[[#This Row],[Quantity]]*VLOOKUP(Table1[[#This Row],[Product Name]],[1]!Table2[#All],2,FALSE),0)</f>
        <v>#REF!</v>
      </c>
      <c r="O204">
        <f>Table1[[#This Row],[Unit Price]]*Table1[[#This Row],[Quantity]]</f>
        <v>4314</v>
      </c>
      <c r="P204" t="e">
        <f>Table1[[#This Row],[Sales Revenue]]-Table1[[#This Row],[Total Cost]]</f>
        <v>#REF!</v>
      </c>
    </row>
    <row r="205" spans="1:16" x14ac:dyDescent="0.25">
      <c r="A205" t="s">
        <v>320</v>
      </c>
      <c r="B205" t="s">
        <v>24</v>
      </c>
      <c r="C205" t="s">
        <v>100</v>
      </c>
      <c r="D205" s="27">
        <v>45449</v>
      </c>
      <c r="E205" s="27">
        <v>45461</v>
      </c>
      <c r="F205">
        <v>3</v>
      </c>
      <c r="G205">
        <v>425</v>
      </c>
      <c r="H205" t="s">
        <v>12</v>
      </c>
      <c r="I205" t="s">
        <v>18</v>
      </c>
      <c r="J205" t="s">
        <v>116</v>
      </c>
      <c r="K205">
        <f>Table1[[#This Row],[Delivered Date]]-Table1[[#This Row],[Order Date]]</f>
        <v>12</v>
      </c>
      <c r="L205" t="str">
        <f t="shared" si="3"/>
        <v>2024</v>
      </c>
      <c r="M205" t="str">
        <f>TEXT(Table1[[#This Row],[Order Date]],"MMM")</f>
        <v>Jun</v>
      </c>
      <c r="N205" t="e">
        <f>ROUND(Table1[[#This Row],[Unit Price]]*Table1[[#This Row],[Quantity]]*VLOOKUP(Table1[[#This Row],[Product Name]],[1]!Table2[#All],2,FALSE),0)</f>
        <v>#REF!</v>
      </c>
      <c r="O205">
        <f>Table1[[#This Row],[Unit Price]]*Table1[[#This Row],[Quantity]]</f>
        <v>1275</v>
      </c>
      <c r="P205" t="e">
        <f>Table1[[#This Row],[Sales Revenue]]-Table1[[#This Row],[Total Cost]]</f>
        <v>#REF!</v>
      </c>
    </row>
    <row r="206" spans="1:16" x14ac:dyDescent="0.25">
      <c r="A206" t="s">
        <v>321</v>
      </c>
      <c r="B206" t="s">
        <v>26</v>
      </c>
      <c r="C206" t="s">
        <v>146</v>
      </c>
      <c r="D206" s="27">
        <v>45619</v>
      </c>
      <c r="E206" s="27">
        <v>45625</v>
      </c>
      <c r="F206">
        <v>5</v>
      </c>
      <c r="G206">
        <v>386</v>
      </c>
      <c r="H206" t="s">
        <v>11</v>
      </c>
      <c r="I206" t="s">
        <v>18</v>
      </c>
      <c r="J206" t="s">
        <v>116</v>
      </c>
      <c r="K206">
        <f>Table1[[#This Row],[Delivered Date]]-Table1[[#This Row],[Order Date]]</f>
        <v>6</v>
      </c>
      <c r="L206" t="str">
        <f t="shared" si="3"/>
        <v>2024</v>
      </c>
      <c r="M206" t="str">
        <f>TEXT(Table1[[#This Row],[Order Date]],"MMM")</f>
        <v>Nov</v>
      </c>
      <c r="N206" t="e">
        <f>ROUND(Table1[[#This Row],[Unit Price]]*Table1[[#This Row],[Quantity]]*VLOOKUP(Table1[[#This Row],[Product Name]],[1]!Table2[#All],2,FALSE),0)</f>
        <v>#REF!</v>
      </c>
      <c r="O206">
        <f>Table1[[#This Row],[Unit Price]]*Table1[[#This Row],[Quantity]]</f>
        <v>1930</v>
      </c>
      <c r="P206" t="e">
        <f>Table1[[#This Row],[Sales Revenue]]-Table1[[#This Row],[Total Cost]]</f>
        <v>#REF!</v>
      </c>
    </row>
    <row r="207" spans="1:16" x14ac:dyDescent="0.25">
      <c r="A207" t="s">
        <v>322</v>
      </c>
      <c r="B207" t="s">
        <v>23</v>
      </c>
      <c r="C207" t="s">
        <v>114</v>
      </c>
      <c r="D207" s="27">
        <v>45567</v>
      </c>
      <c r="E207" s="27">
        <v>45574</v>
      </c>
      <c r="F207">
        <v>4</v>
      </c>
      <c r="G207">
        <v>790</v>
      </c>
      <c r="H207" t="s">
        <v>11</v>
      </c>
      <c r="I207" t="s">
        <v>15</v>
      </c>
      <c r="J207" t="s">
        <v>94</v>
      </c>
      <c r="K207">
        <f>Table1[[#This Row],[Delivered Date]]-Table1[[#This Row],[Order Date]]</f>
        <v>7</v>
      </c>
      <c r="L207" t="str">
        <f t="shared" si="3"/>
        <v>2024</v>
      </c>
      <c r="M207" t="str">
        <f>TEXT(Table1[[#This Row],[Order Date]],"MMM")</f>
        <v>Oct</v>
      </c>
      <c r="N207" t="e">
        <f>ROUND(Table1[[#This Row],[Unit Price]]*Table1[[#This Row],[Quantity]]*VLOOKUP(Table1[[#This Row],[Product Name]],[1]!Table2[#All],2,FALSE),0)</f>
        <v>#REF!</v>
      </c>
      <c r="O207">
        <f>Table1[[#This Row],[Unit Price]]*Table1[[#This Row],[Quantity]]</f>
        <v>3160</v>
      </c>
      <c r="P207" t="e">
        <f>Table1[[#This Row],[Sales Revenue]]-Table1[[#This Row],[Total Cost]]</f>
        <v>#REF!</v>
      </c>
    </row>
    <row r="208" spans="1:16" x14ac:dyDescent="0.25">
      <c r="A208" t="s">
        <v>323</v>
      </c>
      <c r="B208" t="s">
        <v>23</v>
      </c>
      <c r="C208" t="s">
        <v>114</v>
      </c>
      <c r="D208" s="27">
        <v>45562</v>
      </c>
      <c r="E208" s="27">
        <v>45572</v>
      </c>
      <c r="F208">
        <v>6</v>
      </c>
      <c r="G208">
        <v>89</v>
      </c>
      <c r="H208" t="s">
        <v>11</v>
      </c>
      <c r="I208" t="s">
        <v>18</v>
      </c>
      <c r="J208" t="s">
        <v>94</v>
      </c>
      <c r="K208">
        <f>Table1[[#This Row],[Delivered Date]]-Table1[[#This Row],[Order Date]]</f>
        <v>10</v>
      </c>
      <c r="L208" t="str">
        <f t="shared" si="3"/>
        <v>2024</v>
      </c>
      <c r="M208" t="str">
        <f>TEXT(Table1[[#This Row],[Order Date]],"MMM")</f>
        <v>Sep</v>
      </c>
      <c r="N208" t="e">
        <f>ROUND(Table1[[#This Row],[Unit Price]]*Table1[[#This Row],[Quantity]]*VLOOKUP(Table1[[#This Row],[Product Name]],[1]!Table2[#All],2,FALSE),0)</f>
        <v>#REF!</v>
      </c>
      <c r="O208">
        <f>Table1[[#This Row],[Unit Price]]*Table1[[#This Row],[Quantity]]</f>
        <v>534</v>
      </c>
      <c r="P208" t="e">
        <f>Table1[[#This Row],[Sales Revenue]]-Table1[[#This Row],[Total Cost]]</f>
        <v>#REF!</v>
      </c>
    </row>
    <row r="209" spans="1:16" x14ac:dyDescent="0.25">
      <c r="A209" t="s">
        <v>324</v>
      </c>
      <c r="B209" t="s">
        <v>23</v>
      </c>
      <c r="C209" t="s">
        <v>114</v>
      </c>
      <c r="D209" s="27">
        <v>45351</v>
      </c>
      <c r="E209" s="27">
        <v>45359</v>
      </c>
      <c r="F209">
        <v>4</v>
      </c>
      <c r="G209">
        <v>744</v>
      </c>
      <c r="H209" t="s">
        <v>11</v>
      </c>
      <c r="I209" t="s">
        <v>18</v>
      </c>
      <c r="J209" t="s">
        <v>94</v>
      </c>
      <c r="K209">
        <f>Table1[[#This Row],[Delivered Date]]-Table1[[#This Row],[Order Date]]</f>
        <v>8</v>
      </c>
      <c r="L209" t="str">
        <f t="shared" si="3"/>
        <v>2024</v>
      </c>
      <c r="M209" t="str">
        <f>TEXT(Table1[[#This Row],[Order Date]],"MMM")</f>
        <v>Feb</v>
      </c>
      <c r="N209" t="e">
        <f>ROUND(Table1[[#This Row],[Unit Price]]*Table1[[#This Row],[Quantity]]*VLOOKUP(Table1[[#This Row],[Product Name]],[1]!Table2[#All],2,FALSE),0)</f>
        <v>#REF!</v>
      </c>
      <c r="O209">
        <f>Table1[[#This Row],[Unit Price]]*Table1[[#This Row],[Quantity]]</f>
        <v>2976</v>
      </c>
      <c r="P209" t="e">
        <f>Table1[[#This Row],[Sales Revenue]]-Table1[[#This Row],[Total Cost]]</f>
        <v>#REF!</v>
      </c>
    </row>
    <row r="210" spans="1:16" x14ac:dyDescent="0.25">
      <c r="A210" t="s">
        <v>325</v>
      </c>
      <c r="B210" t="s">
        <v>23</v>
      </c>
      <c r="C210" t="s">
        <v>93</v>
      </c>
      <c r="D210" s="27">
        <v>45578</v>
      </c>
      <c r="E210" s="27">
        <v>45590</v>
      </c>
      <c r="F210">
        <v>8</v>
      </c>
      <c r="G210">
        <v>698</v>
      </c>
      <c r="H210" t="s">
        <v>12</v>
      </c>
      <c r="I210" t="s">
        <v>19</v>
      </c>
      <c r="J210" t="s">
        <v>116</v>
      </c>
      <c r="K210">
        <f>Table1[[#This Row],[Delivered Date]]-Table1[[#This Row],[Order Date]]</f>
        <v>12</v>
      </c>
      <c r="L210" t="str">
        <f t="shared" si="3"/>
        <v>2024</v>
      </c>
      <c r="M210" t="str">
        <f>TEXT(Table1[[#This Row],[Order Date]],"MMM")</f>
        <v>Oct</v>
      </c>
      <c r="N210" t="e">
        <f>ROUND(Table1[[#This Row],[Unit Price]]*Table1[[#This Row],[Quantity]]*VLOOKUP(Table1[[#This Row],[Product Name]],[1]!Table2[#All],2,FALSE),0)</f>
        <v>#REF!</v>
      </c>
      <c r="O210">
        <f>Table1[[#This Row],[Unit Price]]*Table1[[#This Row],[Quantity]]</f>
        <v>5584</v>
      </c>
      <c r="P210" t="e">
        <f>Table1[[#This Row],[Sales Revenue]]-Table1[[#This Row],[Total Cost]]</f>
        <v>#REF!</v>
      </c>
    </row>
    <row r="211" spans="1:16" x14ac:dyDescent="0.25">
      <c r="A211" t="s">
        <v>326</v>
      </c>
      <c r="B211" t="s">
        <v>24</v>
      </c>
      <c r="C211" t="s">
        <v>100</v>
      </c>
      <c r="D211" s="27">
        <v>45422</v>
      </c>
      <c r="E211" s="27">
        <v>45425</v>
      </c>
      <c r="F211">
        <v>1</v>
      </c>
      <c r="G211">
        <v>773</v>
      </c>
      <c r="H211" t="s">
        <v>11</v>
      </c>
      <c r="I211" t="s">
        <v>15</v>
      </c>
      <c r="J211" t="s">
        <v>116</v>
      </c>
      <c r="K211">
        <f>Table1[[#This Row],[Delivered Date]]-Table1[[#This Row],[Order Date]]</f>
        <v>3</v>
      </c>
      <c r="L211" t="str">
        <f t="shared" si="3"/>
        <v>2024</v>
      </c>
      <c r="M211" t="str">
        <f>TEXT(Table1[[#This Row],[Order Date]],"MMM")</f>
        <v>May</v>
      </c>
      <c r="N211" t="e">
        <f>ROUND(Table1[[#This Row],[Unit Price]]*Table1[[#This Row],[Quantity]]*VLOOKUP(Table1[[#This Row],[Product Name]],[1]!Table2[#All],2,FALSE),0)</f>
        <v>#REF!</v>
      </c>
      <c r="O211">
        <f>Table1[[#This Row],[Unit Price]]*Table1[[#This Row],[Quantity]]</f>
        <v>773</v>
      </c>
      <c r="P211" t="e">
        <f>Table1[[#This Row],[Sales Revenue]]-Table1[[#This Row],[Total Cost]]</f>
        <v>#REF!</v>
      </c>
    </row>
    <row r="212" spans="1:16" x14ac:dyDescent="0.25">
      <c r="A212" t="s">
        <v>327</v>
      </c>
      <c r="B212" t="s">
        <v>25</v>
      </c>
      <c r="C212" t="s">
        <v>108</v>
      </c>
      <c r="D212" s="27">
        <v>45485</v>
      </c>
      <c r="E212" s="27">
        <v>45490</v>
      </c>
      <c r="F212">
        <v>7</v>
      </c>
      <c r="G212">
        <v>92</v>
      </c>
      <c r="H212" t="s">
        <v>11</v>
      </c>
      <c r="I212" t="s">
        <v>18</v>
      </c>
      <c r="J212" t="s">
        <v>91</v>
      </c>
      <c r="K212">
        <f>Table1[[#This Row],[Delivered Date]]-Table1[[#This Row],[Order Date]]</f>
        <v>5</v>
      </c>
      <c r="L212" t="str">
        <f t="shared" si="3"/>
        <v>2024</v>
      </c>
      <c r="M212" t="str">
        <f>TEXT(Table1[[#This Row],[Order Date]],"MMM")</f>
        <v>Jul</v>
      </c>
      <c r="N212" t="e">
        <f>ROUND(Table1[[#This Row],[Unit Price]]*Table1[[#This Row],[Quantity]]*VLOOKUP(Table1[[#This Row],[Product Name]],[1]!Table2[#All],2,FALSE),0)</f>
        <v>#REF!</v>
      </c>
      <c r="O212">
        <f>Table1[[#This Row],[Unit Price]]*Table1[[#This Row],[Quantity]]</f>
        <v>644</v>
      </c>
      <c r="P212" t="e">
        <f>Table1[[#This Row],[Sales Revenue]]-Table1[[#This Row],[Total Cost]]</f>
        <v>#REF!</v>
      </c>
    </row>
    <row r="213" spans="1:16" x14ac:dyDescent="0.25">
      <c r="A213" t="s">
        <v>328</v>
      </c>
      <c r="B213" t="s">
        <v>26</v>
      </c>
      <c r="C213" t="s">
        <v>146</v>
      </c>
      <c r="D213" s="27">
        <v>45383</v>
      </c>
      <c r="E213" s="27">
        <v>45394</v>
      </c>
      <c r="F213">
        <v>9</v>
      </c>
      <c r="G213">
        <v>412</v>
      </c>
      <c r="H213" t="s">
        <v>12</v>
      </c>
      <c r="I213" t="s">
        <v>18</v>
      </c>
      <c r="J213" t="s">
        <v>94</v>
      </c>
      <c r="K213">
        <f>Table1[[#This Row],[Delivered Date]]-Table1[[#This Row],[Order Date]]</f>
        <v>11</v>
      </c>
      <c r="L213" t="str">
        <f t="shared" si="3"/>
        <v>2024</v>
      </c>
      <c r="M213" t="str">
        <f>TEXT(Table1[[#This Row],[Order Date]],"MMM")</f>
        <v>Apr</v>
      </c>
      <c r="N213" t="e">
        <f>ROUND(Table1[[#This Row],[Unit Price]]*Table1[[#This Row],[Quantity]]*VLOOKUP(Table1[[#This Row],[Product Name]],[1]!Table2[#All],2,FALSE),0)</f>
        <v>#REF!</v>
      </c>
      <c r="O213">
        <f>Table1[[#This Row],[Unit Price]]*Table1[[#This Row],[Quantity]]</f>
        <v>3708</v>
      </c>
      <c r="P213" t="e">
        <f>Table1[[#This Row],[Sales Revenue]]-Table1[[#This Row],[Total Cost]]</f>
        <v>#REF!</v>
      </c>
    </row>
    <row r="214" spans="1:16" x14ac:dyDescent="0.25">
      <c r="A214" t="s">
        <v>329</v>
      </c>
      <c r="B214" t="s">
        <v>22</v>
      </c>
      <c r="C214" t="s">
        <v>110</v>
      </c>
      <c r="D214" s="27">
        <v>45308</v>
      </c>
      <c r="E214" s="27">
        <v>45318</v>
      </c>
      <c r="F214">
        <v>7</v>
      </c>
      <c r="G214">
        <v>639</v>
      </c>
      <c r="H214" t="s">
        <v>11</v>
      </c>
      <c r="I214" t="s">
        <v>19</v>
      </c>
      <c r="J214" t="s">
        <v>94</v>
      </c>
      <c r="K214">
        <f>Table1[[#This Row],[Delivered Date]]-Table1[[#This Row],[Order Date]]</f>
        <v>10</v>
      </c>
      <c r="L214" t="str">
        <f t="shared" si="3"/>
        <v>2024</v>
      </c>
      <c r="M214" t="str">
        <f>TEXT(Table1[[#This Row],[Order Date]],"MMM")</f>
        <v>Jan</v>
      </c>
      <c r="N214" t="e">
        <f>ROUND(Table1[[#This Row],[Unit Price]]*Table1[[#This Row],[Quantity]]*VLOOKUP(Table1[[#This Row],[Product Name]],[1]!Table2[#All],2,FALSE),0)</f>
        <v>#REF!</v>
      </c>
      <c r="O214">
        <f>Table1[[#This Row],[Unit Price]]*Table1[[#This Row],[Quantity]]</f>
        <v>4473</v>
      </c>
      <c r="P214" t="e">
        <f>Table1[[#This Row],[Sales Revenue]]-Table1[[#This Row],[Total Cost]]</f>
        <v>#REF!</v>
      </c>
    </row>
    <row r="215" spans="1:16" x14ac:dyDescent="0.25">
      <c r="A215" t="s">
        <v>330</v>
      </c>
      <c r="B215" t="s">
        <v>22</v>
      </c>
      <c r="C215" t="s">
        <v>110</v>
      </c>
      <c r="D215" s="27">
        <v>45343</v>
      </c>
      <c r="E215" s="27">
        <v>45356</v>
      </c>
      <c r="F215">
        <v>10</v>
      </c>
      <c r="G215">
        <v>44</v>
      </c>
      <c r="H215" t="s">
        <v>12</v>
      </c>
      <c r="I215" t="s">
        <v>17</v>
      </c>
      <c r="J215" t="s">
        <v>101</v>
      </c>
      <c r="K215">
        <f>Table1[[#This Row],[Delivered Date]]-Table1[[#This Row],[Order Date]]</f>
        <v>13</v>
      </c>
      <c r="L215" t="str">
        <f t="shared" si="3"/>
        <v>2024</v>
      </c>
      <c r="M215" t="str">
        <f>TEXT(Table1[[#This Row],[Order Date]],"MMM")</f>
        <v>Feb</v>
      </c>
      <c r="N215" t="e">
        <f>ROUND(Table1[[#This Row],[Unit Price]]*Table1[[#This Row],[Quantity]]*VLOOKUP(Table1[[#This Row],[Product Name]],[1]!Table2[#All],2,FALSE),0)</f>
        <v>#REF!</v>
      </c>
      <c r="O215">
        <f>Table1[[#This Row],[Unit Price]]*Table1[[#This Row],[Quantity]]</f>
        <v>440</v>
      </c>
      <c r="P215" t="e">
        <f>Table1[[#This Row],[Sales Revenue]]-Table1[[#This Row],[Total Cost]]</f>
        <v>#REF!</v>
      </c>
    </row>
    <row r="216" spans="1:16" x14ac:dyDescent="0.25">
      <c r="A216" t="s">
        <v>331</v>
      </c>
      <c r="B216" t="s">
        <v>24</v>
      </c>
      <c r="C216" t="s">
        <v>128</v>
      </c>
      <c r="D216" s="27">
        <v>45314</v>
      </c>
      <c r="E216" s="27">
        <v>45327</v>
      </c>
      <c r="F216">
        <v>7</v>
      </c>
      <c r="G216">
        <v>459</v>
      </c>
      <c r="H216" t="s">
        <v>11</v>
      </c>
      <c r="I216" t="s">
        <v>15</v>
      </c>
      <c r="J216" t="s">
        <v>94</v>
      </c>
      <c r="K216">
        <f>Table1[[#This Row],[Delivered Date]]-Table1[[#This Row],[Order Date]]</f>
        <v>13</v>
      </c>
      <c r="L216" t="str">
        <f t="shared" si="3"/>
        <v>2024</v>
      </c>
      <c r="M216" t="str">
        <f>TEXT(Table1[[#This Row],[Order Date]],"MMM")</f>
        <v>Jan</v>
      </c>
      <c r="N216" t="e">
        <f>ROUND(Table1[[#This Row],[Unit Price]]*Table1[[#This Row],[Quantity]]*VLOOKUP(Table1[[#This Row],[Product Name]],[1]!Table2[#All],2,FALSE),0)</f>
        <v>#REF!</v>
      </c>
      <c r="O216">
        <f>Table1[[#This Row],[Unit Price]]*Table1[[#This Row],[Quantity]]</f>
        <v>3213</v>
      </c>
      <c r="P216" t="e">
        <f>Table1[[#This Row],[Sales Revenue]]-Table1[[#This Row],[Total Cost]]</f>
        <v>#REF!</v>
      </c>
    </row>
    <row r="217" spans="1:16" x14ac:dyDescent="0.25">
      <c r="A217" t="s">
        <v>332</v>
      </c>
      <c r="B217" t="s">
        <v>23</v>
      </c>
      <c r="C217" t="s">
        <v>130</v>
      </c>
      <c r="D217" s="27">
        <v>45636</v>
      </c>
      <c r="E217" s="27">
        <v>45645</v>
      </c>
      <c r="F217">
        <v>6</v>
      </c>
      <c r="G217">
        <v>252</v>
      </c>
      <c r="H217" t="s">
        <v>12</v>
      </c>
      <c r="I217" t="s">
        <v>20</v>
      </c>
      <c r="J217" t="s">
        <v>101</v>
      </c>
      <c r="K217">
        <f>Table1[[#This Row],[Delivered Date]]-Table1[[#This Row],[Order Date]]</f>
        <v>9</v>
      </c>
      <c r="L217" t="str">
        <f t="shared" si="3"/>
        <v>2024</v>
      </c>
      <c r="M217" t="str">
        <f>TEXT(Table1[[#This Row],[Order Date]],"MMM")</f>
        <v>Dec</v>
      </c>
      <c r="N217" t="e">
        <f>ROUND(Table1[[#This Row],[Unit Price]]*Table1[[#This Row],[Quantity]]*VLOOKUP(Table1[[#This Row],[Product Name]],[1]!Table2[#All],2,FALSE),0)</f>
        <v>#REF!</v>
      </c>
      <c r="O217">
        <f>Table1[[#This Row],[Unit Price]]*Table1[[#This Row],[Quantity]]</f>
        <v>1512</v>
      </c>
      <c r="P217" t="e">
        <f>Table1[[#This Row],[Sales Revenue]]-Table1[[#This Row],[Total Cost]]</f>
        <v>#REF!</v>
      </c>
    </row>
    <row r="218" spans="1:16" x14ac:dyDescent="0.25">
      <c r="A218" t="s">
        <v>333</v>
      </c>
      <c r="B218" t="s">
        <v>23</v>
      </c>
      <c r="C218" t="s">
        <v>134</v>
      </c>
      <c r="D218" s="27">
        <v>45503</v>
      </c>
      <c r="E218" s="27">
        <v>45510</v>
      </c>
      <c r="F218">
        <v>5</v>
      </c>
      <c r="G218">
        <v>291</v>
      </c>
      <c r="H218" t="s">
        <v>12</v>
      </c>
      <c r="I218" t="s">
        <v>15</v>
      </c>
      <c r="J218" t="s">
        <v>101</v>
      </c>
      <c r="K218">
        <f>Table1[[#This Row],[Delivered Date]]-Table1[[#This Row],[Order Date]]</f>
        <v>7</v>
      </c>
      <c r="L218" t="str">
        <f t="shared" si="3"/>
        <v>2024</v>
      </c>
      <c r="M218" t="str">
        <f>TEXT(Table1[[#This Row],[Order Date]],"MMM")</f>
        <v>Jul</v>
      </c>
      <c r="N218" t="e">
        <f>ROUND(Table1[[#This Row],[Unit Price]]*Table1[[#This Row],[Quantity]]*VLOOKUP(Table1[[#This Row],[Product Name]],[1]!Table2[#All],2,FALSE),0)</f>
        <v>#REF!</v>
      </c>
      <c r="O218">
        <f>Table1[[#This Row],[Unit Price]]*Table1[[#This Row],[Quantity]]</f>
        <v>1455</v>
      </c>
      <c r="P218" t="e">
        <f>Table1[[#This Row],[Sales Revenue]]-Table1[[#This Row],[Total Cost]]</f>
        <v>#REF!</v>
      </c>
    </row>
    <row r="219" spans="1:16" x14ac:dyDescent="0.25">
      <c r="A219" t="s">
        <v>334</v>
      </c>
      <c r="B219" t="s">
        <v>22</v>
      </c>
      <c r="C219" t="s">
        <v>96</v>
      </c>
      <c r="D219" s="27">
        <v>45576</v>
      </c>
      <c r="E219" s="27">
        <v>45584</v>
      </c>
      <c r="F219">
        <v>8</v>
      </c>
      <c r="G219">
        <v>58</v>
      </c>
      <c r="H219" t="s">
        <v>12</v>
      </c>
      <c r="I219" t="s">
        <v>20</v>
      </c>
      <c r="J219" t="s">
        <v>116</v>
      </c>
      <c r="K219">
        <f>Table1[[#This Row],[Delivered Date]]-Table1[[#This Row],[Order Date]]</f>
        <v>8</v>
      </c>
      <c r="L219" t="str">
        <f t="shared" si="3"/>
        <v>2024</v>
      </c>
      <c r="M219" t="str">
        <f>TEXT(Table1[[#This Row],[Order Date]],"MMM")</f>
        <v>Oct</v>
      </c>
      <c r="N219" t="e">
        <f>ROUND(Table1[[#This Row],[Unit Price]]*Table1[[#This Row],[Quantity]]*VLOOKUP(Table1[[#This Row],[Product Name]],[1]!Table2[#All],2,FALSE),0)</f>
        <v>#REF!</v>
      </c>
      <c r="O219">
        <f>Table1[[#This Row],[Unit Price]]*Table1[[#This Row],[Quantity]]</f>
        <v>464</v>
      </c>
      <c r="P219" t="e">
        <f>Table1[[#This Row],[Sales Revenue]]-Table1[[#This Row],[Total Cost]]</f>
        <v>#REF!</v>
      </c>
    </row>
    <row r="220" spans="1:16" x14ac:dyDescent="0.25">
      <c r="A220" t="s">
        <v>335</v>
      </c>
      <c r="B220" t="s">
        <v>26</v>
      </c>
      <c r="C220" t="s">
        <v>120</v>
      </c>
      <c r="D220" s="27">
        <v>45501</v>
      </c>
      <c r="E220" s="27">
        <v>45513</v>
      </c>
      <c r="F220">
        <v>3</v>
      </c>
      <c r="G220">
        <v>317</v>
      </c>
      <c r="H220" t="s">
        <v>12</v>
      </c>
      <c r="I220" t="s">
        <v>17</v>
      </c>
      <c r="J220" t="s">
        <v>101</v>
      </c>
      <c r="K220">
        <f>Table1[[#This Row],[Delivered Date]]-Table1[[#This Row],[Order Date]]</f>
        <v>12</v>
      </c>
      <c r="L220" t="str">
        <f t="shared" si="3"/>
        <v>2024</v>
      </c>
      <c r="M220" t="str">
        <f>TEXT(Table1[[#This Row],[Order Date]],"MMM")</f>
        <v>Jul</v>
      </c>
      <c r="N220" t="e">
        <f>ROUND(Table1[[#This Row],[Unit Price]]*Table1[[#This Row],[Quantity]]*VLOOKUP(Table1[[#This Row],[Product Name]],[1]!Table2[#All],2,FALSE),0)</f>
        <v>#REF!</v>
      </c>
      <c r="O220">
        <f>Table1[[#This Row],[Unit Price]]*Table1[[#This Row],[Quantity]]</f>
        <v>951</v>
      </c>
      <c r="P220" t="e">
        <f>Table1[[#This Row],[Sales Revenue]]-Table1[[#This Row],[Total Cost]]</f>
        <v>#REF!</v>
      </c>
    </row>
    <row r="221" spans="1:16" x14ac:dyDescent="0.25">
      <c r="A221" t="s">
        <v>336</v>
      </c>
      <c r="B221" t="s">
        <v>24</v>
      </c>
      <c r="C221" t="s">
        <v>106</v>
      </c>
      <c r="D221" s="27">
        <v>45389</v>
      </c>
      <c r="E221" s="27">
        <v>45401</v>
      </c>
      <c r="F221">
        <v>1</v>
      </c>
      <c r="G221">
        <v>284</v>
      </c>
      <c r="H221" t="s">
        <v>12</v>
      </c>
      <c r="I221" t="s">
        <v>17</v>
      </c>
      <c r="J221" t="s">
        <v>91</v>
      </c>
      <c r="K221">
        <f>Table1[[#This Row],[Delivered Date]]-Table1[[#This Row],[Order Date]]</f>
        <v>12</v>
      </c>
      <c r="L221" t="str">
        <f t="shared" si="3"/>
        <v>2024</v>
      </c>
      <c r="M221" t="str">
        <f>TEXT(Table1[[#This Row],[Order Date]],"MMM")</f>
        <v>Apr</v>
      </c>
      <c r="N221" t="e">
        <f>ROUND(Table1[[#This Row],[Unit Price]]*Table1[[#This Row],[Quantity]]*VLOOKUP(Table1[[#This Row],[Product Name]],[1]!Table2[#All],2,FALSE),0)</f>
        <v>#REF!</v>
      </c>
      <c r="O221">
        <f>Table1[[#This Row],[Unit Price]]*Table1[[#This Row],[Quantity]]</f>
        <v>284</v>
      </c>
      <c r="P221" t="e">
        <f>Table1[[#This Row],[Sales Revenue]]-Table1[[#This Row],[Total Cost]]</f>
        <v>#REF!</v>
      </c>
    </row>
    <row r="222" spans="1:16" x14ac:dyDescent="0.25">
      <c r="A222" t="s">
        <v>337</v>
      </c>
      <c r="B222" t="s">
        <v>24</v>
      </c>
      <c r="C222" t="s">
        <v>90</v>
      </c>
      <c r="D222" s="27">
        <v>45388</v>
      </c>
      <c r="E222" s="27">
        <v>45391</v>
      </c>
      <c r="F222">
        <v>10</v>
      </c>
      <c r="G222">
        <v>751</v>
      </c>
      <c r="H222" t="s">
        <v>11</v>
      </c>
      <c r="I222" t="s">
        <v>18</v>
      </c>
      <c r="J222" t="s">
        <v>101</v>
      </c>
      <c r="K222">
        <f>Table1[[#This Row],[Delivered Date]]-Table1[[#This Row],[Order Date]]</f>
        <v>3</v>
      </c>
      <c r="L222" t="str">
        <f t="shared" si="3"/>
        <v>2024</v>
      </c>
      <c r="M222" t="str">
        <f>TEXT(Table1[[#This Row],[Order Date]],"MMM")</f>
        <v>Apr</v>
      </c>
      <c r="N222" t="e">
        <f>ROUND(Table1[[#This Row],[Unit Price]]*Table1[[#This Row],[Quantity]]*VLOOKUP(Table1[[#This Row],[Product Name]],[1]!Table2[#All],2,FALSE),0)</f>
        <v>#REF!</v>
      </c>
      <c r="O222">
        <f>Table1[[#This Row],[Unit Price]]*Table1[[#This Row],[Quantity]]</f>
        <v>7510</v>
      </c>
      <c r="P222" t="e">
        <f>Table1[[#This Row],[Sales Revenue]]-Table1[[#This Row],[Total Cost]]</f>
        <v>#REF!</v>
      </c>
    </row>
    <row r="223" spans="1:16" x14ac:dyDescent="0.25">
      <c r="A223" t="s">
        <v>338</v>
      </c>
      <c r="B223" t="s">
        <v>25</v>
      </c>
      <c r="C223" t="s">
        <v>170</v>
      </c>
      <c r="D223" s="27">
        <v>45462</v>
      </c>
      <c r="E223" s="27">
        <v>45476</v>
      </c>
      <c r="F223">
        <v>5</v>
      </c>
      <c r="G223">
        <v>989</v>
      </c>
      <c r="H223" t="s">
        <v>11</v>
      </c>
      <c r="I223" t="s">
        <v>15</v>
      </c>
      <c r="J223" t="s">
        <v>91</v>
      </c>
      <c r="K223">
        <f>Table1[[#This Row],[Delivered Date]]-Table1[[#This Row],[Order Date]]</f>
        <v>14</v>
      </c>
      <c r="L223" t="str">
        <f t="shared" si="3"/>
        <v>2024</v>
      </c>
      <c r="M223" t="str">
        <f>TEXT(Table1[[#This Row],[Order Date]],"MMM")</f>
        <v>Jun</v>
      </c>
      <c r="N223" t="e">
        <f>ROUND(Table1[[#This Row],[Unit Price]]*Table1[[#This Row],[Quantity]]*VLOOKUP(Table1[[#This Row],[Product Name]],[1]!Table2[#All],2,FALSE),0)</f>
        <v>#REF!</v>
      </c>
      <c r="O223">
        <f>Table1[[#This Row],[Unit Price]]*Table1[[#This Row],[Quantity]]</f>
        <v>4945</v>
      </c>
      <c r="P223" t="e">
        <f>Table1[[#This Row],[Sales Revenue]]-Table1[[#This Row],[Total Cost]]</f>
        <v>#REF!</v>
      </c>
    </row>
    <row r="224" spans="1:16" x14ac:dyDescent="0.25">
      <c r="A224" t="s">
        <v>339</v>
      </c>
      <c r="B224" t="s">
        <v>24</v>
      </c>
      <c r="C224" t="s">
        <v>100</v>
      </c>
      <c r="D224" s="27">
        <v>45416</v>
      </c>
      <c r="E224" s="27">
        <v>45429</v>
      </c>
      <c r="F224">
        <v>10</v>
      </c>
      <c r="G224">
        <v>730</v>
      </c>
      <c r="H224" t="s">
        <v>11</v>
      </c>
      <c r="I224" t="s">
        <v>15</v>
      </c>
      <c r="J224" t="s">
        <v>91</v>
      </c>
      <c r="K224">
        <f>Table1[[#This Row],[Delivered Date]]-Table1[[#This Row],[Order Date]]</f>
        <v>13</v>
      </c>
      <c r="L224" t="str">
        <f t="shared" si="3"/>
        <v>2024</v>
      </c>
      <c r="M224" t="str">
        <f>TEXT(Table1[[#This Row],[Order Date]],"MMM")</f>
        <v>May</v>
      </c>
      <c r="N224" t="e">
        <f>ROUND(Table1[[#This Row],[Unit Price]]*Table1[[#This Row],[Quantity]]*VLOOKUP(Table1[[#This Row],[Product Name]],[1]!Table2[#All],2,FALSE),0)</f>
        <v>#REF!</v>
      </c>
      <c r="O224">
        <f>Table1[[#This Row],[Unit Price]]*Table1[[#This Row],[Quantity]]</f>
        <v>7300</v>
      </c>
      <c r="P224" t="e">
        <f>Table1[[#This Row],[Sales Revenue]]-Table1[[#This Row],[Total Cost]]</f>
        <v>#REF!</v>
      </c>
    </row>
    <row r="225" spans="1:16" x14ac:dyDescent="0.25">
      <c r="A225" t="s">
        <v>340</v>
      </c>
      <c r="B225" t="s">
        <v>22</v>
      </c>
      <c r="C225" t="s">
        <v>153</v>
      </c>
      <c r="D225" s="27">
        <v>45452</v>
      </c>
      <c r="E225" s="27">
        <v>45462</v>
      </c>
      <c r="F225">
        <v>7</v>
      </c>
      <c r="G225">
        <v>56</v>
      </c>
      <c r="H225" t="s">
        <v>12</v>
      </c>
      <c r="I225" t="s">
        <v>18</v>
      </c>
      <c r="J225" t="s">
        <v>101</v>
      </c>
      <c r="K225">
        <f>Table1[[#This Row],[Delivered Date]]-Table1[[#This Row],[Order Date]]</f>
        <v>10</v>
      </c>
      <c r="L225" t="str">
        <f t="shared" si="3"/>
        <v>2024</v>
      </c>
      <c r="M225" t="str">
        <f>TEXT(Table1[[#This Row],[Order Date]],"MMM")</f>
        <v>Jun</v>
      </c>
      <c r="N225" t="e">
        <f>ROUND(Table1[[#This Row],[Unit Price]]*Table1[[#This Row],[Quantity]]*VLOOKUP(Table1[[#This Row],[Product Name]],[1]!Table2[#All],2,FALSE),0)</f>
        <v>#REF!</v>
      </c>
      <c r="O225">
        <f>Table1[[#This Row],[Unit Price]]*Table1[[#This Row],[Quantity]]</f>
        <v>392</v>
      </c>
      <c r="P225" t="e">
        <f>Table1[[#This Row],[Sales Revenue]]-Table1[[#This Row],[Total Cost]]</f>
        <v>#REF!</v>
      </c>
    </row>
    <row r="226" spans="1:16" x14ac:dyDescent="0.25">
      <c r="A226" t="s">
        <v>341</v>
      </c>
      <c r="B226" t="s">
        <v>22</v>
      </c>
      <c r="C226" t="s">
        <v>110</v>
      </c>
      <c r="D226" s="27">
        <v>45425</v>
      </c>
      <c r="E226" s="27">
        <v>45428</v>
      </c>
      <c r="F226">
        <v>9</v>
      </c>
      <c r="G226">
        <v>967</v>
      </c>
      <c r="H226" t="s">
        <v>12</v>
      </c>
      <c r="I226" t="s">
        <v>18</v>
      </c>
      <c r="J226" t="s">
        <v>91</v>
      </c>
      <c r="K226">
        <f>Table1[[#This Row],[Delivered Date]]-Table1[[#This Row],[Order Date]]</f>
        <v>3</v>
      </c>
      <c r="L226" t="str">
        <f t="shared" si="3"/>
        <v>2024</v>
      </c>
      <c r="M226" t="str">
        <f>TEXT(Table1[[#This Row],[Order Date]],"MMM")</f>
        <v>May</v>
      </c>
      <c r="N226" t="e">
        <f>ROUND(Table1[[#This Row],[Unit Price]]*Table1[[#This Row],[Quantity]]*VLOOKUP(Table1[[#This Row],[Product Name]],[1]!Table2[#All],2,FALSE),0)</f>
        <v>#REF!</v>
      </c>
      <c r="O226">
        <f>Table1[[#This Row],[Unit Price]]*Table1[[#This Row],[Quantity]]</f>
        <v>8703</v>
      </c>
      <c r="P226" t="e">
        <f>Table1[[#This Row],[Sales Revenue]]-Table1[[#This Row],[Total Cost]]</f>
        <v>#REF!</v>
      </c>
    </row>
    <row r="227" spans="1:16" x14ac:dyDescent="0.25">
      <c r="A227" t="s">
        <v>342</v>
      </c>
      <c r="B227" t="s">
        <v>25</v>
      </c>
      <c r="C227" t="s">
        <v>98</v>
      </c>
      <c r="D227" s="27">
        <v>45370</v>
      </c>
      <c r="E227" s="27">
        <v>45390</v>
      </c>
      <c r="F227">
        <v>4</v>
      </c>
      <c r="G227">
        <v>347</v>
      </c>
      <c r="H227" t="s">
        <v>12</v>
      </c>
      <c r="I227" t="s">
        <v>15</v>
      </c>
      <c r="J227" t="s">
        <v>94</v>
      </c>
      <c r="K227">
        <f>Table1[[#This Row],[Delivered Date]]-Table1[[#This Row],[Order Date]]</f>
        <v>20</v>
      </c>
      <c r="L227" t="str">
        <f t="shared" si="3"/>
        <v>2024</v>
      </c>
      <c r="M227" t="str">
        <f>TEXT(Table1[[#This Row],[Order Date]],"MMM")</f>
        <v>Mar</v>
      </c>
      <c r="N227" t="e">
        <f>ROUND(Table1[[#This Row],[Unit Price]]*Table1[[#This Row],[Quantity]]*VLOOKUP(Table1[[#This Row],[Product Name]],[1]!Table2[#All],2,FALSE),0)</f>
        <v>#REF!</v>
      </c>
      <c r="O227">
        <f>Table1[[#This Row],[Unit Price]]*Table1[[#This Row],[Quantity]]</f>
        <v>1388</v>
      </c>
      <c r="P227" t="e">
        <f>Table1[[#This Row],[Sales Revenue]]-Table1[[#This Row],[Total Cost]]</f>
        <v>#REF!</v>
      </c>
    </row>
    <row r="228" spans="1:16" x14ac:dyDescent="0.25">
      <c r="A228" t="s">
        <v>343</v>
      </c>
      <c r="B228" t="s">
        <v>22</v>
      </c>
      <c r="C228" t="s">
        <v>96</v>
      </c>
      <c r="D228" s="27">
        <v>45573</v>
      </c>
      <c r="E228" s="27">
        <v>45582</v>
      </c>
      <c r="F228">
        <v>6</v>
      </c>
      <c r="G228">
        <v>273</v>
      </c>
      <c r="H228" t="s">
        <v>12</v>
      </c>
      <c r="I228" t="s">
        <v>19</v>
      </c>
      <c r="J228" t="s">
        <v>116</v>
      </c>
      <c r="K228">
        <f>Table1[[#This Row],[Delivered Date]]-Table1[[#This Row],[Order Date]]</f>
        <v>9</v>
      </c>
      <c r="L228" t="str">
        <f t="shared" si="3"/>
        <v>2024</v>
      </c>
      <c r="M228" t="str">
        <f>TEXT(Table1[[#This Row],[Order Date]],"MMM")</f>
        <v>Oct</v>
      </c>
      <c r="N228" t="e">
        <f>ROUND(Table1[[#This Row],[Unit Price]]*Table1[[#This Row],[Quantity]]*VLOOKUP(Table1[[#This Row],[Product Name]],[1]!Table2[#All],2,FALSE),0)</f>
        <v>#REF!</v>
      </c>
      <c r="O228">
        <f>Table1[[#This Row],[Unit Price]]*Table1[[#This Row],[Quantity]]</f>
        <v>1638</v>
      </c>
      <c r="P228" t="e">
        <f>Table1[[#This Row],[Sales Revenue]]-Table1[[#This Row],[Total Cost]]</f>
        <v>#REF!</v>
      </c>
    </row>
    <row r="229" spans="1:16" x14ac:dyDescent="0.25">
      <c r="A229" t="s">
        <v>344</v>
      </c>
      <c r="B229" t="s">
        <v>22</v>
      </c>
      <c r="C229" t="s">
        <v>122</v>
      </c>
      <c r="D229" s="27">
        <v>45620</v>
      </c>
      <c r="E229" s="27">
        <v>45623</v>
      </c>
      <c r="F229">
        <v>1</v>
      </c>
      <c r="G229">
        <v>546</v>
      </c>
      <c r="H229" t="s">
        <v>12</v>
      </c>
      <c r="I229" t="s">
        <v>15</v>
      </c>
      <c r="J229" t="s">
        <v>101</v>
      </c>
      <c r="K229">
        <f>Table1[[#This Row],[Delivered Date]]-Table1[[#This Row],[Order Date]]</f>
        <v>3</v>
      </c>
      <c r="L229" t="str">
        <f t="shared" si="3"/>
        <v>2024</v>
      </c>
      <c r="M229" t="str">
        <f>TEXT(Table1[[#This Row],[Order Date]],"MMM")</f>
        <v>Nov</v>
      </c>
      <c r="N229" t="e">
        <f>ROUND(Table1[[#This Row],[Unit Price]]*Table1[[#This Row],[Quantity]]*VLOOKUP(Table1[[#This Row],[Product Name]],[1]!Table2[#All],2,FALSE),0)</f>
        <v>#REF!</v>
      </c>
      <c r="O229">
        <f>Table1[[#This Row],[Unit Price]]*Table1[[#This Row],[Quantity]]</f>
        <v>546</v>
      </c>
      <c r="P229" t="e">
        <f>Table1[[#This Row],[Sales Revenue]]-Table1[[#This Row],[Total Cost]]</f>
        <v>#REF!</v>
      </c>
    </row>
    <row r="230" spans="1:16" x14ac:dyDescent="0.25">
      <c r="A230" t="s">
        <v>345</v>
      </c>
      <c r="B230" t="s">
        <v>24</v>
      </c>
      <c r="C230" t="s">
        <v>90</v>
      </c>
      <c r="D230" s="27">
        <v>45503</v>
      </c>
      <c r="E230" s="27">
        <v>45514</v>
      </c>
      <c r="F230">
        <v>3</v>
      </c>
      <c r="G230">
        <v>872</v>
      </c>
      <c r="H230" t="s">
        <v>11</v>
      </c>
      <c r="I230" t="s">
        <v>18</v>
      </c>
      <c r="J230" t="s">
        <v>101</v>
      </c>
      <c r="K230">
        <f>Table1[[#This Row],[Delivered Date]]-Table1[[#This Row],[Order Date]]</f>
        <v>11</v>
      </c>
      <c r="L230" t="str">
        <f t="shared" si="3"/>
        <v>2024</v>
      </c>
      <c r="M230" t="str">
        <f>TEXT(Table1[[#This Row],[Order Date]],"MMM")</f>
        <v>Jul</v>
      </c>
      <c r="N230" t="e">
        <f>ROUND(Table1[[#This Row],[Unit Price]]*Table1[[#This Row],[Quantity]]*VLOOKUP(Table1[[#This Row],[Product Name]],[1]!Table2[#All],2,FALSE),0)</f>
        <v>#REF!</v>
      </c>
      <c r="O230">
        <f>Table1[[#This Row],[Unit Price]]*Table1[[#This Row],[Quantity]]</f>
        <v>2616</v>
      </c>
      <c r="P230" t="e">
        <f>Table1[[#This Row],[Sales Revenue]]-Table1[[#This Row],[Total Cost]]</f>
        <v>#REF!</v>
      </c>
    </row>
    <row r="231" spans="1:16" x14ac:dyDescent="0.25">
      <c r="A231" t="s">
        <v>346</v>
      </c>
      <c r="B231" t="s">
        <v>22</v>
      </c>
      <c r="C231" t="s">
        <v>110</v>
      </c>
      <c r="D231" s="27">
        <v>45403</v>
      </c>
      <c r="E231" s="27">
        <v>45410</v>
      </c>
      <c r="F231">
        <v>9</v>
      </c>
      <c r="G231">
        <v>476</v>
      </c>
      <c r="H231" t="s">
        <v>12</v>
      </c>
      <c r="I231" t="s">
        <v>20</v>
      </c>
      <c r="J231" t="s">
        <v>116</v>
      </c>
      <c r="K231">
        <f>Table1[[#This Row],[Delivered Date]]-Table1[[#This Row],[Order Date]]</f>
        <v>7</v>
      </c>
      <c r="L231" t="str">
        <f t="shared" si="3"/>
        <v>2024</v>
      </c>
      <c r="M231" t="str">
        <f>TEXT(Table1[[#This Row],[Order Date]],"MMM")</f>
        <v>Apr</v>
      </c>
      <c r="N231" t="e">
        <f>ROUND(Table1[[#This Row],[Unit Price]]*Table1[[#This Row],[Quantity]]*VLOOKUP(Table1[[#This Row],[Product Name]],[1]!Table2[#All],2,FALSE),0)</f>
        <v>#REF!</v>
      </c>
      <c r="O231">
        <f>Table1[[#This Row],[Unit Price]]*Table1[[#This Row],[Quantity]]</f>
        <v>4284</v>
      </c>
      <c r="P231" t="e">
        <f>Table1[[#This Row],[Sales Revenue]]-Table1[[#This Row],[Total Cost]]</f>
        <v>#REF!</v>
      </c>
    </row>
    <row r="232" spans="1:16" x14ac:dyDescent="0.25">
      <c r="A232" t="s">
        <v>347</v>
      </c>
      <c r="B232" t="s">
        <v>23</v>
      </c>
      <c r="C232" t="s">
        <v>114</v>
      </c>
      <c r="D232" s="27">
        <v>45629</v>
      </c>
      <c r="E232" s="27">
        <v>45638</v>
      </c>
      <c r="F232">
        <v>8</v>
      </c>
      <c r="G232">
        <v>26</v>
      </c>
      <c r="H232" t="s">
        <v>12</v>
      </c>
      <c r="I232" t="s">
        <v>15</v>
      </c>
      <c r="J232" t="s">
        <v>101</v>
      </c>
      <c r="K232">
        <f>Table1[[#This Row],[Delivered Date]]-Table1[[#This Row],[Order Date]]</f>
        <v>9</v>
      </c>
      <c r="L232" t="str">
        <f t="shared" si="3"/>
        <v>2024</v>
      </c>
      <c r="M232" t="str">
        <f>TEXT(Table1[[#This Row],[Order Date]],"MMM")</f>
        <v>Dec</v>
      </c>
      <c r="N232" t="e">
        <f>ROUND(Table1[[#This Row],[Unit Price]]*Table1[[#This Row],[Quantity]]*VLOOKUP(Table1[[#This Row],[Product Name]],[1]!Table2[#All],2,FALSE),0)</f>
        <v>#REF!</v>
      </c>
      <c r="O232">
        <f>Table1[[#This Row],[Unit Price]]*Table1[[#This Row],[Quantity]]</f>
        <v>208</v>
      </c>
      <c r="P232" t="e">
        <f>Table1[[#This Row],[Sales Revenue]]-Table1[[#This Row],[Total Cost]]</f>
        <v>#REF!</v>
      </c>
    </row>
    <row r="233" spans="1:16" x14ac:dyDescent="0.25">
      <c r="A233" t="s">
        <v>348</v>
      </c>
      <c r="B233" t="s">
        <v>24</v>
      </c>
      <c r="C233" t="s">
        <v>106</v>
      </c>
      <c r="D233" s="27">
        <v>45649</v>
      </c>
      <c r="E233" s="27">
        <v>45662</v>
      </c>
      <c r="F233">
        <v>7</v>
      </c>
      <c r="G233">
        <v>835</v>
      </c>
      <c r="H233" t="s">
        <v>11</v>
      </c>
      <c r="I233" t="s">
        <v>15</v>
      </c>
      <c r="J233" t="s">
        <v>116</v>
      </c>
      <c r="K233">
        <f>Table1[[#This Row],[Delivered Date]]-Table1[[#This Row],[Order Date]]</f>
        <v>13</v>
      </c>
      <c r="L233" t="str">
        <f t="shared" si="3"/>
        <v>2024</v>
      </c>
      <c r="M233" t="str">
        <f>TEXT(Table1[[#This Row],[Order Date]],"MMM")</f>
        <v>Dec</v>
      </c>
      <c r="N233" t="e">
        <f>ROUND(Table1[[#This Row],[Unit Price]]*Table1[[#This Row],[Quantity]]*VLOOKUP(Table1[[#This Row],[Product Name]],[1]!Table2[#All],2,FALSE),0)</f>
        <v>#REF!</v>
      </c>
      <c r="O233">
        <f>Table1[[#This Row],[Unit Price]]*Table1[[#This Row],[Quantity]]</f>
        <v>5845</v>
      </c>
      <c r="P233" t="e">
        <f>Table1[[#This Row],[Sales Revenue]]-Table1[[#This Row],[Total Cost]]</f>
        <v>#REF!</v>
      </c>
    </row>
    <row r="234" spans="1:16" x14ac:dyDescent="0.25">
      <c r="A234" t="s">
        <v>349</v>
      </c>
      <c r="B234" t="s">
        <v>26</v>
      </c>
      <c r="C234" t="s">
        <v>120</v>
      </c>
      <c r="D234" s="27">
        <v>45332</v>
      </c>
      <c r="E234" s="27">
        <v>45345</v>
      </c>
      <c r="F234">
        <v>6</v>
      </c>
      <c r="G234">
        <v>992</v>
      </c>
      <c r="H234" t="s">
        <v>12</v>
      </c>
      <c r="I234" t="s">
        <v>17</v>
      </c>
      <c r="J234" t="s">
        <v>91</v>
      </c>
      <c r="K234">
        <f>Table1[[#This Row],[Delivered Date]]-Table1[[#This Row],[Order Date]]</f>
        <v>13</v>
      </c>
      <c r="L234" t="str">
        <f t="shared" si="3"/>
        <v>2024</v>
      </c>
      <c r="M234" t="str">
        <f>TEXT(Table1[[#This Row],[Order Date]],"MMM")</f>
        <v>Feb</v>
      </c>
      <c r="N234" t="e">
        <f>ROUND(Table1[[#This Row],[Unit Price]]*Table1[[#This Row],[Quantity]]*VLOOKUP(Table1[[#This Row],[Product Name]],[1]!Table2[#All],2,FALSE),0)</f>
        <v>#REF!</v>
      </c>
      <c r="O234">
        <f>Table1[[#This Row],[Unit Price]]*Table1[[#This Row],[Quantity]]</f>
        <v>5952</v>
      </c>
      <c r="P234" t="e">
        <f>Table1[[#This Row],[Sales Revenue]]-Table1[[#This Row],[Total Cost]]</f>
        <v>#REF!</v>
      </c>
    </row>
    <row r="235" spans="1:16" x14ac:dyDescent="0.25">
      <c r="A235" t="s">
        <v>350</v>
      </c>
      <c r="B235" t="s">
        <v>22</v>
      </c>
      <c r="C235" t="s">
        <v>124</v>
      </c>
      <c r="D235" s="27">
        <v>45445</v>
      </c>
      <c r="E235" s="27">
        <v>45454</v>
      </c>
      <c r="F235">
        <v>2</v>
      </c>
      <c r="G235">
        <v>679</v>
      </c>
      <c r="H235" t="s">
        <v>11</v>
      </c>
      <c r="I235" t="s">
        <v>19</v>
      </c>
      <c r="J235" t="s">
        <v>91</v>
      </c>
      <c r="K235">
        <f>Table1[[#This Row],[Delivered Date]]-Table1[[#This Row],[Order Date]]</f>
        <v>9</v>
      </c>
      <c r="L235" t="str">
        <f t="shared" si="3"/>
        <v>2024</v>
      </c>
      <c r="M235" t="str">
        <f>TEXT(Table1[[#This Row],[Order Date]],"MMM")</f>
        <v>Jun</v>
      </c>
      <c r="N235" t="e">
        <f>ROUND(Table1[[#This Row],[Unit Price]]*Table1[[#This Row],[Quantity]]*VLOOKUP(Table1[[#This Row],[Product Name]],[1]!Table2[#All],2,FALSE),0)</f>
        <v>#REF!</v>
      </c>
      <c r="O235">
        <f>Table1[[#This Row],[Unit Price]]*Table1[[#This Row],[Quantity]]</f>
        <v>1358</v>
      </c>
      <c r="P235" t="e">
        <f>Table1[[#This Row],[Sales Revenue]]-Table1[[#This Row],[Total Cost]]</f>
        <v>#REF!</v>
      </c>
    </row>
    <row r="236" spans="1:16" x14ac:dyDescent="0.25">
      <c r="A236" t="s">
        <v>351</v>
      </c>
      <c r="B236" t="s">
        <v>25</v>
      </c>
      <c r="C236" t="s">
        <v>108</v>
      </c>
      <c r="D236" s="27">
        <v>45485</v>
      </c>
      <c r="E236" s="27">
        <v>45498</v>
      </c>
      <c r="F236">
        <v>9</v>
      </c>
      <c r="G236">
        <v>497</v>
      </c>
      <c r="H236" t="s">
        <v>12</v>
      </c>
      <c r="I236" t="s">
        <v>15</v>
      </c>
      <c r="J236" t="s">
        <v>116</v>
      </c>
      <c r="K236">
        <f>Table1[[#This Row],[Delivered Date]]-Table1[[#This Row],[Order Date]]</f>
        <v>13</v>
      </c>
      <c r="L236" t="str">
        <f t="shared" si="3"/>
        <v>2024</v>
      </c>
      <c r="M236" t="str">
        <f>TEXT(Table1[[#This Row],[Order Date]],"MMM")</f>
        <v>Jul</v>
      </c>
      <c r="N236" t="e">
        <f>ROUND(Table1[[#This Row],[Unit Price]]*Table1[[#This Row],[Quantity]]*VLOOKUP(Table1[[#This Row],[Product Name]],[1]!Table2[#All],2,FALSE),0)</f>
        <v>#REF!</v>
      </c>
      <c r="O236">
        <f>Table1[[#This Row],[Unit Price]]*Table1[[#This Row],[Quantity]]</f>
        <v>4473</v>
      </c>
      <c r="P236" t="e">
        <f>Table1[[#This Row],[Sales Revenue]]-Table1[[#This Row],[Total Cost]]</f>
        <v>#REF!</v>
      </c>
    </row>
    <row r="237" spans="1:16" x14ac:dyDescent="0.25">
      <c r="A237" t="s">
        <v>352</v>
      </c>
      <c r="B237" t="s">
        <v>22</v>
      </c>
      <c r="C237" t="s">
        <v>110</v>
      </c>
      <c r="D237" s="27">
        <v>45547</v>
      </c>
      <c r="E237" s="27">
        <v>45555</v>
      </c>
      <c r="F237">
        <v>7</v>
      </c>
      <c r="G237">
        <v>670</v>
      </c>
      <c r="H237" t="s">
        <v>12</v>
      </c>
      <c r="I237" t="s">
        <v>19</v>
      </c>
      <c r="J237" t="s">
        <v>116</v>
      </c>
      <c r="K237">
        <f>Table1[[#This Row],[Delivered Date]]-Table1[[#This Row],[Order Date]]</f>
        <v>8</v>
      </c>
      <c r="L237" t="str">
        <f t="shared" si="3"/>
        <v>2024</v>
      </c>
      <c r="M237" t="str">
        <f>TEXT(Table1[[#This Row],[Order Date]],"MMM")</f>
        <v>Sep</v>
      </c>
      <c r="N237" t="e">
        <f>ROUND(Table1[[#This Row],[Unit Price]]*Table1[[#This Row],[Quantity]]*VLOOKUP(Table1[[#This Row],[Product Name]],[1]!Table2[#All],2,FALSE),0)</f>
        <v>#REF!</v>
      </c>
      <c r="O237">
        <f>Table1[[#This Row],[Unit Price]]*Table1[[#This Row],[Quantity]]</f>
        <v>4690</v>
      </c>
      <c r="P237" t="e">
        <f>Table1[[#This Row],[Sales Revenue]]-Table1[[#This Row],[Total Cost]]</f>
        <v>#REF!</v>
      </c>
    </row>
    <row r="238" spans="1:16" x14ac:dyDescent="0.25">
      <c r="A238" t="s">
        <v>353</v>
      </c>
      <c r="B238" t="s">
        <v>26</v>
      </c>
      <c r="C238" t="s">
        <v>146</v>
      </c>
      <c r="D238" s="27">
        <v>45330</v>
      </c>
      <c r="E238" s="27">
        <v>45343</v>
      </c>
      <c r="F238">
        <v>5</v>
      </c>
      <c r="G238">
        <v>930</v>
      </c>
      <c r="H238" t="s">
        <v>12</v>
      </c>
      <c r="I238" t="s">
        <v>18</v>
      </c>
      <c r="J238" t="s">
        <v>94</v>
      </c>
      <c r="K238">
        <f>Table1[[#This Row],[Delivered Date]]-Table1[[#This Row],[Order Date]]</f>
        <v>13</v>
      </c>
      <c r="L238" t="str">
        <f t="shared" si="3"/>
        <v>2024</v>
      </c>
      <c r="M238" t="str">
        <f>TEXT(Table1[[#This Row],[Order Date]],"MMM")</f>
        <v>Feb</v>
      </c>
      <c r="N238" t="e">
        <f>ROUND(Table1[[#This Row],[Unit Price]]*Table1[[#This Row],[Quantity]]*VLOOKUP(Table1[[#This Row],[Product Name]],[1]!Table2[#All],2,FALSE),0)</f>
        <v>#REF!</v>
      </c>
      <c r="O238">
        <f>Table1[[#This Row],[Unit Price]]*Table1[[#This Row],[Quantity]]</f>
        <v>4650</v>
      </c>
      <c r="P238" t="e">
        <f>Table1[[#This Row],[Sales Revenue]]-Table1[[#This Row],[Total Cost]]</f>
        <v>#REF!</v>
      </c>
    </row>
    <row r="239" spans="1:16" x14ac:dyDescent="0.25">
      <c r="A239" t="s">
        <v>354</v>
      </c>
      <c r="B239" t="s">
        <v>24</v>
      </c>
      <c r="C239" t="s">
        <v>128</v>
      </c>
      <c r="D239" s="27">
        <v>45453</v>
      </c>
      <c r="E239" s="27">
        <v>45462</v>
      </c>
      <c r="F239">
        <v>1</v>
      </c>
      <c r="G239">
        <v>994</v>
      </c>
      <c r="H239" t="s">
        <v>11</v>
      </c>
      <c r="I239" t="s">
        <v>15</v>
      </c>
      <c r="J239" t="s">
        <v>91</v>
      </c>
      <c r="K239">
        <f>Table1[[#This Row],[Delivered Date]]-Table1[[#This Row],[Order Date]]</f>
        <v>9</v>
      </c>
      <c r="L239" t="str">
        <f t="shared" si="3"/>
        <v>2024</v>
      </c>
      <c r="M239" t="str">
        <f>TEXT(Table1[[#This Row],[Order Date]],"MMM")</f>
        <v>Jun</v>
      </c>
      <c r="N239" t="e">
        <f>ROUND(Table1[[#This Row],[Unit Price]]*Table1[[#This Row],[Quantity]]*VLOOKUP(Table1[[#This Row],[Product Name]],[1]!Table2[#All],2,FALSE),0)</f>
        <v>#REF!</v>
      </c>
      <c r="O239">
        <f>Table1[[#This Row],[Unit Price]]*Table1[[#This Row],[Quantity]]</f>
        <v>994</v>
      </c>
      <c r="P239" t="e">
        <f>Table1[[#This Row],[Sales Revenue]]-Table1[[#This Row],[Total Cost]]</f>
        <v>#REF!</v>
      </c>
    </row>
    <row r="240" spans="1:16" x14ac:dyDescent="0.25">
      <c r="A240" t="s">
        <v>355</v>
      </c>
      <c r="B240" t="s">
        <v>23</v>
      </c>
      <c r="C240" t="s">
        <v>126</v>
      </c>
      <c r="D240" s="27">
        <v>45488</v>
      </c>
      <c r="E240" s="27">
        <v>45501</v>
      </c>
      <c r="F240">
        <v>3</v>
      </c>
      <c r="G240">
        <v>819</v>
      </c>
      <c r="H240" t="s">
        <v>12</v>
      </c>
      <c r="I240" t="s">
        <v>18</v>
      </c>
      <c r="J240" t="s">
        <v>91</v>
      </c>
      <c r="K240">
        <f>Table1[[#This Row],[Delivered Date]]-Table1[[#This Row],[Order Date]]</f>
        <v>13</v>
      </c>
      <c r="L240" t="str">
        <f t="shared" si="3"/>
        <v>2024</v>
      </c>
      <c r="M240" t="str">
        <f>TEXT(Table1[[#This Row],[Order Date]],"MMM")</f>
        <v>Jul</v>
      </c>
      <c r="N240" t="e">
        <f>ROUND(Table1[[#This Row],[Unit Price]]*Table1[[#This Row],[Quantity]]*VLOOKUP(Table1[[#This Row],[Product Name]],[1]!Table2[#All],2,FALSE),0)</f>
        <v>#REF!</v>
      </c>
      <c r="O240">
        <f>Table1[[#This Row],[Unit Price]]*Table1[[#This Row],[Quantity]]</f>
        <v>2457</v>
      </c>
      <c r="P240" t="e">
        <f>Table1[[#This Row],[Sales Revenue]]-Table1[[#This Row],[Total Cost]]</f>
        <v>#REF!</v>
      </c>
    </row>
    <row r="241" spans="1:16" x14ac:dyDescent="0.25">
      <c r="A241" t="s">
        <v>356</v>
      </c>
      <c r="B241" t="s">
        <v>23</v>
      </c>
      <c r="C241" t="s">
        <v>130</v>
      </c>
      <c r="D241" s="27">
        <v>45596</v>
      </c>
      <c r="E241" s="27">
        <v>45610</v>
      </c>
      <c r="F241">
        <v>7</v>
      </c>
      <c r="G241">
        <v>802</v>
      </c>
      <c r="H241" t="s">
        <v>12</v>
      </c>
      <c r="I241" t="s">
        <v>20</v>
      </c>
      <c r="J241" t="s">
        <v>94</v>
      </c>
      <c r="K241">
        <f>Table1[[#This Row],[Delivered Date]]-Table1[[#This Row],[Order Date]]</f>
        <v>14</v>
      </c>
      <c r="L241" t="str">
        <f t="shared" si="3"/>
        <v>2024</v>
      </c>
      <c r="M241" t="str">
        <f>TEXT(Table1[[#This Row],[Order Date]],"MMM")</f>
        <v>Oct</v>
      </c>
      <c r="N241" t="e">
        <f>ROUND(Table1[[#This Row],[Unit Price]]*Table1[[#This Row],[Quantity]]*VLOOKUP(Table1[[#This Row],[Product Name]],[1]!Table2[#All],2,FALSE),0)</f>
        <v>#REF!</v>
      </c>
      <c r="O241">
        <f>Table1[[#This Row],[Unit Price]]*Table1[[#This Row],[Quantity]]</f>
        <v>5614</v>
      </c>
      <c r="P241" t="e">
        <f>Table1[[#This Row],[Sales Revenue]]-Table1[[#This Row],[Total Cost]]</f>
        <v>#REF!</v>
      </c>
    </row>
    <row r="242" spans="1:16" x14ac:dyDescent="0.25">
      <c r="A242" t="s">
        <v>357</v>
      </c>
      <c r="B242" t="s">
        <v>22</v>
      </c>
      <c r="C242" t="s">
        <v>110</v>
      </c>
      <c r="D242" s="27">
        <v>45334</v>
      </c>
      <c r="E242" s="27">
        <v>45345</v>
      </c>
      <c r="F242">
        <v>5</v>
      </c>
      <c r="G242">
        <v>167</v>
      </c>
      <c r="H242" t="s">
        <v>12</v>
      </c>
      <c r="I242" t="s">
        <v>17</v>
      </c>
      <c r="J242" t="s">
        <v>101</v>
      </c>
      <c r="K242">
        <f>Table1[[#This Row],[Delivered Date]]-Table1[[#This Row],[Order Date]]</f>
        <v>11</v>
      </c>
      <c r="L242" t="str">
        <f t="shared" si="3"/>
        <v>2024</v>
      </c>
      <c r="M242" t="str">
        <f>TEXT(Table1[[#This Row],[Order Date]],"MMM")</f>
        <v>Feb</v>
      </c>
      <c r="N242" t="e">
        <f>ROUND(Table1[[#This Row],[Unit Price]]*Table1[[#This Row],[Quantity]]*VLOOKUP(Table1[[#This Row],[Product Name]],[1]!Table2[#All],2,FALSE),0)</f>
        <v>#REF!</v>
      </c>
      <c r="O242">
        <f>Table1[[#This Row],[Unit Price]]*Table1[[#This Row],[Quantity]]</f>
        <v>835</v>
      </c>
      <c r="P242" t="e">
        <f>Table1[[#This Row],[Sales Revenue]]-Table1[[#This Row],[Total Cost]]</f>
        <v>#REF!</v>
      </c>
    </row>
    <row r="243" spans="1:16" x14ac:dyDescent="0.25">
      <c r="A243" t="s">
        <v>358</v>
      </c>
      <c r="B243" t="s">
        <v>23</v>
      </c>
      <c r="C243" t="s">
        <v>93</v>
      </c>
      <c r="D243" s="27">
        <v>45597</v>
      </c>
      <c r="E243" s="27">
        <v>45602</v>
      </c>
      <c r="F243">
        <v>10</v>
      </c>
      <c r="G243">
        <v>813</v>
      </c>
      <c r="H243" t="s">
        <v>11</v>
      </c>
      <c r="I243" t="s">
        <v>20</v>
      </c>
      <c r="J243" t="s">
        <v>91</v>
      </c>
      <c r="K243">
        <f>Table1[[#This Row],[Delivered Date]]-Table1[[#This Row],[Order Date]]</f>
        <v>5</v>
      </c>
      <c r="L243" t="str">
        <f t="shared" si="3"/>
        <v>2024</v>
      </c>
      <c r="M243" t="str">
        <f>TEXT(Table1[[#This Row],[Order Date]],"MMM")</f>
        <v>Nov</v>
      </c>
      <c r="N243" t="e">
        <f>ROUND(Table1[[#This Row],[Unit Price]]*Table1[[#This Row],[Quantity]]*VLOOKUP(Table1[[#This Row],[Product Name]],[1]!Table2[#All],2,FALSE),0)</f>
        <v>#REF!</v>
      </c>
      <c r="O243">
        <f>Table1[[#This Row],[Unit Price]]*Table1[[#This Row],[Quantity]]</f>
        <v>8130</v>
      </c>
      <c r="P243" t="e">
        <f>Table1[[#This Row],[Sales Revenue]]-Table1[[#This Row],[Total Cost]]</f>
        <v>#REF!</v>
      </c>
    </row>
    <row r="244" spans="1:16" x14ac:dyDescent="0.25">
      <c r="A244" t="s">
        <v>359</v>
      </c>
      <c r="B244" t="s">
        <v>26</v>
      </c>
      <c r="C244" t="s">
        <v>120</v>
      </c>
      <c r="D244" s="27">
        <v>45490</v>
      </c>
      <c r="E244" s="27">
        <v>45496</v>
      </c>
      <c r="F244">
        <v>2</v>
      </c>
      <c r="G244">
        <v>752</v>
      </c>
      <c r="H244" t="s">
        <v>12</v>
      </c>
      <c r="I244" t="s">
        <v>18</v>
      </c>
      <c r="J244" t="s">
        <v>94</v>
      </c>
      <c r="K244">
        <f>Table1[[#This Row],[Delivered Date]]-Table1[[#This Row],[Order Date]]</f>
        <v>6</v>
      </c>
      <c r="L244" t="str">
        <f t="shared" si="3"/>
        <v>2024</v>
      </c>
      <c r="M244" t="str">
        <f>TEXT(Table1[[#This Row],[Order Date]],"MMM")</f>
        <v>Jul</v>
      </c>
      <c r="N244" t="e">
        <f>ROUND(Table1[[#This Row],[Unit Price]]*Table1[[#This Row],[Quantity]]*VLOOKUP(Table1[[#This Row],[Product Name]],[1]!Table2[#All],2,FALSE),0)</f>
        <v>#REF!</v>
      </c>
      <c r="O244">
        <f>Table1[[#This Row],[Unit Price]]*Table1[[#This Row],[Quantity]]</f>
        <v>1504</v>
      </c>
      <c r="P244" t="e">
        <f>Table1[[#This Row],[Sales Revenue]]-Table1[[#This Row],[Total Cost]]</f>
        <v>#REF!</v>
      </c>
    </row>
    <row r="245" spans="1:16" x14ac:dyDescent="0.25">
      <c r="A245" t="s">
        <v>360</v>
      </c>
      <c r="B245" t="s">
        <v>26</v>
      </c>
      <c r="C245" t="s">
        <v>120</v>
      </c>
      <c r="D245" s="27">
        <v>45331</v>
      </c>
      <c r="E245" s="27">
        <v>45335</v>
      </c>
      <c r="F245">
        <v>6</v>
      </c>
      <c r="G245">
        <v>267</v>
      </c>
      <c r="H245" t="s">
        <v>12</v>
      </c>
      <c r="I245" t="s">
        <v>16</v>
      </c>
      <c r="J245" t="s">
        <v>101</v>
      </c>
      <c r="K245">
        <f>Table1[[#This Row],[Delivered Date]]-Table1[[#This Row],[Order Date]]</f>
        <v>4</v>
      </c>
      <c r="L245" t="str">
        <f t="shared" si="3"/>
        <v>2024</v>
      </c>
      <c r="M245" t="str">
        <f>TEXT(Table1[[#This Row],[Order Date]],"MMM")</f>
        <v>Feb</v>
      </c>
      <c r="N245" t="e">
        <f>ROUND(Table1[[#This Row],[Unit Price]]*Table1[[#This Row],[Quantity]]*VLOOKUP(Table1[[#This Row],[Product Name]],[1]!Table2[#All],2,FALSE),0)</f>
        <v>#REF!</v>
      </c>
      <c r="O245">
        <f>Table1[[#This Row],[Unit Price]]*Table1[[#This Row],[Quantity]]</f>
        <v>1602</v>
      </c>
      <c r="P245" t="e">
        <f>Table1[[#This Row],[Sales Revenue]]-Table1[[#This Row],[Total Cost]]</f>
        <v>#REF!</v>
      </c>
    </row>
    <row r="246" spans="1:16" x14ac:dyDescent="0.25">
      <c r="A246" t="s">
        <v>361</v>
      </c>
      <c r="B246" t="s">
        <v>26</v>
      </c>
      <c r="C246" t="s">
        <v>103</v>
      </c>
      <c r="D246" s="27">
        <v>45486</v>
      </c>
      <c r="E246" s="27">
        <v>45492</v>
      </c>
      <c r="F246">
        <v>6</v>
      </c>
      <c r="G246">
        <v>460</v>
      </c>
      <c r="H246" t="s">
        <v>12</v>
      </c>
      <c r="I246" t="s">
        <v>20</v>
      </c>
      <c r="J246" t="s">
        <v>91</v>
      </c>
      <c r="K246">
        <f>Table1[[#This Row],[Delivered Date]]-Table1[[#This Row],[Order Date]]</f>
        <v>6</v>
      </c>
      <c r="L246" t="str">
        <f t="shared" si="3"/>
        <v>2024</v>
      </c>
      <c r="M246" t="str">
        <f>TEXT(Table1[[#This Row],[Order Date]],"MMM")</f>
        <v>Jul</v>
      </c>
      <c r="N246" t="e">
        <f>ROUND(Table1[[#This Row],[Unit Price]]*Table1[[#This Row],[Quantity]]*VLOOKUP(Table1[[#This Row],[Product Name]],[1]!Table2[#All],2,FALSE),0)</f>
        <v>#REF!</v>
      </c>
      <c r="O246">
        <f>Table1[[#This Row],[Unit Price]]*Table1[[#This Row],[Quantity]]</f>
        <v>2760</v>
      </c>
      <c r="P246" t="e">
        <f>Table1[[#This Row],[Sales Revenue]]-Table1[[#This Row],[Total Cost]]</f>
        <v>#REF!</v>
      </c>
    </row>
    <row r="247" spans="1:16" x14ac:dyDescent="0.25">
      <c r="A247" t="s">
        <v>362</v>
      </c>
      <c r="B247" t="s">
        <v>26</v>
      </c>
      <c r="C247" t="s">
        <v>112</v>
      </c>
      <c r="D247" s="27">
        <v>45495</v>
      </c>
      <c r="E247" s="27">
        <v>45498</v>
      </c>
      <c r="F247">
        <v>6</v>
      </c>
      <c r="G247">
        <v>308</v>
      </c>
      <c r="H247" t="s">
        <v>12</v>
      </c>
      <c r="I247" t="s">
        <v>14</v>
      </c>
      <c r="J247" t="s">
        <v>101</v>
      </c>
      <c r="K247">
        <f>Table1[[#This Row],[Delivered Date]]-Table1[[#This Row],[Order Date]]</f>
        <v>3</v>
      </c>
      <c r="L247" t="str">
        <f t="shared" si="3"/>
        <v>2024</v>
      </c>
      <c r="M247" t="str">
        <f>TEXT(Table1[[#This Row],[Order Date]],"MMM")</f>
        <v>Jul</v>
      </c>
      <c r="N247" t="e">
        <f>ROUND(Table1[[#This Row],[Unit Price]]*Table1[[#This Row],[Quantity]]*VLOOKUP(Table1[[#This Row],[Product Name]],[1]!Table2[#All],2,FALSE),0)</f>
        <v>#REF!</v>
      </c>
      <c r="O247">
        <f>Table1[[#This Row],[Unit Price]]*Table1[[#This Row],[Quantity]]</f>
        <v>1848</v>
      </c>
      <c r="P247" t="e">
        <f>Table1[[#This Row],[Sales Revenue]]-Table1[[#This Row],[Total Cost]]</f>
        <v>#REF!</v>
      </c>
    </row>
    <row r="248" spans="1:16" x14ac:dyDescent="0.25">
      <c r="A248" t="s">
        <v>363</v>
      </c>
      <c r="B248" t="s">
        <v>24</v>
      </c>
      <c r="C248" t="s">
        <v>106</v>
      </c>
      <c r="D248" s="27">
        <v>45394</v>
      </c>
      <c r="E248" s="27">
        <v>45403</v>
      </c>
      <c r="F248">
        <v>10</v>
      </c>
      <c r="G248">
        <v>568</v>
      </c>
      <c r="H248" t="s">
        <v>11</v>
      </c>
      <c r="I248" t="s">
        <v>16</v>
      </c>
      <c r="J248" t="s">
        <v>116</v>
      </c>
      <c r="K248">
        <f>Table1[[#This Row],[Delivered Date]]-Table1[[#This Row],[Order Date]]</f>
        <v>9</v>
      </c>
      <c r="L248" t="str">
        <f t="shared" si="3"/>
        <v>2024</v>
      </c>
      <c r="M248" t="str">
        <f>TEXT(Table1[[#This Row],[Order Date]],"MMM")</f>
        <v>Apr</v>
      </c>
      <c r="N248" t="e">
        <f>ROUND(Table1[[#This Row],[Unit Price]]*Table1[[#This Row],[Quantity]]*VLOOKUP(Table1[[#This Row],[Product Name]],[1]!Table2[#All],2,FALSE),0)</f>
        <v>#REF!</v>
      </c>
      <c r="O248">
        <f>Table1[[#This Row],[Unit Price]]*Table1[[#This Row],[Quantity]]</f>
        <v>5680</v>
      </c>
      <c r="P248" t="e">
        <f>Table1[[#This Row],[Sales Revenue]]-Table1[[#This Row],[Total Cost]]</f>
        <v>#REF!</v>
      </c>
    </row>
    <row r="249" spans="1:16" x14ac:dyDescent="0.25">
      <c r="A249" t="s">
        <v>364</v>
      </c>
      <c r="B249" t="s">
        <v>25</v>
      </c>
      <c r="C249" t="s">
        <v>170</v>
      </c>
      <c r="D249" s="27">
        <v>45616</v>
      </c>
      <c r="E249" s="27">
        <v>45638</v>
      </c>
      <c r="F249">
        <v>5</v>
      </c>
      <c r="G249">
        <v>257</v>
      </c>
      <c r="H249" t="s">
        <v>12</v>
      </c>
      <c r="I249" t="s">
        <v>20</v>
      </c>
      <c r="J249" t="s">
        <v>116</v>
      </c>
      <c r="K249">
        <f>Table1[[#This Row],[Delivered Date]]-Table1[[#This Row],[Order Date]]</f>
        <v>22</v>
      </c>
      <c r="L249" t="str">
        <f t="shared" si="3"/>
        <v>2024</v>
      </c>
      <c r="M249" t="str">
        <f>TEXT(Table1[[#This Row],[Order Date]],"MMM")</f>
        <v>Nov</v>
      </c>
      <c r="N249" t="e">
        <f>ROUND(Table1[[#This Row],[Unit Price]]*Table1[[#This Row],[Quantity]]*VLOOKUP(Table1[[#This Row],[Product Name]],[1]!Table2[#All],2,FALSE),0)</f>
        <v>#REF!</v>
      </c>
      <c r="O249">
        <f>Table1[[#This Row],[Unit Price]]*Table1[[#This Row],[Quantity]]</f>
        <v>1285</v>
      </c>
      <c r="P249" t="e">
        <f>Table1[[#This Row],[Sales Revenue]]-Table1[[#This Row],[Total Cost]]</f>
        <v>#REF!</v>
      </c>
    </row>
    <row r="250" spans="1:16" x14ac:dyDescent="0.25">
      <c r="A250" t="s">
        <v>365</v>
      </c>
      <c r="B250" t="s">
        <v>23</v>
      </c>
      <c r="C250" t="s">
        <v>130</v>
      </c>
      <c r="D250" s="27">
        <v>45646</v>
      </c>
      <c r="E250" s="27">
        <v>45654</v>
      </c>
      <c r="F250">
        <v>7</v>
      </c>
      <c r="G250">
        <v>566</v>
      </c>
      <c r="H250" t="s">
        <v>12</v>
      </c>
      <c r="I250" t="s">
        <v>16</v>
      </c>
      <c r="J250" t="s">
        <v>91</v>
      </c>
      <c r="K250">
        <f>Table1[[#This Row],[Delivered Date]]-Table1[[#This Row],[Order Date]]</f>
        <v>8</v>
      </c>
      <c r="L250" t="str">
        <f t="shared" si="3"/>
        <v>2024</v>
      </c>
      <c r="M250" t="str">
        <f>TEXT(Table1[[#This Row],[Order Date]],"MMM")</f>
        <v>Dec</v>
      </c>
      <c r="N250" t="e">
        <f>ROUND(Table1[[#This Row],[Unit Price]]*Table1[[#This Row],[Quantity]]*VLOOKUP(Table1[[#This Row],[Product Name]],[1]!Table2[#All],2,FALSE),0)</f>
        <v>#REF!</v>
      </c>
      <c r="O250">
        <f>Table1[[#This Row],[Unit Price]]*Table1[[#This Row],[Quantity]]</f>
        <v>3962</v>
      </c>
      <c r="P250" t="e">
        <f>Table1[[#This Row],[Sales Revenue]]-Table1[[#This Row],[Total Cost]]</f>
        <v>#REF!</v>
      </c>
    </row>
    <row r="251" spans="1:16" x14ac:dyDescent="0.25">
      <c r="A251" t="s">
        <v>366</v>
      </c>
      <c r="B251" t="s">
        <v>23</v>
      </c>
      <c r="C251" t="s">
        <v>130</v>
      </c>
      <c r="D251" s="27">
        <v>45618</v>
      </c>
      <c r="E251" s="27">
        <v>45631</v>
      </c>
      <c r="F251">
        <v>2</v>
      </c>
      <c r="G251">
        <v>121</v>
      </c>
      <c r="H251" t="s">
        <v>12</v>
      </c>
      <c r="I251" t="s">
        <v>19</v>
      </c>
      <c r="J251" t="s">
        <v>116</v>
      </c>
      <c r="K251">
        <f>Table1[[#This Row],[Delivered Date]]-Table1[[#This Row],[Order Date]]</f>
        <v>13</v>
      </c>
      <c r="L251" t="str">
        <f t="shared" si="3"/>
        <v>2024</v>
      </c>
      <c r="M251" t="str">
        <f>TEXT(Table1[[#This Row],[Order Date]],"MMM")</f>
        <v>Nov</v>
      </c>
      <c r="N251" t="e">
        <f>ROUND(Table1[[#This Row],[Unit Price]]*Table1[[#This Row],[Quantity]]*VLOOKUP(Table1[[#This Row],[Product Name]],[1]!Table2[#All],2,FALSE),0)</f>
        <v>#REF!</v>
      </c>
      <c r="O251">
        <f>Table1[[#This Row],[Unit Price]]*Table1[[#This Row],[Quantity]]</f>
        <v>242</v>
      </c>
      <c r="P251" t="e">
        <f>Table1[[#This Row],[Sales Revenue]]-Table1[[#This Row],[Total Cost]]</f>
        <v>#REF!</v>
      </c>
    </row>
    <row r="252" spans="1:16" x14ac:dyDescent="0.25">
      <c r="A252" t="s">
        <v>367</v>
      </c>
      <c r="B252" t="s">
        <v>25</v>
      </c>
      <c r="C252" t="s">
        <v>185</v>
      </c>
      <c r="D252" s="27">
        <v>45297</v>
      </c>
      <c r="E252" s="27">
        <v>45305</v>
      </c>
      <c r="F252">
        <v>2</v>
      </c>
      <c r="G252">
        <v>274</v>
      </c>
      <c r="H252" t="s">
        <v>12</v>
      </c>
      <c r="I252" t="s">
        <v>16</v>
      </c>
      <c r="J252" t="s">
        <v>94</v>
      </c>
      <c r="K252">
        <f>Table1[[#This Row],[Delivered Date]]-Table1[[#This Row],[Order Date]]</f>
        <v>8</v>
      </c>
      <c r="L252" t="str">
        <f t="shared" si="3"/>
        <v>2024</v>
      </c>
      <c r="M252" t="str">
        <f>TEXT(Table1[[#This Row],[Order Date]],"MMM")</f>
        <v>Jan</v>
      </c>
      <c r="N252" t="e">
        <f>ROUND(Table1[[#This Row],[Unit Price]]*Table1[[#This Row],[Quantity]]*VLOOKUP(Table1[[#This Row],[Product Name]],[1]!Table2[#All],2,FALSE),0)</f>
        <v>#REF!</v>
      </c>
      <c r="O252">
        <f>Table1[[#This Row],[Unit Price]]*Table1[[#This Row],[Quantity]]</f>
        <v>548</v>
      </c>
      <c r="P252" t="e">
        <f>Table1[[#This Row],[Sales Revenue]]-Table1[[#This Row],[Total Cost]]</f>
        <v>#REF!</v>
      </c>
    </row>
    <row r="253" spans="1:16" x14ac:dyDescent="0.25">
      <c r="A253" t="s">
        <v>368</v>
      </c>
      <c r="B253" t="s">
        <v>24</v>
      </c>
      <c r="C253" t="s">
        <v>100</v>
      </c>
      <c r="D253" s="27">
        <v>45648</v>
      </c>
      <c r="E253" s="27">
        <v>45656</v>
      </c>
      <c r="F253">
        <v>8</v>
      </c>
      <c r="G253">
        <v>336</v>
      </c>
      <c r="H253" t="s">
        <v>11</v>
      </c>
      <c r="I253" t="s">
        <v>16</v>
      </c>
      <c r="J253" t="s">
        <v>94</v>
      </c>
      <c r="K253">
        <f>Table1[[#This Row],[Delivered Date]]-Table1[[#This Row],[Order Date]]</f>
        <v>8</v>
      </c>
      <c r="L253" t="str">
        <f t="shared" si="3"/>
        <v>2024</v>
      </c>
      <c r="M253" t="str">
        <f>TEXT(Table1[[#This Row],[Order Date]],"MMM")</f>
        <v>Dec</v>
      </c>
      <c r="N253" t="e">
        <f>ROUND(Table1[[#This Row],[Unit Price]]*Table1[[#This Row],[Quantity]]*VLOOKUP(Table1[[#This Row],[Product Name]],[1]!Table2[#All],2,FALSE),0)</f>
        <v>#REF!</v>
      </c>
      <c r="O253">
        <f>Table1[[#This Row],[Unit Price]]*Table1[[#This Row],[Quantity]]</f>
        <v>2688</v>
      </c>
      <c r="P253" t="e">
        <f>Table1[[#This Row],[Sales Revenue]]-Table1[[#This Row],[Total Cost]]</f>
        <v>#REF!</v>
      </c>
    </row>
    <row r="254" spans="1:16" x14ac:dyDescent="0.25">
      <c r="A254" t="s">
        <v>369</v>
      </c>
      <c r="B254" t="s">
        <v>24</v>
      </c>
      <c r="C254" t="s">
        <v>90</v>
      </c>
      <c r="D254" s="27">
        <v>45467</v>
      </c>
      <c r="E254" s="27">
        <v>45472</v>
      </c>
      <c r="F254">
        <v>2</v>
      </c>
      <c r="G254">
        <v>703</v>
      </c>
      <c r="H254" t="s">
        <v>12</v>
      </c>
      <c r="I254" t="s">
        <v>19</v>
      </c>
      <c r="J254" t="s">
        <v>101</v>
      </c>
      <c r="K254">
        <f>Table1[[#This Row],[Delivered Date]]-Table1[[#This Row],[Order Date]]</f>
        <v>5</v>
      </c>
      <c r="L254" t="str">
        <f t="shared" si="3"/>
        <v>2024</v>
      </c>
      <c r="M254" t="str">
        <f>TEXT(Table1[[#This Row],[Order Date]],"MMM")</f>
        <v>Jun</v>
      </c>
      <c r="N254" t="e">
        <f>ROUND(Table1[[#This Row],[Unit Price]]*Table1[[#This Row],[Quantity]]*VLOOKUP(Table1[[#This Row],[Product Name]],[1]!Table2[#All],2,FALSE),0)</f>
        <v>#REF!</v>
      </c>
      <c r="O254">
        <f>Table1[[#This Row],[Unit Price]]*Table1[[#This Row],[Quantity]]</f>
        <v>1406</v>
      </c>
      <c r="P254" t="e">
        <f>Table1[[#This Row],[Sales Revenue]]-Table1[[#This Row],[Total Cost]]</f>
        <v>#REF!</v>
      </c>
    </row>
    <row r="255" spans="1:16" x14ac:dyDescent="0.25">
      <c r="A255" t="s">
        <v>370</v>
      </c>
      <c r="B255" t="s">
        <v>24</v>
      </c>
      <c r="C255" t="s">
        <v>106</v>
      </c>
      <c r="D255" s="27">
        <v>45393</v>
      </c>
      <c r="E255" s="27">
        <v>45403</v>
      </c>
      <c r="F255">
        <v>8</v>
      </c>
      <c r="G255">
        <v>616</v>
      </c>
      <c r="H255" t="s">
        <v>11</v>
      </c>
      <c r="I255" t="s">
        <v>17</v>
      </c>
      <c r="J255" t="s">
        <v>101</v>
      </c>
      <c r="K255">
        <f>Table1[[#This Row],[Delivered Date]]-Table1[[#This Row],[Order Date]]</f>
        <v>10</v>
      </c>
      <c r="L255" t="str">
        <f t="shared" si="3"/>
        <v>2024</v>
      </c>
      <c r="M255" t="str">
        <f>TEXT(Table1[[#This Row],[Order Date]],"MMM")</f>
        <v>Apr</v>
      </c>
      <c r="N255" t="e">
        <f>ROUND(Table1[[#This Row],[Unit Price]]*Table1[[#This Row],[Quantity]]*VLOOKUP(Table1[[#This Row],[Product Name]],[1]!Table2[#All],2,FALSE),0)</f>
        <v>#REF!</v>
      </c>
      <c r="O255">
        <f>Table1[[#This Row],[Unit Price]]*Table1[[#This Row],[Quantity]]</f>
        <v>4928</v>
      </c>
      <c r="P255" t="e">
        <f>Table1[[#This Row],[Sales Revenue]]-Table1[[#This Row],[Total Cost]]</f>
        <v>#REF!</v>
      </c>
    </row>
    <row r="256" spans="1:16" x14ac:dyDescent="0.25">
      <c r="A256" t="s">
        <v>371</v>
      </c>
      <c r="B256" t="s">
        <v>22</v>
      </c>
      <c r="C256" t="s">
        <v>124</v>
      </c>
      <c r="D256" s="27">
        <v>45434</v>
      </c>
      <c r="E256" s="27">
        <v>45448</v>
      </c>
      <c r="F256">
        <v>2</v>
      </c>
      <c r="G256">
        <v>601</v>
      </c>
      <c r="H256" t="s">
        <v>11</v>
      </c>
      <c r="I256" t="s">
        <v>16</v>
      </c>
      <c r="J256" t="s">
        <v>94</v>
      </c>
      <c r="K256">
        <f>Table1[[#This Row],[Delivered Date]]-Table1[[#This Row],[Order Date]]</f>
        <v>14</v>
      </c>
      <c r="L256" t="str">
        <f t="shared" si="3"/>
        <v>2024</v>
      </c>
      <c r="M256" t="str">
        <f>TEXT(Table1[[#This Row],[Order Date]],"MMM")</f>
        <v>May</v>
      </c>
      <c r="N256" t="e">
        <f>ROUND(Table1[[#This Row],[Unit Price]]*Table1[[#This Row],[Quantity]]*VLOOKUP(Table1[[#This Row],[Product Name]],[1]!Table2[#All],2,FALSE),0)</f>
        <v>#REF!</v>
      </c>
      <c r="O256">
        <f>Table1[[#This Row],[Unit Price]]*Table1[[#This Row],[Quantity]]</f>
        <v>1202</v>
      </c>
      <c r="P256" t="e">
        <f>Table1[[#This Row],[Sales Revenue]]-Table1[[#This Row],[Total Cost]]</f>
        <v>#REF!</v>
      </c>
    </row>
    <row r="257" spans="1:16" x14ac:dyDescent="0.25">
      <c r="A257" t="s">
        <v>372</v>
      </c>
      <c r="B257" t="s">
        <v>26</v>
      </c>
      <c r="C257" t="s">
        <v>149</v>
      </c>
      <c r="D257" s="27">
        <v>45392</v>
      </c>
      <c r="E257" s="27">
        <v>45402</v>
      </c>
      <c r="F257">
        <v>8</v>
      </c>
      <c r="G257">
        <v>126</v>
      </c>
      <c r="H257" t="s">
        <v>12</v>
      </c>
      <c r="I257" t="s">
        <v>20</v>
      </c>
      <c r="J257" t="s">
        <v>91</v>
      </c>
      <c r="K257">
        <f>Table1[[#This Row],[Delivered Date]]-Table1[[#This Row],[Order Date]]</f>
        <v>10</v>
      </c>
      <c r="L257" t="str">
        <f t="shared" si="3"/>
        <v>2024</v>
      </c>
      <c r="M257" t="str">
        <f>TEXT(Table1[[#This Row],[Order Date]],"MMM")</f>
        <v>Apr</v>
      </c>
      <c r="N257" t="e">
        <f>ROUND(Table1[[#This Row],[Unit Price]]*Table1[[#This Row],[Quantity]]*VLOOKUP(Table1[[#This Row],[Product Name]],[1]!Table2[#All],2,FALSE),0)</f>
        <v>#REF!</v>
      </c>
      <c r="O257">
        <f>Table1[[#This Row],[Unit Price]]*Table1[[#This Row],[Quantity]]</f>
        <v>1008</v>
      </c>
      <c r="P257" t="e">
        <f>Table1[[#This Row],[Sales Revenue]]-Table1[[#This Row],[Total Cost]]</f>
        <v>#REF!</v>
      </c>
    </row>
    <row r="258" spans="1:16" x14ac:dyDescent="0.25">
      <c r="A258" t="s">
        <v>373</v>
      </c>
      <c r="B258" t="s">
        <v>26</v>
      </c>
      <c r="C258" t="s">
        <v>120</v>
      </c>
      <c r="D258" s="27">
        <v>45608</v>
      </c>
      <c r="E258" s="27">
        <v>45620</v>
      </c>
      <c r="F258">
        <v>3</v>
      </c>
      <c r="G258">
        <v>843</v>
      </c>
      <c r="H258" t="s">
        <v>12</v>
      </c>
      <c r="I258" t="s">
        <v>14</v>
      </c>
      <c r="J258" t="s">
        <v>94</v>
      </c>
      <c r="K258">
        <f>Table1[[#This Row],[Delivered Date]]-Table1[[#This Row],[Order Date]]</f>
        <v>12</v>
      </c>
      <c r="L258" t="str">
        <f t="shared" ref="L258:L321" si="4">TEXT(D258,"YYYY")</f>
        <v>2024</v>
      </c>
      <c r="M258" t="str">
        <f>TEXT(Table1[[#This Row],[Order Date]],"MMM")</f>
        <v>Nov</v>
      </c>
      <c r="N258" t="e">
        <f>ROUND(Table1[[#This Row],[Unit Price]]*Table1[[#This Row],[Quantity]]*VLOOKUP(Table1[[#This Row],[Product Name]],[1]!Table2[#All],2,FALSE),0)</f>
        <v>#REF!</v>
      </c>
      <c r="O258">
        <f>Table1[[#This Row],[Unit Price]]*Table1[[#This Row],[Quantity]]</f>
        <v>2529</v>
      </c>
      <c r="P258" t="e">
        <f>Table1[[#This Row],[Sales Revenue]]-Table1[[#This Row],[Total Cost]]</f>
        <v>#REF!</v>
      </c>
    </row>
    <row r="259" spans="1:16" x14ac:dyDescent="0.25">
      <c r="A259" t="s">
        <v>374</v>
      </c>
      <c r="B259" t="s">
        <v>24</v>
      </c>
      <c r="C259" t="s">
        <v>128</v>
      </c>
      <c r="D259" s="27">
        <v>45483</v>
      </c>
      <c r="E259" s="27">
        <v>45487</v>
      </c>
      <c r="F259">
        <v>3</v>
      </c>
      <c r="G259">
        <v>533</v>
      </c>
      <c r="H259" t="s">
        <v>12</v>
      </c>
      <c r="I259" t="s">
        <v>17</v>
      </c>
      <c r="J259" t="s">
        <v>94</v>
      </c>
      <c r="K259">
        <f>Table1[[#This Row],[Delivered Date]]-Table1[[#This Row],[Order Date]]</f>
        <v>4</v>
      </c>
      <c r="L259" t="str">
        <f t="shared" si="4"/>
        <v>2024</v>
      </c>
      <c r="M259" t="str">
        <f>TEXT(Table1[[#This Row],[Order Date]],"MMM")</f>
        <v>Jul</v>
      </c>
      <c r="N259" t="e">
        <f>ROUND(Table1[[#This Row],[Unit Price]]*Table1[[#This Row],[Quantity]]*VLOOKUP(Table1[[#This Row],[Product Name]],[1]!Table2[#All],2,FALSE),0)</f>
        <v>#REF!</v>
      </c>
      <c r="O259">
        <f>Table1[[#This Row],[Unit Price]]*Table1[[#This Row],[Quantity]]</f>
        <v>1599</v>
      </c>
      <c r="P259" t="e">
        <f>Table1[[#This Row],[Sales Revenue]]-Table1[[#This Row],[Total Cost]]</f>
        <v>#REF!</v>
      </c>
    </row>
    <row r="260" spans="1:16" x14ac:dyDescent="0.25">
      <c r="A260" t="s">
        <v>375</v>
      </c>
      <c r="B260" t="s">
        <v>22</v>
      </c>
      <c r="C260" t="s">
        <v>122</v>
      </c>
      <c r="D260" s="27">
        <v>45488</v>
      </c>
      <c r="E260" s="27">
        <v>45500</v>
      </c>
      <c r="F260">
        <v>7</v>
      </c>
      <c r="G260">
        <v>200</v>
      </c>
      <c r="H260" t="s">
        <v>12</v>
      </c>
      <c r="I260" t="s">
        <v>17</v>
      </c>
      <c r="J260" t="s">
        <v>116</v>
      </c>
      <c r="K260">
        <f>Table1[[#This Row],[Delivered Date]]-Table1[[#This Row],[Order Date]]</f>
        <v>12</v>
      </c>
      <c r="L260" t="str">
        <f t="shared" si="4"/>
        <v>2024</v>
      </c>
      <c r="M260" t="str">
        <f>TEXT(Table1[[#This Row],[Order Date]],"MMM")</f>
        <v>Jul</v>
      </c>
      <c r="N260" t="e">
        <f>ROUND(Table1[[#This Row],[Unit Price]]*Table1[[#This Row],[Quantity]]*VLOOKUP(Table1[[#This Row],[Product Name]],[1]!Table2[#All],2,FALSE),0)</f>
        <v>#REF!</v>
      </c>
      <c r="O260">
        <f>Table1[[#This Row],[Unit Price]]*Table1[[#This Row],[Quantity]]</f>
        <v>1400</v>
      </c>
      <c r="P260" t="e">
        <f>Table1[[#This Row],[Sales Revenue]]-Table1[[#This Row],[Total Cost]]</f>
        <v>#REF!</v>
      </c>
    </row>
    <row r="261" spans="1:16" x14ac:dyDescent="0.25">
      <c r="A261" t="s">
        <v>376</v>
      </c>
      <c r="B261" t="s">
        <v>25</v>
      </c>
      <c r="C261" t="s">
        <v>140</v>
      </c>
      <c r="D261" s="27">
        <v>45319</v>
      </c>
      <c r="E261" s="27">
        <v>45329</v>
      </c>
      <c r="F261">
        <v>6</v>
      </c>
      <c r="G261">
        <v>984</v>
      </c>
      <c r="H261" t="s">
        <v>11</v>
      </c>
      <c r="I261" t="s">
        <v>16</v>
      </c>
      <c r="J261" t="s">
        <v>116</v>
      </c>
      <c r="K261">
        <f>Table1[[#This Row],[Delivered Date]]-Table1[[#This Row],[Order Date]]</f>
        <v>10</v>
      </c>
      <c r="L261" t="str">
        <f t="shared" si="4"/>
        <v>2024</v>
      </c>
      <c r="M261" t="str">
        <f>TEXT(Table1[[#This Row],[Order Date]],"MMM")</f>
        <v>Jan</v>
      </c>
      <c r="N261" t="e">
        <f>ROUND(Table1[[#This Row],[Unit Price]]*Table1[[#This Row],[Quantity]]*VLOOKUP(Table1[[#This Row],[Product Name]],[1]!Table2[#All],2,FALSE),0)</f>
        <v>#REF!</v>
      </c>
      <c r="O261">
        <f>Table1[[#This Row],[Unit Price]]*Table1[[#This Row],[Quantity]]</f>
        <v>5904</v>
      </c>
      <c r="P261" t="e">
        <f>Table1[[#This Row],[Sales Revenue]]-Table1[[#This Row],[Total Cost]]</f>
        <v>#REF!</v>
      </c>
    </row>
    <row r="262" spans="1:16" x14ac:dyDescent="0.25">
      <c r="A262" t="s">
        <v>377</v>
      </c>
      <c r="B262" t="s">
        <v>22</v>
      </c>
      <c r="C262" t="s">
        <v>96</v>
      </c>
      <c r="D262" s="27">
        <v>45579</v>
      </c>
      <c r="E262" s="27">
        <v>45593</v>
      </c>
      <c r="F262">
        <v>9</v>
      </c>
      <c r="G262">
        <v>678</v>
      </c>
      <c r="H262" t="s">
        <v>12</v>
      </c>
      <c r="I262" t="s">
        <v>17</v>
      </c>
      <c r="J262" t="s">
        <v>116</v>
      </c>
      <c r="K262">
        <f>Table1[[#This Row],[Delivered Date]]-Table1[[#This Row],[Order Date]]</f>
        <v>14</v>
      </c>
      <c r="L262" t="str">
        <f t="shared" si="4"/>
        <v>2024</v>
      </c>
      <c r="M262" t="str">
        <f>TEXT(Table1[[#This Row],[Order Date]],"MMM")</f>
        <v>Oct</v>
      </c>
      <c r="N262" t="e">
        <f>ROUND(Table1[[#This Row],[Unit Price]]*Table1[[#This Row],[Quantity]]*VLOOKUP(Table1[[#This Row],[Product Name]],[1]!Table2[#All],2,FALSE),0)</f>
        <v>#REF!</v>
      </c>
      <c r="O262">
        <f>Table1[[#This Row],[Unit Price]]*Table1[[#This Row],[Quantity]]</f>
        <v>6102</v>
      </c>
      <c r="P262" t="e">
        <f>Table1[[#This Row],[Sales Revenue]]-Table1[[#This Row],[Total Cost]]</f>
        <v>#REF!</v>
      </c>
    </row>
    <row r="263" spans="1:16" x14ac:dyDescent="0.25">
      <c r="A263" t="s">
        <v>378</v>
      </c>
      <c r="B263" t="s">
        <v>25</v>
      </c>
      <c r="C263" t="s">
        <v>108</v>
      </c>
      <c r="D263" s="27">
        <v>45655</v>
      </c>
      <c r="E263" s="27">
        <v>45659</v>
      </c>
      <c r="F263">
        <v>8</v>
      </c>
      <c r="G263">
        <v>510</v>
      </c>
      <c r="H263" t="s">
        <v>12</v>
      </c>
      <c r="I263" t="s">
        <v>16</v>
      </c>
      <c r="J263" t="s">
        <v>91</v>
      </c>
      <c r="K263">
        <f>Table1[[#This Row],[Delivered Date]]-Table1[[#This Row],[Order Date]]</f>
        <v>4</v>
      </c>
      <c r="L263" t="str">
        <f t="shared" si="4"/>
        <v>2024</v>
      </c>
      <c r="M263" t="str">
        <f>TEXT(Table1[[#This Row],[Order Date]],"MMM")</f>
        <v>Dec</v>
      </c>
      <c r="N263" t="e">
        <f>ROUND(Table1[[#This Row],[Unit Price]]*Table1[[#This Row],[Quantity]]*VLOOKUP(Table1[[#This Row],[Product Name]],[1]!Table2[#All],2,FALSE),0)</f>
        <v>#REF!</v>
      </c>
      <c r="O263">
        <f>Table1[[#This Row],[Unit Price]]*Table1[[#This Row],[Quantity]]</f>
        <v>4080</v>
      </c>
      <c r="P263" t="e">
        <f>Table1[[#This Row],[Sales Revenue]]-Table1[[#This Row],[Total Cost]]</f>
        <v>#REF!</v>
      </c>
    </row>
    <row r="264" spans="1:16" x14ac:dyDescent="0.25">
      <c r="A264" t="s">
        <v>379</v>
      </c>
      <c r="B264" t="s">
        <v>22</v>
      </c>
      <c r="C264" t="s">
        <v>96</v>
      </c>
      <c r="D264" s="27">
        <v>45581</v>
      </c>
      <c r="E264" s="27">
        <v>45594</v>
      </c>
      <c r="F264">
        <v>8</v>
      </c>
      <c r="G264">
        <v>572</v>
      </c>
      <c r="H264" t="s">
        <v>12</v>
      </c>
      <c r="I264" t="s">
        <v>14</v>
      </c>
      <c r="J264" t="s">
        <v>116</v>
      </c>
      <c r="K264">
        <f>Table1[[#This Row],[Delivered Date]]-Table1[[#This Row],[Order Date]]</f>
        <v>13</v>
      </c>
      <c r="L264" t="str">
        <f t="shared" si="4"/>
        <v>2024</v>
      </c>
      <c r="M264" t="str">
        <f>TEXT(Table1[[#This Row],[Order Date]],"MMM")</f>
        <v>Oct</v>
      </c>
      <c r="N264" t="e">
        <f>ROUND(Table1[[#This Row],[Unit Price]]*Table1[[#This Row],[Quantity]]*VLOOKUP(Table1[[#This Row],[Product Name]],[1]!Table2[#All],2,FALSE),0)</f>
        <v>#REF!</v>
      </c>
      <c r="O264">
        <f>Table1[[#This Row],[Unit Price]]*Table1[[#This Row],[Quantity]]</f>
        <v>4576</v>
      </c>
      <c r="P264" t="e">
        <f>Table1[[#This Row],[Sales Revenue]]-Table1[[#This Row],[Total Cost]]</f>
        <v>#REF!</v>
      </c>
    </row>
    <row r="265" spans="1:16" x14ac:dyDescent="0.25">
      <c r="A265" t="s">
        <v>380</v>
      </c>
      <c r="B265" t="s">
        <v>24</v>
      </c>
      <c r="C265" t="s">
        <v>166</v>
      </c>
      <c r="D265" s="27">
        <v>45570</v>
      </c>
      <c r="E265" s="27">
        <v>45574</v>
      </c>
      <c r="F265">
        <v>6</v>
      </c>
      <c r="G265">
        <v>565</v>
      </c>
      <c r="H265" t="s">
        <v>12</v>
      </c>
      <c r="I265" t="s">
        <v>19</v>
      </c>
      <c r="J265" t="s">
        <v>116</v>
      </c>
      <c r="K265">
        <f>Table1[[#This Row],[Delivered Date]]-Table1[[#This Row],[Order Date]]</f>
        <v>4</v>
      </c>
      <c r="L265" t="str">
        <f t="shared" si="4"/>
        <v>2024</v>
      </c>
      <c r="M265" t="str">
        <f>TEXT(Table1[[#This Row],[Order Date]],"MMM")</f>
        <v>Oct</v>
      </c>
      <c r="N265" t="e">
        <f>ROUND(Table1[[#This Row],[Unit Price]]*Table1[[#This Row],[Quantity]]*VLOOKUP(Table1[[#This Row],[Product Name]],[1]!Table2[#All],2,FALSE),0)</f>
        <v>#REF!</v>
      </c>
      <c r="O265">
        <f>Table1[[#This Row],[Unit Price]]*Table1[[#This Row],[Quantity]]</f>
        <v>3390</v>
      </c>
      <c r="P265" t="e">
        <f>Table1[[#This Row],[Sales Revenue]]-Table1[[#This Row],[Total Cost]]</f>
        <v>#REF!</v>
      </c>
    </row>
    <row r="266" spans="1:16" x14ac:dyDescent="0.25">
      <c r="A266" t="s">
        <v>381</v>
      </c>
      <c r="B266" t="s">
        <v>24</v>
      </c>
      <c r="C266" t="s">
        <v>128</v>
      </c>
      <c r="D266" s="27">
        <v>45399</v>
      </c>
      <c r="E266" s="27">
        <v>45406</v>
      </c>
      <c r="F266">
        <v>10</v>
      </c>
      <c r="G266">
        <v>715</v>
      </c>
      <c r="H266" t="s">
        <v>12</v>
      </c>
      <c r="I266" t="s">
        <v>20</v>
      </c>
      <c r="J266" t="s">
        <v>101</v>
      </c>
      <c r="K266">
        <f>Table1[[#This Row],[Delivered Date]]-Table1[[#This Row],[Order Date]]</f>
        <v>7</v>
      </c>
      <c r="L266" t="str">
        <f t="shared" si="4"/>
        <v>2024</v>
      </c>
      <c r="M266" t="str">
        <f>TEXT(Table1[[#This Row],[Order Date]],"MMM")</f>
        <v>Apr</v>
      </c>
      <c r="N266" t="e">
        <f>ROUND(Table1[[#This Row],[Unit Price]]*Table1[[#This Row],[Quantity]]*VLOOKUP(Table1[[#This Row],[Product Name]],[1]!Table2[#All],2,FALSE),0)</f>
        <v>#REF!</v>
      </c>
      <c r="O266">
        <f>Table1[[#This Row],[Unit Price]]*Table1[[#This Row],[Quantity]]</f>
        <v>7150</v>
      </c>
      <c r="P266" t="e">
        <f>Table1[[#This Row],[Sales Revenue]]-Table1[[#This Row],[Total Cost]]</f>
        <v>#REF!</v>
      </c>
    </row>
    <row r="267" spans="1:16" x14ac:dyDescent="0.25">
      <c r="A267" t="s">
        <v>382</v>
      </c>
      <c r="B267" t="s">
        <v>25</v>
      </c>
      <c r="C267" t="s">
        <v>170</v>
      </c>
      <c r="D267" s="27">
        <v>45607</v>
      </c>
      <c r="E267" s="27">
        <v>45620</v>
      </c>
      <c r="F267">
        <v>3</v>
      </c>
      <c r="G267">
        <v>813</v>
      </c>
      <c r="H267" t="s">
        <v>11</v>
      </c>
      <c r="I267" t="s">
        <v>16</v>
      </c>
      <c r="J267" t="s">
        <v>91</v>
      </c>
      <c r="K267">
        <f>Table1[[#This Row],[Delivered Date]]-Table1[[#This Row],[Order Date]]</f>
        <v>13</v>
      </c>
      <c r="L267" t="str">
        <f t="shared" si="4"/>
        <v>2024</v>
      </c>
      <c r="M267" t="str">
        <f>TEXT(Table1[[#This Row],[Order Date]],"MMM")</f>
        <v>Nov</v>
      </c>
      <c r="N267" t="e">
        <f>ROUND(Table1[[#This Row],[Unit Price]]*Table1[[#This Row],[Quantity]]*VLOOKUP(Table1[[#This Row],[Product Name]],[1]!Table2[#All],2,FALSE),0)</f>
        <v>#REF!</v>
      </c>
      <c r="O267">
        <f>Table1[[#This Row],[Unit Price]]*Table1[[#This Row],[Quantity]]</f>
        <v>2439</v>
      </c>
      <c r="P267" t="e">
        <f>Table1[[#This Row],[Sales Revenue]]-Table1[[#This Row],[Total Cost]]</f>
        <v>#REF!</v>
      </c>
    </row>
    <row r="268" spans="1:16" x14ac:dyDescent="0.25">
      <c r="A268" t="s">
        <v>383</v>
      </c>
      <c r="B268" t="s">
        <v>26</v>
      </c>
      <c r="C268" t="s">
        <v>149</v>
      </c>
      <c r="D268" s="27">
        <v>45585</v>
      </c>
      <c r="E268" s="27">
        <v>45596</v>
      </c>
      <c r="F268">
        <v>5</v>
      </c>
      <c r="G268">
        <v>985</v>
      </c>
      <c r="H268" t="s">
        <v>12</v>
      </c>
      <c r="I268" t="s">
        <v>19</v>
      </c>
      <c r="J268" t="s">
        <v>116</v>
      </c>
      <c r="K268">
        <f>Table1[[#This Row],[Delivered Date]]-Table1[[#This Row],[Order Date]]</f>
        <v>11</v>
      </c>
      <c r="L268" t="str">
        <f t="shared" si="4"/>
        <v>2024</v>
      </c>
      <c r="M268" t="str">
        <f>TEXT(Table1[[#This Row],[Order Date]],"MMM")</f>
        <v>Oct</v>
      </c>
      <c r="N268" t="e">
        <f>ROUND(Table1[[#This Row],[Unit Price]]*Table1[[#This Row],[Quantity]]*VLOOKUP(Table1[[#This Row],[Product Name]],[1]!Table2[#All],2,FALSE),0)</f>
        <v>#REF!</v>
      </c>
      <c r="O268">
        <f>Table1[[#This Row],[Unit Price]]*Table1[[#This Row],[Quantity]]</f>
        <v>4925</v>
      </c>
      <c r="P268" t="e">
        <f>Table1[[#This Row],[Sales Revenue]]-Table1[[#This Row],[Total Cost]]</f>
        <v>#REF!</v>
      </c>
    </row>
    <row r="269" spans="1:16" x14ac:dyDescent="0.25">
      <c r="A269" t="s">
        <v>384</v>
      </c>
      <c r="B269" t="s">
        <v>24</v>
      </c>
      <c r="C269" t="s">
        <v>128</v>
      </c>
      <c r="D269" s="27">
        <v>45502</v>
      </c>
      <c r="E269" s="27">
        <v>45508</v>
      </c>
      <c r="F269">
        <v>1</v>
      </c>
      <c r="G269">
        <v>293</v>
      </c>
      <c r="H269" t="s">
        <v>12</v>
      </c>
      <c r="I269" t="s">
        <v>19</v>
      </c>
      <c r="J269" t="s">
        <v>94</v>
      </c>
      <c r="K269">
        <f>Table1[[#This Row],[Delivered Date]]-Table1[[#This Row],[Order Date]]</f>
        <v>6</v>
      </c>
      <c r="L269" t="str">
        <f t="shared" si="4"/>
        <v>2024</v>
      </c>
      <c r="M269" t="str">
        <f>TEXT(Table1[[#This Row],[Order Date]],"MMM")</f>
        <v>Jul</v>
      </c>
      <c r="N269" t="e">
        <f>ROUND(Table1[[#This Row],[Unit Price]]*Table1[[#This Row],[Quantity]]*VLOOKUP(Table1[[#This Row],[Product Name]],[1]!Table2[#All],2,FALSE),0)</f>
        <v>#REF!</v>
      </c>
      <c r="O269">
        <f>Table1[[#This Row],[Unit Price]]*Table1[[#This Row],[Quantity]]</f>
        <v>293</v>
      </c>
      <c r="P269" t="e">
        <f>Table1[[#This Row],[Sales Revenue]]-Table1[[#This Row],[Total Cost]]</f>
        <v>#REF!</v>
      </c>
    </row>
    <row r="270" spans="1:16" x14ac:dyDescent="0.25">
      <c r="A270" t="s">
        <v>385</v>
      </c>
      <c r="B270" t="s">
        <v>25</v>
      </c>
      <c r="C270" t="s">
        <v>98</v>
      </c>
      <c r="D270" s="27">
        <v>45589</v>
      </c>
      <c r="E270" s="27">
        <v>45595</v>
      </c>
      <c r="F270">
        <v>1</v>
      </c>
      <c r="G270">
        <v>899</v>
      </c>
      <c r="H270" t="s">
        <v>12</v>
      </c>
      <c r="I270" t="s">
        <v>19</v>
      </c>
      <c r="J270" t="s">
        <v>116</v>
      </c>
      <c r="K270">
        <f>Table1[[#This Row],[Delivered Date]]-Table1[[#This Row],[Order Date]]</f>
        <v>6</v>
      </c>
      <c r="L270" t="str">
        <f t="shared" si="4"/>
        <v>2024</v>
      </c>
      <c r="M270" t="str">
        <f>TEXT(Table1[[#This Row],[Order Date]],"MMM")</f>
        <v>Oct</v>
      </c>
      <c r="N270" t="e">
        <f>ROUND(Table1[[#This Row],[Unit Price]]*Table1[[#This Row],[Quantity]]*VLOOKUP(Table1[[#This Row],[Product Name]],[1]!Table2[#All],2,FALSE),0)</f>
        <v>#REF!</v>
      </c>
      <c r="O270">
        <f>Table1[[#This Row],[Unit Price]]*Table1[[#This Row],[Quantity]]</f>
        <v>899</v>
      </c>
      <c r="P270" t="e">
        <f>Table1[[#This Row],[Sales Revenue]]-Table1[[#This Row],[Total Cost]]</f>
        <v>#REF!</v>
      </c>
    </row>
    <row r="271" spans="1:16" x14ac:dyDescent="0.25">
      <c r="A271" t="s">
        <v>386</v>
      </c>
      <c r="B271" t="s">
        <v>25</v>
      </c>
      <c r="C271" t="s">
        <v>98</v>
      </c>
      <c r="D271" s="27">
        <v>45324</v>
      </c>
      <c r="E271" s="27">
        <v>45333</v>
      </c>
      <c r="F271">
        <v>9</v>
      </c>
      <c r="G271">
        <v>417</v>
      </c>
      <c r="H271" t="s">
        <v>11</v>
      </c>
      <c r="I271" t="s">
        <v>16</v>
      </c>
      <c r="J271" t="s">
        <v>116</v>
      </c>
      <c r="K271">
        <f>Table1[[#This Row],[Delivered Date]]-Table1[[#This Row],[Order Date]]</f>
        <v>9</v>
      </c>
      <c r="L271" t="str">
        <f t="shared" si="4"/>
        <v>2024</v>
      </c>
      <c r="M271" t="str">
        <f>TEXT(Table1[[#This Row],[Order Date]],"MMM")</f>
        <v>Feb</v>
      </c>
      <c r="N271" t="e">
        <f>ROUND(Table1[[#This Row],[Unit Price]]*Table1[[#This Row],[Quantity]]*VLOOKUP(Table1[[#This Row],[Product Name]],[1]!Table2[#All],2,FALSE),0)</f>
        <v>#REF!</v>
      </c>
      <c r="O271">
        <f>Table1[[#This Row],[Unit Price]]*Table1[[#This Row],[Quantity]]</f>
        <v>3753</v>
      </c>
      <c r="P271" t="e">
        <f>Table1[[#This Row],[Sales Revenue]]-Table1[[#This Row],[Total Cost]]</f>
        <v>#REF!</v>
      </c>
    </row>
    <row r="272" spans="1:16" x14ac:dyDescent="0.25">
      <c r="A272" t="s">
        <v>387</v>
      </c>
      <c r="B272" t="s">
        <v>25</v>
      </c>
      <c r="C272" t="s">
        <v>98</v>
      </c>
      <c r="D272" s="27">
        <v>45457</v>
      </c>
      <c r="E272" s="27">
        <v>45461</v>
      </c>
      <c r="F272">
        <v>5</v>
      </c>
      <c r="G272">
        <v>355</v>
      </c>
      <c r="H272" t="s">
        <v>11</v>
      </c>
      <c r="I272" t="s">
        <v>14</v>
      </c>
      <c r="J272" t="s">
        <v>116</v>
      </c>
      <c r="K272">
        <f>Table1[[#This Row],[Delivered Date]]-Table1[[#This Row],[Order Date]]</f>
        <v>4</v>
      </c>
      <c r="L272" t="str">
        <f t="shared" si="4"/>
        <v>2024</v>
      </c>
      <c r="M272" t="str">
        <f>TEXT(Table1[[#This Row],[Order Date]],"MMM")</f>
        <v>Jun</v>
      </c>
      <c r="N272" t="e">
        <f>ROUND(Table1[[#This Row],[Unit Price]]*Table1[[#This Row],[Quantity]]*VLOOKUP(Table1[[#This Row],[Product Name]],[1]!Table2[#All],2,FALSE),0)</f>
        <v>#REF!</v>
      </c>
      <c r="O272">
        <f>Table1[[#This Row],[Unit Price]]*Table1[[#This Row],[Quantity]]</f>
        <v>1775</v>
      </c>
      <c r="P272" t="e">
        <f>Table1[[#This Row],[Sales Revenue]]-Table1[[#This Row],[Total Cost]]</f>
        <v>#REF!</v>
      </c>
    </row>
    <row r="273" spans="1:16" x14ac:dyDescent="0.25">
      <c r="A273" t="s">
        <v>388</v>
      </c>
      <c r="B273" t="s">
        <v>23</v>
      </c>
      <c r="C273" t="s">
        <v>114</v>
      </c>
      <c r="D273" s="27">
        <v>45467</v>
      </c>
      <c r="E273" s="27">
        <v>45471</v>
      </c>
      <c r="F273">
        <v>1</v>
      </c>
      <c r="G273">
        <v>57</v>
      </c>
      <c r="H273" t="s">
        <v>11</v>
      </c>
      <c r="I273" t="s">
        <v>16</v>
      </c>
      <c r="J273" t="s">
        <v>101</v>
      </c>
      <c r="K273">
        <f>Table1[[#This Row],[Delivered Date]]-Table1[[#This Row],[Order Date]]</f>
        <v>4</v>
      </c>
      <c r="L273" t="str">
        <f t="shared" si="4"/>
        <v>2024</v>
      </c>
      <c r="M273" t="str">
        <f>TEXT(Table1[[#This Row],[Order Date]],"MMM")</f>
        <v>Jun</v>
      </c>
      <c r="N273" t="e">
        <f>ROUND(Table1[[#This Row],[Unit Price]]*Table1[[#This Row],[Quantity]]*VLOOKUP(Table1[[#This Row],[Product Name]],[1]!Table2[#All],2,FALSE),0)</f>
        <v>#REF!</v>
      </c>
      <c r="O273">
        <f>Table1[[#This Row],[Unit Price]]*Table1[[#This Row],[Quantity]]</f>
        <v>57</v>
      </c>
      <c r="P273" t="e">
        <f>Table1[[#This Row],[Sales Revenue]]-Table1[[#This Row],[Total Cost]]</f>
        <v>#REF!</v>
      </c>
    </row>
    <row r="274" spans="1:16" x14ac:dyDescent="0.25">
      <c r="A274" t="s">
        <v>389</v>
      </c>
      <c r="B274" t="s">
        <v>24</v>
      </c>
      <c r="C274" t="s">
        <v>128</v>
      </c>
      <c r="D274" s="27">
        <v>45517</v>
      </c>
      <c r="E274" s="27">
        <v>45529</v>
      </c>
      <c r="F274">
        <v>8</v>
      </c>
      <c r="G274">
        <v>10</v>
      </c>
      <c r="H274" t="s">
        <v>12</v>
      </c>
      <c r="I274" t="s">
        <v>17</v>
      </c>
      <c r="J274" t="s">
        <v>94</v>
      </c>
      <c r="K274">
        <f>Table1[[#This Row],[Delivered Date]]-Table1[[#This Row],[Order Date]]</f>
        <v>12</v>
      </c>
      <c r="L274" t="str">
        <f t="shared" si="4"/>
        <v>2024</v>
      </c>
      <c r="M274" t="str">
        <f>TEXT(Table1[[#This Row],[Order Date]],"MMM")</f>
        <v>Aug</v>
      </c>
      <c r="N274" t="e">
        <f>ROUND(Table1[[#This Row],[Unit Price]]*Table1[[#This Row],[Quantity]]*VLOOKUP(Table1[[#This Row],[Product Name]],[1]!Table2[#All],2,FALSE),0)</f>
        <v>#REF!</v>
      </c>
      <c r="O274">
        <f>Table1[[#This Row],[Unit Price]]*Table1[[#This Row],[Quantity]]</f>
        <v>80</v>
      </c>
      <c r="P274" t="e">
        <f>Table1[[#This Row],[Sales Revenue]]-Table1[[#This Row],[Total Cost]]</f>
        <v>#REF!</v>
      </c>
    </row>
    <row r="275" spans="1:16" x14ac:dyDescent="0.25">
      <c r="A275" t="s">
        <v>390</v>
      </c>
      <c r="B275" t="s">
        <v>24</v>
      </c>
      <c r="C275" t="s">
        <v>166</v>
      </c>
      <c r="D275" s="27">
        <v>45632</v>
      </c>
      <c r="E275" s="27">
        <v>45639</v>
      </c>
      <c r="F275">
        <v>3</v>
      </c>
      <c r="G275">
        <v>63</v>
      </c>
      <c r="H275" t="s">
        <v>12</v>
      </c>
      <c r="I275" t="s">
        <v>17</v>
      </c>
      <c r="J275" t="s">
        <v>94</v>
      </c>
      <c r="K275">
        <f>Table1[[#This Row],[Delivered Date]]-Table1[[#This Row],[Order Date]]</f>
        <v>7</v>
      </c>
      <c r="L275" t="str">
        <f t="shared" si="4"/>
        <v>2024</v>
      </c>
      <c r="M275" t="str">
        <f>TEXT(Table1[[#This Row],[Order Date]],"MMM")</f>
        <v>Dec</v>
      </c>
      <c r="N275" t="e">
        <f>ROUND(Table1[[#This Row],[Unit Price]]*Table1[[#This Row],[Quantity]]*VLOOKUP(Table1[[#This Row],[Product Name]],[1]!Table2[#All],2,FALSE),0)</f>
        <v>#REF!</v>
      </c>
      <c r="O275">
        <f>Table1[[#This Row],[Unit Price]]*Table1[[#This Row],[Quantity]]</f>
        <v>189</v>
      </c>
      <c r="P275" t="e">
        <f>Table1[[#This Row],[Sales Revenue]]-Table1[[#This Row],[Total Cost]]</f>
        <v>#REF!</v>
      </c>
    </row>
    <row r="276" spans="1:16" x14ac:dyDescent="0.25">
      <c r="A276" t="s">
        <v>391</v>
      </c>
      <c r="B276" t="s">
        <v>22</v>
      </c>
      <c r="C276" t="s">
        <v>96</v>
      </c>
      <c r="D276" s="27">
        <v>45627</v>
      </c>
      <c r="E276" s="27">
        <v>45636</v>
      </c>
      <c r="F276">
        <v>2</v>
      </c>
      <c r="G276">
        <v>730</v>
      </c>
      <c r="H276" t="s">
        <v>11</v>
      </c>
      <c r="I276" t="s">
        <v>16</v>
      </c>
      <c r="J276" t="s">
        <v>94</v>
      </c>
      <c r="K276">
        <f>Table1[[#This Row],[Delivered Date]]-Table1[[#This Row],[Order Date]]</f>
        <v>9</v>
      </c>
      <c r="L276" t="str">
        <f t="shared" si="4"/>
        <v>2024</v>
      </c>
      <c r="M276" t="str">
        <f>TEXT(Table1[[#This Row],[Order Date]],"MMM")</f>
        <v>Dec</v>
      </c>
      <c r="N276" t="e">
        <f>ROUND(Table1[[#This Row],[Unit Price]]*Table1[[#This Row],[Quantity]]*VLOOKUP(Table1[[#This Row],[Product Name]],[1]!Table2[#All],2,FALSE),0)</f>
        <v>#REF!</v>
      </c>
      <c r="O276">
        <f>Table1[[#This Row],[Unit Price]]*Table1[[#This Row],[Quantity]]</f>
        <v>1460</v>
      </c>
      <c r="P276" t="e">
        <f>Table1[[#This Row],[Sales Revenue]]-Table1[[#This Row],[Total Cost]]</f>
        <v>#REF!</v>
      </c>
    </row>
    <row r="277" spans="1:16" x14ac:dyDescent="0.25">
      <c r="A277" t="s">
        <v>392</v>
      </c>
      <c r="B277" t="s">
        <v>25</v>
      </c>
      <c r="C277" t="s">
        <v>185</v>
      </c>
      <c r="D277" s="27">
        <v>45359</v>
      </c>
      <c r="E277" s="27">
        <v>45366</v>
      </c>
      <c r="F277">
        <v>10</v>
      </c>
      <c r="G277">
        <v>241</v>
      </c>
      <c r="H277" t="s">
        <v>11</v>
      </c>
      <c r="I277" t="s">
        <v>14</v>
      </c>
      <c r="J277" t="s">
        <v>94</v>
      </c>
      <c r="K277">
        <f>Table1[[#This Row],[Delivered Date]]-Table1[[#This Row],[Order Date]]</f>
        <v>7</v>
      </c>
      <c r="L277" t="str">
        <f t="shared" si="4"/>
        <v>2024</v>
      </c>
      <c r="M277" t="str">
        <f>TEXT(Table1[[#This Row],[Order Date]],"MMM")</f>
        <v>Mar</v>
      </c>
      <c r="N277" t="e">
        <f>ROUND(Table1[[#This Row],[Unit Price]]*Table1[[#This Row],[Quantity]]*VLOOKUP(Table1[[#This Row],[Product Name]],[1]!Table2[#All],2,FALSE),0)</f>
        <v>#REF!</v>
      </c>
      <c r="O277">
        <f>Table1[[#This Row],[Unit Price]]*Table1[[#This Row],[Quantity]]</f>
        <v>2410</v>
      </c>
      <c r="P277" t="e">
        <f>Table1[[#This Row],[Sales Revenue]]-Table1[[#This Row],[Total Cost]]</f>
        <v>#REF!</v>
      </c>
    </row>
    <row r="278" spans="1:16" x14ac:dyDescent="0.25">
      <c r="A278" t="s">
        <v>393</v>
      </c>
      <c r="B278" t="s">
        <v>24</v>
      </c>
      <c r="C278" t="s">
        <v>166</v>
      </c>
      <c r="D278" s="27">
        <v>45353</v>
      </c>
      <c r="E278" s="27">
        <v>45366</v>
      </c>
      <c r="F278">
        <v>7</v>
      </c>
      <c r="G278">
        <v>720</v>
      </c>
      <c r="H278" t="s">
        <v>11</v>
      </c>
      <c r="I278" t="s">
        <v>16</v>
      </c>
      <c r="J278" t="s">
        <v>94</v>
      </c>
      <c r="K278">
        <f>Table1[[#This Row],[Delivered Date]]-Table1[[#This Row],[Order Date]]</f>
        <v>13</v>
      </c>
      <c r="L278" t="str">
        <f t="shared" si="4"/>
        <v>2024</v>
      </c>
      <c r="M278" t="str">
        <f>TEXT(Table1[[#This Row],[Order Date]],"MMM")</f>
        <v>Mar</v>
      </c>
      <c r="N278" t="e">
        <f>ROUND(Table1[[#This Row],[Unit Price]]*Table1[[#This Row],[Quantity]]*VLOOKUP(Table1[[#This Row],[Product Name]],[1]!Table2[#All],2,FALSE),0)</f>
        <v>#REF!</v>
      </c>
      <c r="O278">
        <f>Table1[[#This Row],[Unit Price]]*Table1[[#This Row],[Quantity]]</f>
        <v>5040</v>
      </c>
      <c r="P278" t="e">
        <f>Table1[[#This Row],[Sales Revenue]]-Table1[[#This Row],[Total Cost]]</f>
        <v>#REF!</v>
      </c>
    </row>
    <row r="279" spans="1:16" x14ac:dyDescent="0.25">
      <c r="A279" t="s">
        <v>394</v>
      </c>
      <c r="B279" t="s">
        <v>22</v>
      </c>
      <c r="C279" t="s">
        <v>96</v>
      </c>
      <c r="D279" s="27">
        <v>45360</v>
      </c>
      <c r="E279" s="27">
        <v>45371</v>
      </c>
      <c r="F279">
        <v>3</v>
      </c>
      <c r="G279">
        <v>80</v>
      </c>
      <c r="H279" t="s">
        <v>11</v>
      </c>
      <c r="I279" t="s">
        <v>14</v>
      </c>
      <c r="J279" t="s">
        <v>116</v>
      </c>
      <c r="K279">
        <f>Table1[[#This Row],[Delivered Date]]-Table1[[#This Row],[Order Date]]</f>
        <v>11</v>
      </c>
      <c r="L279" t="str">
        <f t="shared" si="4"/>
        <v>2024</v>
      </c>
      <c r="M279" t="str">
        <f>TEXT(Table1[[#This Row],[Order Date]],"MMM")</f>
        <v>Mar</v>
      </c>
      <c r="N279" t="e">
        <f>ROUND(Table1[[#This Row],[Unit Price]]*Table1[[#This Row],[Quantity]]*VLOOKUP(Table1[[#This Row],[Product Name]],[1]!Table2[#All],2,FALSE),0)</f>
        <v>#REF!</v>
      </c>
      <c r="O279">
        <f>Table1[[#This Row],[Unit Price]]*Table1[[#This Row],[Quantity]]</f>
        <v>240</v>
      </c>
      <c r="P279" t="e">
        <f>Table1[[#This Row],[Sales Revenue]]-Table1[[#This Row],[Total Cost]]</f>
        <v>#REF!</v>
      </c>
    </row>
    <row r="280" spans="1:16" x14ac:dyDescent="0.25">
      <c r="A280" t="s">
        <v>395</v>
      </c>
      <c r="B280" t="s">
        <v>23</v>
      </c>
      <c r="C280" t="s">
        <v>114</v>
      </c>
      <c r="D280" s="27">
        <v>45403</v>
      </c>
      <c r="E280" s="27">
        <v>45409</v>
      </c>
      <c r="F280">
        <v>2</v>
      </c>
      <c r="G280">
        <v>928</v>
      </c>
      <c r="H280" t="s">
        <v>11</v>
      </c>
      <c r="I280" t="s">
        <v>16</v>
      </c>
      <c r="J280" t="s">
        <v>91</v>
      </c>
      <c r="K280">
        <f>Table1[[#This Row],[Delivered Date]]-Table1[[#This Row],[Order Date]]</f>
        <v>6</v>
      </c>
      <c r="L280" t="str">
        <f t="shared" si="4"/>
        <v>2024</v>
      </c>
      <c r="M280" t="str">
        <f>TEXT(Table1[[#This Row],[Order Date]],"MMM")</f>
        <v>Apr</v>
      </c>
      <c r="N280" t="e">
        <f>ROUND(Table1[[#This Row],[Unit Price]]*Table1[[#This Row],[Quantity]]*VLOOKUP(Table1[[#This Row],[Product Name]],[1]!Table2[#All],2,FALSE),0)</f>
        <v>#REF!</v>
      </c>
      <c r="O280">
        <f>Table1[[#This Row],[Unit Price]]*Table1[[#This Row],[Quantity]]</f>
        <v>1856</v>
      </c>
      <c r="P280" t="e">
        <f>Table1[[#This Row],[Sales Revenue]]-Table1[[#This Row],[Total Cost]]</f>
        <v>#REF!</v>
      </c>
    </row>
    <row r="281" spans="1:16" x14ac:dyDescent="0.25">
      <c r="A281" t="s">
        <v>396</v>
      </c>
      <c r="B281" t="s">
        <v>23</v>
      </c>
      <c r="C281" t="s">
        <v>114</v>
      </c>
      <c r="D281" s="27">
        <v>45471</v>
      </c>
      <c r="E281" s="27">
        <v>45484</v>
      </c>
      <c r="F281">
        <v>7</v>
      </c>
      <c r="G281">
        <v>332</v>
      </c>
      <c r="H281" t="s">
        <v>11</v>
      </c>
      <c r="I281" t="s">
        <v>19</v>
      </c>
      <c r="J281" t="s">
        <v>116</v>
      </c>
      <c r="K281">
        <f>Table1[[#This Row],[Delivered Date]]-Table1[[#This Row],[Order Date]]</f>
        <v>13</v>
      </c>
      <c r="L281" t="str">
        <f t="shared" si="4"/>
        <v>2024</v>
      </c>
      <c r="M281" t="str">
        <f>TEXT(Table1[[#This Row],[Order Date]],"MMM")</f>
        <v>Jun</v>
      </c>
      <c r="N281" t="e">
        <f>ROUND(Table1[[#This Row],[Unit Price]]*Table1[[#This Row],[Quantity]]*VLOOKUP(Table1[[#This Row],[Product Name]],[1]!Table2[#All],2,FALSE),0)</f>
        <v>#REF!</v>
      </c>
      <c r="O281">
        <f>Table1[[#This Row],[Unit Price]]*Table1[[#This Row],[Quantity]]</f>
        <v>2324</v>
      </c>
      <c r="P281" t="e">
        <f>Table1[[#This Row],[Sales Revenue]]-Table1[[#This Row],[Total Cost]]</f>
        <v>#REF!</v>
      </c>
    </row>
    <row r="282" spans="1:16" x14ac:dyDescent="0.25">
      <c r="A282" t="s">
        <v>397</v>
      </c>
      <c r="B282" t="s">
        <v>24</v>
      </c>
      <c r="C282" t="s">
        <v>166</v>
      </c>
      <c r="D282" s="27">
        <v>45397</v>
      </c>
      <c r="E282" s="27">
        <v>45400</v>
      </c>
      <c r="F282">
        <v>9</v>
      </c>
      <c r="G282">
        <v>631</v>
      </c>
      <c r="H282" t="s">
        <v>12</v>
      </c>
      <c r="I282" t="s">
        <v>14</v>
      </c>
      <c r="J282" t="s">
        <v>94</v>
      </c>
      <c r="K282">
        <f>Table1[[#This Row],[Delivered Date]]-Table1[[#This Row],[Order Date]]</f>
        <v>3</v>
      </c>
      <c r="L282" t="str">
        <f t="shared" si="4"/>
        <v>2024</v>
      </c>
      <c r="M282" t="str">
        <f>TEXT(Table1[[#This Row],[Order Date]],"MMM")</f>
        <v>Apr</v>
      </c>
      <c r="N282" t="e">
        <f>ROUND(Table1[[#This Row],[Unit Price]]*Table1[[#This Row],[Quantity]]*VLOOKUP(Table1[[#This Row],[Product Name]],[1]!Table2[#All],2,FALSE),0)</f>
        <v>#REF!</v>
      </c>
      <c r="O282">
        <f>Table1[[#This Row],[Unit Price]]*Table1[[#This Row],[Quantity]]</f>
        <v>5679</v>
      </c>
      <c r="P282" t="e">
        <f>Table1[[#This Row],[Sales Revenue]]-Table1[[#This Row],[Total Cost]]</f>
        <v>#REF!</v>
      </c>
    </row>
    <row r="283" spans="1:16" x14ac:dyDescent="0.25">
      <c r="A283" t="s">
        <v>398</v>
      </c>
      <c r="B283" t="s">
        <v>25</v>
      </c>
      <c r="C283" t="s">
        <v>185</v>
      </c>
      <c r="D283" s="27">
        <v>45415</v>
      </c>
      <c r="E283" s="27">
        <v>45419</v>
      </c>
      <c r="F283">
        <v>8</v>
      </c>
      <c r="G283">
        <v>663</v>
      </c>
      <c r="H283" t="s">
        <v>12</v>
      </c>
      <c r="I283" t="s">
        <v>14</v>
      </c>
      <c r="J283" t="s">
        <v>101</v>
      </c>
      <c r="K283">
        <f>Table1[[#This Row],[Delivered Date]]-Table1[[#This Row],[Order Date]]</f>
        <v>4</v>
      </c>
      <c r="L283" t="str">
        <f t="shared" si="4"/>
        <v>2024</v>
      </c>
      <c r="M283" t="str">
        <f>TEXT(Table1[[#This Row],[Order Date]],"MMM")</f>
        <v>May</v>
      </c>
      <c r="N283" t="e">
        <f>ROUND(Table1[[#This Row],[Unit Price]]*Table1[[#This Row],[Quantity]]*VLOOKUP(Table1[[#This Row],[Product Name]],[1]!Table2[#All],2,FALSE),0)</f>
        <v>#REF!</v>
      </c>
      <c r="O283">
        <f>Table1[[#This Row],[Unit Price]]*Table1[[#This Row],[Quantity]]</f>
        <v>5304</v>
      </c>
      <c r="P283" t="e">
        <f>Table1[[#This Row],[Sales Revenue]]-Table1[[#This Row],[Total Cost]]</f>
        <v>#REF!</v>
      </c>
    </row>
    <row r="284" spans="1:16" x14ac:dyDescent="0.25">
      <c r="A284" t="s">
        <v>399</v>
      </c>
      <c r="B284" t="s">
        <v>26</v>
      </c>
      <c r="C284" t="s">
        <v>103</v>
      </c>
      <c r="D284" s="27">
        <v>45641</v>
      </c>
      <c r="E284" s="27">
        <v>45646</v>
      </c>
      <c r="F284">
        <v>3</v>
      </c>
      <c r="G284">
        <v>791</v>
      </c>
      <c r="H284" t="s">
        <v>11</v>
      </c>
      <c r="I284" t="s">
        <v>17</v>
      </c>
      <c r="J284" t="s">
        <v>91</v>
      </c>
      <c r="K284">
        <f>Table1[[#This Row],[Delivered Date]]-Table1[[#This Row],[Order Date]]</f>
        <v>5</v>
      </c>
      <c r="L284" t="str">
        <f t="shared" si="4"/>
        <v>2024</v>
      </c>
      <c r="M284" t="str">
        <f>TEXT(Table1[[#This Row],[Order Date]],"MMM")</f>
        <v>Dec</v>
      </c>
      <c r="N284" t="e">
        <f>ROUND(Table1[[#This Row],[Unit Price]]*Table1[[#This Row],[Quantity]]*VLOOKUP(Table1[[#This Row],[Product Name]],[1]!Table2[#All],2,FALSE),0)</f>
        <v>#REF!</v>
      </c>
      <c r="O284">
        <f>Table1[[#This Row],[Unit Price]]*Table1[[#This Row],[Quantity]]</f>
        <v>2373</v>
      </c>
      <c r="P284" t="e">
        <f>Table1[[#This Row],[Sales Revenue]]-Table1[[#This Row],[Total Cost]]</f>
        <v>#REF!</v>
      </c>
    </row>
    <row r="285" spans="1:16" x14ac:dyDescent="0.25">
      <c r="A285" t="s">
        <v>400</v>
      </c>
      <c r="B285" t="s">
        <v>23</v>
      </c>
      <c r="C285" t="s">
        <v>126</v>
      </c>
      <c r="D285" s="27">
        <v>45613</v>
      </c>
      <c r="E285" s="27">
        <v>45616</v>
      </c>
      <c r="F285">
        <v>9</v>
      </c>
      <c r="G285">
        <v>795</v>
      </c>
      <c r="H285" t="s">
        <v>12</v>
      </c>
      <c r="I285" t="s">
        <v>17</v>
      </c>
      <c r="J285" t="s">
        <v>116</v>
      </c>
      <c r="K285">
        <f>Table1[[#This Row],[Delivered Date]]-Table1[[#This Row],[Order Date]]</f>
        <v>3</v>
      </c>
      <c r="L285" t="str">
        <f t="shared" si="4"/>
        <v>2024</v>
      </c>
      <c r="M285" t="str">
        <f>TEXT(Table1[[#This Row],[Order Date]],"MMM")</f>
        <v>Nov</v>
      </c>
      <c r="N285" t="e">
        <f>ROUND(Table1[[#This Row],[Unit Price]]*Table1[[#This Row],[Quantity]]*VLOOKUP(Table1[[#This Row],[Product Name]],[1]!Table2[#All],2,FALSE),0)</f>
        <v>#REF!</v>
      </c>
      <c r="O285">
        <f>Table1[[#This Row],[Unit Price]]*Table1[[#This Row],[Quantity]]</f>
        <v>7155</v>
      </c>
      <c r="P285" t="e">
        <f>Table1[[#This Row],[Sales Revenue]]-Table1[[#This Row],[Total Cost]]</f>
        <v>#REF!</v>
      </c>
    </row>
    <row r="286" spans="1:16" x14ac:dyDescent="0.25">
      <c r="A286" t="s">
        <v>401</v>
      </c>
      <c r="B286" t="s">
        <v>24</v>
      </c>
      <c r="C286" t="s">
        <v>166</v>
      </c>
      <c r="D286" s="27">
        <v>45332</v>
      </c>
      <c r="E286" s="27">
        <v>45346</v>
      </c>
      <c r="F286">
        <v>9</v>
      </c>
      <c r="G286">
        <v>953</v>
      </c>
      <c r="H286" t="s">
        <v>12</v>
      </c>
      <c r="I286" t="s">
        <v>16</v>
      </c>
      <c r="J286" t="s">
        <v>101</v>
      </c>
      <c r="K286">
        <f>Table1[[#This Row],[Delivered Date]]-Table1[[#This Row],[Order Date]]</f>
        <v>14</v>
      </c>
      <c r="L286" t="str">
        <f t="shared" si="4"/>
        <v>2024</v>
      </c>
      <c r="M286" t="str">
        <f>TEXT(Table1[[#This Row],[Order Date]],"MMM")</f>
        <v>Feb</v>
      </c>
      <c r="N286" t="e">
        <f>ROUND(Table1[[#This Row],[Unit Price]]*Table1[[#This Row],[Quantity]]*VLOOKUP(Table1[[#This Row],[Product Name]],[1]!Table2[#All],2,FALSE),0)</f>
        <v>#REF!</v>
      </c>
      <c r="O286">
        <f>Table1[[#This Row],[Unit Price]]*Table1[[#This Row],[Quantity]]</f>
        <v>8577</v>
      </c>
      <c r="P286" t="e">
        <f>Table1[[#This Row],[Sales Revenue]]-Table1[[#This Row],[Total Cost]]</f>
        <v>#REF!</v>
      </c>
    </row>
    <row r="287" spans="1:16" x14ac:dyDescent="0.25">
      <c r="A287" t="s">
        <v>402</v>
      </c>
      <c r="B287" t="s">
        <v>26</v>
      </c>
      <c r="C287" t="s">
        <v>120</v>
      </c>
      <c r="D287" s="27">
        <v>45592</v>
      </c>
      <c r="E287" s="27">
        <v>45606</v>
      </c>
      <c r="F287">
        <v>2</v>
      </c>
      <c r="G287">
        <v>327</v>
      </c>
      <c r="H287" t="s">
        <v>12</v>
      </c>
      <c r="I287" t="s">
        <v>14</v>
      </c>
      <c r="J287" t="s">
        <v>101</v>
      </c>
      <c r="K287">
        <f>Table1[[#This Row],[Delivered Date]]-Table1[[#This Row],[Order Date]]</f>
        <v>14</v>
      </c>
      <c r="L287" t="str">
        <f t="shared" si="4"/>
        <v>2024</v>
      </c>
      <c r="M287" t="str">
        <f>TEXT(Table1[[#This Row],[Order Date]],"MMM")</f>
        <v>Oct</v>
      </c>
      <c r="N287" t="e">
        <f>ROUND(Table1[[#This Row],[Unit Price]]*Table1[[#This Row],[Quantity]]*VLOOKUP(Table1[[#This Row],[Product Name]],[1]!Table2[#All],2,FALSE),0)</f>
        <v>#REF!</v>
      </c>
      <c r="O287">
        <f>Table1[[#This Row],[Unit Price]]*Table1[[#This Row],[Quantity]]</f>
        <v>654</v>
      </c>
      <c r="P287" t="e">
        <f>Table1[[#This Row],[Sales Revenue]]-Table1[[#This Row],[Total Cost]]</f>
        <v>#REF!</v>
      </c>
    </row>
    <row r="288" spans="1:16" x14ac:dyDescent="0.25">
      <c r="A288" t="s">
        <v>403</v>
      </c>
      <c r="B288" t="s">
        <v>23</v>
      </c>
      <c r="C288" t="s">
        <v>130</v>
      </c>
      <c r="D288" s="27">
        <v>45320</v>
      </c>
      <c r="E288" s="27">
        <v>45324</v>
      </c>
      <c r="F288">
        <v>5</v>
      </c>
      <c r="G288">
        <v>692</v>
      </c>
      <c r="H288" t="s">
        <v>11</v>
      </c>
      <c r="I288" t="s">
        <v>14</v>
      </c>
      <c r="J288" t="s">
        <v>94</v>
      </c>
      <c r="K288">
        <f>Table1[[#This Row],[Delivered Date]]-Table1[[#This Row],[Order Date]]</f>
        <v>4</v>
      </c>
      <c r="L288" t="str">
        <f t="shared" si="4"/>
        <v>2024</v>
      </c>
      <c r="M288" t="str">
        <f>TEXT(Table1[[#This Row],[Order Date]],"MMM")</f>
        <v>Jan</v>
      </c>
      <c r="N288" t="e">
        <f>ROUND(Table1[[#This Row],[Unit Price]]*Table1[[#This Row],[Quantity]]*VLOOKUP(Table1[[#This Row],[Product Name]],[1]!Table2[#All],2,FALSE),0)</f>
        <v>#REF!</v>
      </c>
      <c r="O288">
        <f>Table1[[#This Row],[Unit Price]]*Table1[[#This Row],[Quantity]]</f>
        <v>3460</v>
      </c>
      <c r="P288" t="e">
        <f>Table1[[#This Row],[Sales Revenue]]-Table1[[#This Row],[Total Cost]]</f>
        <v>#REF!</v>
      </c>
    </row>
    <row r="289" spans="1:16" x14ac:dyDescent="0.25">
      <c r="A289" t="s">
        <v>404</v>
      </c>
      <c r="B289" t="s">
        <v>24</v>
      </c>
      <c r="C289" t="s">
        <v>128</v>
      </c>
      <c r="D289" s="27">
        <v>45651</v>
      </c>
      <c r="E289" s="27">
        <v>45658</v>
      </c>
      <c r="F289">
        <v>1</v>
      </c>
      <c r="G289">
        <v>177</v>
      </c>
      <c r="H289" t="s">
        <v>12</v>
      </c>
      <c r="I289" t="s">
        <v>17</v>
      </c>
      <c r="J289" t="s">
        <v>94</v>
      </c>
      <c r="K289">
        <f>Table1[[#This Row],[Delivered Date]]-Table1[[#This Row],[Order Date]]</f>
        <v>7</v>
      </c>
      <c r="L289" t="str">
        <f t="shared" si="4"/>
        <v>2024</v>
      </c>
      <c r="M289" t="str">
        <f>TEXT(Table1[[#This Row],[Order Date]],"MMM")</f>
        <v>Dec</v>
      </c>
      <c r="N289" t="e">
        <f>ROUND(Table1[[#This Row],[Unit Price]]*Table1[[#This Row],[Quantity]]*VLOOKUP(Table1[[#This Row],[Product Name]],[1]!Table2[#All],2,FALSE),0)</f>
        <v>#REF!</v>
      </c>
      <c r="O289">
        <f>Table1[[#This Row],[Unit Price]]*Table1[[#This Row],[Quantity]]</f>
        <v>177</v>
      </c>
      <c r="P289" t="e">
        <f>Table1[[#This Row],[Sales Revenue]]-Table1[[#This Row],[Total Cost]]</f>
        <v>#REF!</v>
      </c>
    </row>
    <row r="290" spans="1:16" x14ac:dyDescent="0.25">
      <c r="A290" t="s">
        <v>405</v>
      </c>
      <c r="B290" t="s">
        <v>23</v>
      </c>
      <c r="C290" t="s">
        <v>126</v>
      </c>
      <c r="D290" s="27">
        <v>45377</v>
      </c>
      <c r="E290" s="27">
        <v>45390</v>
      </c>
      <c r="F290">
        <v>6</v>
      </c>
      <c r="G290">
        <v>139</v>
      </c>
      <c r="H290" t="s">
        <v>12</v>
      </c>
      <c r="I290" t="s">
        <v>14</v>
      </c>
      <c r="J290" t="s">
        <v>116</v>
      </c>
      <c r="K290">
        <f>Table1[[#This Row],[Delivered Date]]-Table1[[#This Row],[Order Date]]</f>
        <v>13</v>
      </c>
      <c r="L290" t="str">
        <f t="shared" si="4"/>
        <v>2024</v>
      </c>
      <c r="M290" t="str">
        <f>TEXT(Table1[[#This Row],[Order Date]],"MMM")</f>
        <v>Mar</v>
      </c>
      <c r="N290" t="e">
        <f>ROUND(Table1[[#This Row],[Unit Price]]*Table1[[#This Row],[Quantity]]*VLOOKUP(Table1[[#This Row],[Product Name]],[1]!Table2[#All],2,FALSE),0)</f>
        <v>#REF!</v>
      </c>
      <c r="O290">
        <f>Table1[[#This Row],[Unit Price]]*Table1[[#This Row],[Quantity]]</f>
        <v>834</v>
      </c>
      <c r="P290" t="e">
        <f>Table1[[#This Row],[Sales Revenue]]-Table1[[#This Row],[Total Cost]]</f>
        <v>#REF!</v>
      </c>
    </row>
    <row r="291" spans="1:16" x14ac:dyDescent="0.25">
      <c r="A291" t="s">
        <v>406</v>
      </c>
      <c r="B291" t="s">
        <v>23</v>
      </c>
      <c r="C291" t="s">
        <v>134</v>
      </c>
      <c r="D291" s="27">
        <v>45480</v>
      </c>
      <c r="E291" s="27">
        <v>45490</v>
      </c>
      <c r="F291">
        <v>3</v>
      </c>
      <c r="G291">
        <v>271</v>
      </c>
      <c r="H291" t="s">
        <v>12</v>
      </c>
      <c r="I291" t="s">
        <v>19</v>
      </c>
      <c r="J291" t="s">
        <v>91</v>
      </c>
      <c r="K291">
        <f>Table1[[#This Row],[Delivered Date]]-Table1[[#This Row],[Order Date]]</f>
        <v>10</v>
      </c>
      <c r="L291" t="str">
        <f t="shared" si="4"/>
        <v>2024</v>
      </c>
      <c r="M291" t="str">
        <f>TEXT(Table1[[#This Row],[Order Date]],"MMM")</f>
        <v>Jul</v>
      </c>
      <c r="N291" t="e">
        <f>ROUND(Table1[[#This Row],[Unit Price]]*Table1[[#This Row],[Quantity]]*VLOOKUP(Table1[[#This Row],[Product Name]],[1]!Table2[#All],2,FALSE),0)</f>
        <v>#REF!</v>
      </c>
      <c r="O291">
        <f>Table1[[#This Row],[Unit Price]]*Table1[[#This Row],[Quantity]]</f>
        <v>813</v>
      </c>
      <c r="P291" t="e">
        <f>Table1[[#This Row],[Sales Revenue]]-Table1[[#This Row],[Total Cost]]</f>
        <v>#REF!</v>
      </c>
    </row>
    <row r="292" spans="1:16" x14ac:dyDescent="0.25">
      <c r="A292" t="s">
        <v>407</v>
      </c>
      <c r="B292" t="s">
        <v>24</v>
      </c>
      <c r="C292" t="s">
        <v>128</v>
      </c>
      <c r="D292" s="27">
        <v>45552</v>
      </c>
      <c r="E292" s="27">
        <v>45555</v>
      </c>
      <c r="F292">
        <v>1</v>
      </c>
      <c r="G292">
        <v>55</v>
      </c>
      <c r="H292" t="s">
        <v>11</v>
      </c>
      <c r="I292" t="s">
        <v>19</v>
      </c>
      <c r="J292" t="s">
        <v>116</v>
      </c>
      <c r="K292">
        <f>Table1[[#This Row],[Delivered Date]]-Table1[[#This Row],[Order Date]]</f>
        <v>3</v>
      </c>
      <c r="L292" t="str">
        <f t="shared" si="4"/>
        <v>2024</v>
      </c>
      <c r="M292" t="str">
        <f>TEXT(Table1[[#This Row],[Order Date]],"MMM")</f>
        <v>Sep</v>
      </c>
      <c r="N292" t="e">
        <f>ROUND(Table1[[#This Row],[Unit Price]]*Table1[[#This Row],[Quantity]]*VLOOKUP(Table1[[#This Row],[Product Name]],[1]!Table2[#All],2,FALSE),0)</f>
        <v>#REF!</v>
      </c>
      <c r="O292">
        <f>Table1[[#This Row],[Unit Price]]*Table1[[#This Row],[Quantity]]</f>
        <v>55</v>
      </c>
      <c r="P292" t="e">
        <f>Table1[[#This Row],[Sales Revenue]]-Table1[[#This Row],[Total Cost]]</f>
        <v>#REF!</v>
      </c>
    </row>
    <row r="293" spans="1:16" x14ac:dyDescent="0.25">
      <c r="A293" t="s">
        <v>408</v>
      </c>
      <c r="B293" t="s">
        <v>24</v>
      </c>
      <c r="C293" t="s">
        <v>100</v>
      </c>
      <c r="D293" s="27">
        <v>45478</v>
      </c>
      <c r="E293" s="27">
        <v>45491</v>
      </c>
      <c r="F293">
        <v>7</v>
      </c>
      <c r="G293">
        <v>952</v>
      </c>
      <c r="H293" t="s">
        <v>11</v>
      </c>
      <c r="I293" t="s">
        <v>16</v>
      </c>
      <c r="J293" t="s">
        <v>91</v>
      </c>
      <c r="K293">
        <f>Table1[[#This Row],[Delivered Date]]-Table1[[#This Row],[Order Date]]</f>
        <v>13</v>
      </c>
      <c r="L293" t="str">
        <f t="shared" si="4"/>
        <v>2024</v>
      </c>
      <c r="M293" t="str">
        <f>TEXT(Table1[[#This Row],[Order Date]],"MMM")</f>
        <v>Jul</v>
      </c>
      <c r="N293" t="e">
        <f>ROUND(Table1[[#This Row],[Unit Price]]*Table1[[#This Row],[Quantity]]*VLOOKUP(Table1[[#This Row],[Product Name]],[1]!Table2[#All],2,FALSE),0)</f>
        <v>#REF!</v>
      </c>
      <c r="O293">
        <f>Table1[[#This Row],[Unit Price]]*Table1[[#This Row],[Quantity]]</f>
        <v>6664</v>
      </c>
      <c r="P293" t="e">
        <f>Table1[[#This Row],[Sales Revenue]]-Table1[[#This Row],[Total Cost]]</f>
        <v>#REF!</v>
      </c>
    </row>
    <row r="294" spans="1:16" x14ac:dyDescent="0.25">
      <c r="A294" t="s">
        <v>409</v>
      </c>
      <c r="B294" t="s">
        <v>24</v>
      </c>
      <c r="C294" t="s">
        <v>106</v>
      </c>
      <c r="D294" s="27">
        <v>45482</v>
      </c>
      <c r="E294" s="27">
        <v>45488</v>
      </c>
      <c r="F294">
        <v>2</v>
      </c>
      <c r="G294">
        <v>524</v>
      </c>
      <c r="H294" t="s">
        <v>11</v>
      </c>
      <c r="I294" t="s">
        <v>14</v>
      </c>
      <c r="J294" t="s">
        <v>94</v>
      </c>
      <c r="K294">
        <f>Table1[[#This Row],[Delivered Date]]-Table1[[#This Row],[Order Date]]</f>
        <v>6</v>
      </c>
      <c r="L294" t="str">
        <f t="shared" si="4"/>
        <v>2024</v>
      </c>
      <c r="M294" t="str">
        <f>TEXT(Table1[[#This Row],[Order Date]],"MMM")</f>
        <v>Jul</v>
      </c>
      <c r="N294" t="e">
        <f>ROUND(Table1[[#This Row],[Unit Price]]*Table1[[#This Row],[Quantity]]*VLOOKUP(Table1[[#This Row],[Product Name]],[1]!Table2[#All],2,FALSE),0)</f>
        <v>#REF!</v>
      </c>
      <c r="O294">
        <f>Table1[[#This Row],[Unit Price]]*Table1[[#This Row],[Quantity]]</f>
        <v>1048</v>
      </c>
      <c r="P294" t="e">
        <f>Table1[[#This Row],[Sales Revenue]]-Table1[[#This Row],[Total Cost]]</f>
        <v>#REF!</v>
      </c>
    </row>
    <row r="295" spans="1:16" x14ac:dyDescent="0.25">
      <c r="A295" t="s">
        <v>410</v>
      </c>
      <c r="B295" t="s">
        <v>22</v>
      </c>
      <c r="C295" t="s">
        <v>122</v>
      </c>
      <c r="D295" s="27">
        <v>45417</v>
      </c>
      <c r="E295" s="27">
        <v>45421</v>
      </c>
      <c r="F295">
        <v>3</v>
      </c>
      <c r="G295">
        <v>16</v>
      </c>
      <c r="H295" t="s">
        <v>11</v>
      </c>
      <c r="I295" t="s">
        <v>17</v>
      </c>
      <c r="J295" t="s">
        <v>101</v>
      </c>
      <c r="K295">
        <f>Table1[[#This Row],[Delivered Date]]-Table1[[#This Row],[Order Date]]</f>
        <v>4</v>
      </c>
      <c r="L295" t="str">
        <f t="shared" si="4"/>
        <v>2024</v>
      </c>
      <c r="M295" t="str">
        <f>TEXT(Table1[[#This Row],[Order Date]],"MMM")</f>
        <v>May</v>
      </c>
      <c r="N295" t="e">
        <f>ROUND(Table1[[#This Row],[Unit Price]]*Table1[[#This Row],[Quantity]]*VLOOKUP(Table1[[#This Row],[Product Name]],[1]!Table2[#All],2,FALSE),0)</f>
        <v>#REF!</v>
      </c>
      <c r="O295">
        <f>Table1[[#This Row],[Unit Price]]*Table1[[#This Row],[Quantity]]</f>
        <v>48</v>
      </c>
      <c r="P295" t="e">
        <f>Table1[[#This Row],[Sales Revenue]]-Table1[[#This Row],[Total Cost]]</f>
        <v>#REF!</v>
      </c>
    </row>
    <row r="296" spans="1:16" x14ac:dyDescent="0.25">
      <c r="A296" t="s">
        <v>411</v>
      </c>
      <c r="B296" t="s">
        <v>23</v>
      </c>
      <c r="C296" t="s">
        <v>126</v>
      </c>
      <c r="D296" s="27">
        <v>45617</v>
      </c>
      <c r="E296" s="27">
        <v>45621</v>
      </c>
      <c r="F296">
        <v>1</v>
      </c>
      <c r="G296">
        <v>983</v>
      </c>
      <c r="H296" t="s">
        <v>12</v>
      </c>
      <c r="I296" t="s">
        <v>20</v>
      </c>
      <c r="J296" t="s">
        <v>94</v>
      </c>
      <c r="K296">
        <f>Table1[[#This Row],[Delivered Date]]-Table1[[#This Row],[Order Date]]</f>
        <v>4</v>
      </c>
      <c r="L296" t="str">
        <f t="shared" si="4"/>
        <v>2024</v>
      </c>
      <c r="M296" t="str">
        <f>TEXT(Table1[[#This Row],[Order Date]],"MMM")</f>
        <v>Nov</v>
      </c>
      <c r="N296" t="e">
        <f>ROUND(Table1[[#This Row],[Unit Price]]*Table1[[#This Row],[Quantity]]*VLOOKUP(Table1[[#This Row],[Product Name]],[1]!Table2[#All],2,FALSE),0)</f>
        <v>#REF!</v>
      </c>
      <c r="O296">
        <f>Table1[[#This Row],[Unit Price]]*Table1[[#This Row],[Quantity]]</f>
        <v>983</v>
      </c>
      <c r="P296" t="e">
        <f>Table1[[#This Row],[Sales Revenue]]-Table1[[#This Row],[Total Cost]]</f>
        <v>#REF!</v>
      </c>
    </row>
    <row r="297" spans="1:16" x14ac:dyDescent="0.25">
      <c r="A297" t="s">
        <v>412</v>
      </c>
      <c r="B297" t="s">
        <v>24</v>
      </c>
      <c r="C297" t="s">
        <v>128</v>
      </c>
      <c r="D297" s="27">
        <v>45646</v>
      </c>
      <c r="E297" s="27">
        <v>45657</v>
      </c>
      <c r="F297">
        <v>5</v>
      </c>
      <c r="G297">
        <v>105</v>
      </c>
      <c r="H297" t="s">
        <v>12</v>
      </c>
      <c r="I297" t="s">
        <v>16</v>
      </c>
      <c r="J297" t="s">
        <v>101</v>
      </c>
      <c r="K297">
        <f>Table1[[#This Row],[Delivered Date]]-Table1[[#This Row],[Order Date]]</f>
        <v>11</v>
      </c>
      <c r="L297" t="str">
        <f t="shared" si="4"/>
        <v>2024</v>
      </c>
      <c r="M297" t="str">
        <f>TEXT(Table1[[#This Row],[Order Date]],"MMM")</f>
        <v>Dec</v>
      </c>
      <c r="N297" t="e">
        <f>ROUND(Table1[[#This Row],[Unit Price]]*Table1[[#This Row],[Quantity]]*VLOOKUP(Table1[[#This Row],[Product Name]],[1]!Table2[#All],2,FALSE),0)</f>
        <v>#REF!</v>
      </c>
      <c r="O297">
        <f>Table1[[#This Row],[Unit Price]]*Table1[[#This Row],[Quantity]]</f>
        <v>525</v>
      </c>
      <c r="P297" t="e">
        <f>Table1[[#This Row],[Sales Revenue]]-Table1[[#This Row],[Total Cost]]</f>
        <v>#REF!</v>
      </c>
    </row>
    <row r="298" spans="1:16" x14ac:dyDescent="0.25">
      <c r="A298" t="s">
        <v>413</v>
      </c>
      <c r="B298" t="s">
        <v>25</v>
      </c>
      <c r="C298" t="s">
        <v>98</v>
      </c>
      <c r="D298" s="27">
        <v>45526</v>
      </c>
      <c r="E298" s="27">
        <v>45540</v>
      </c>
      <c r="F298">
        <v>2</v>
      </c>
      <c r="G298">
        <v>604</v>
      </c>
      <c r="H298" t="s">
        <v>11</v>
      </c>
      <c r="I298" t="s">
        <v>16</v>
      </c>
      <c r="J298" t="s">
        <v>91</v>
      </c>
      <c r="K298">
        <f>Table1[[#This Row],[Delivered Date]]-Table1[[#This Row],[Order Date]]</f>
        <v>14</v>
      </c>
      <c r="L298" t="str">
        <f t="shared" si="4"/>
        <v>2024</v>
      </c>
      <c r="M298" t="str">
        <f>TEXT(Table1[[#This Row],[Order Date]],"MMM")</f>
        <v>Aug</v>
      </c>
      <c r="N298" t="e">
        <f>ROUND(Table1[[#This Row],[Unit Price]]*Table1[[#This Row],[Quantity]]*VLOOKUP(Table1[[#This Row],[Product Name]],[1]!Table2[#All],2,FALSE),0)</f>
        <v>#REF!</v>
      </c>
      <c r="O298">
        <f>Table1[[#This Row],[Unit Price]]*Table1[[#This Row],[Quantity]]</f>
        <v>1208</v>
      </c>
      <c r="P298" t="e">
        <f>Table1[[#This Row],[Sales Revenue]]-Table1[[#This Row],[Total Cost]]</f>
        <v>#REF!</v>
      </c>
    </row>
    <row r="299" spans="1:16" x14ac:dyDescent="0.25">
      <c r="A299" t="s">
        <v>414</v>
      </c>
      <c r="B299" t="s">
        <v>25</v>
      </c>
      <c r="C299" t="s">
        <v>185</v>
      </c>
      <c r="D299" s="27">
        <v>45595</v>
      </c>
      <c r="E299" s="27">
        <v>45605</v>
      </c>
      <c r="F299">
        <v>10</v>
      </c>
      <c r="G299">
        <v>73</v>
      </c>
      <c r="H299" t="s">
        <v>11</v>
      </c>
      <c r="I299" t="s">
        <v>17</v>
      </c>
      <c r="J299" t="s">
        <v>94</v>
      </c>
      <c r="K299">
        <f>Table1[[#This Row],[Delivered Date]]-Table1[[#This Row],[Order Date]]</f>
        <v>10</v>
      </c>
      <c r="L299" t="str">
        <f t="shared" si="4"/>
        <v>2024</v>
      </c>
      <c r="M299" t="str">
        <f>TEXT(Table1[[#This Row],[Order Date]],"MMM")</f>
        <v>Oct</v>
      </c>
      <c r="N299" t="e">
        <f>ROUND(Table1[[#This Row],[Unit Price]]*Table1[[#This Row],[Quantity]]*VLOOKUP(Table1[[#This Row],[Product Name]],[1]!Table2[#All],2,FALSE),0)</f>
        <v>#REF!</v>
      </c>
      <c r="O299">
        <f>Table1[[#This Row],[Unit Price]]*Table1[[#This Row],[Quantity]]</f>
        <v>730</v>
      </c>
      <c r="P299" t="e">
        <f>Table1[[#This Row],[Sales Revenue]]-Table1[[#This Row],[Total Cost]]</f>
        <v>#REF!</v>
      </c>
    </row>
    <row r="300" spans="1:16" x14ac:dyDescent="0.25">
      <c r="A300" t="s">
        <v>415</v>
      </c>
      <c r="B300" t="s">
        <v>25</v>
      </c>
      <c r="C300" t="s">
        <v>98</v>
      </c>
      <c r="D300" s="27">
        <v>45411</v>
      </c>
      <c r="E300" s="27">
        <v>45426</v>
      </c>
      <c r="F300">
        <v>2</v>
      </c>
      <c r="G300">
        <v>976</v>
      </c>
      <c r="H300" t="s">
        <v>12</v>
      </c>
      <c r="I300" t="s">
        <v>16</v>
      </c>
      <c r="J300" t="s">
        <v>116</v>
      </c>
      <c r="K300">
        <f>Table1[[#This Row],[Delivered Date]]-Table1[[#This Row],[Order Date]]</f>
        <v>15</v>
      </c>
      <c r="L300" t="str">
        <f t="shared" si="4"/>
        <v>2024</v>
      </c>
      <c r="M300" t="str">
        <f>TEXT(Table1[[#This Row],[Order Date]],"MMM")</f>
        <v>Apr</v>
      </c>
      <c r="N300" t="e">
        <f>ROUND(Table1[[#This Row],[Unit Price]]*Table1[[#This Row],[Quantity]]*VLOOKUP(Table1[[#This Row],[Product Name]],[1]!Table2[#All],2,FALSE),0)</f>
        <v>#REF!</v>
      </c>
      <c r="O300">
        <f>Table1[[#This Row],[Unit Price]]*Table1[[#This Row],[Quantity]]</f>
        <v>1952</v>
      </c>
      <c r="P300" t="e">
        <f>Table1[[#This Row],[Sales Revenue]]-Table1[[#This Row],[Total Cost]]</f>
        <v>#REF!</v>
      </c>
    </row>
    <row r="301" spans="1:16" x14ac:dyDescent="0.25">
      <c r="A301" t="s">
        <v>416</v>
      </c>
      <c r="B301" t="s">
        <v>24</v>
      </c>
      <c r="C301" t="s">
        <v>90</v>
      </c>
      <c r="D301" s="27">
        <v>45372</v>
      </c>
      <c r="E301" s="27">
        <v>45375</v>
      </c>
      <c r="F301">
        <v>5</v>
      </c>
      <c r="G301">
        <v>856</v>
      </c>
      <c r="H301" t="s">
        <v>11</v>
      </c>
      <c r="I301" t="s">
        <v>14</v>
      </c>
      <c r="J301" t="s">
        <v>94</v>
      </c>
      <c r="K301">
        <f>Table1[[#This Row],[Delivered Date]]-Table1[[#This Row],[Order Date]]</f>
        <v>3</v>
      </c>
      <c r="L301" t="str">
        <f t="shared" si="4"/>
        <v>2024</v>
      </c>
      <c r="M301" t="str">
        <f>TEXT(Table1[[#This Row],[Order Date]],"MMM")</f>
        <v>Mar</v>
      </c>
      <c r="N301" t="e">
        <f>ROUND(Table1[[#This Row],[Unit Price]]*Table1[[#This Row],[Quantity]]*VLOOKUP(Table1[[#This Row],[Product Name]],[1]!Table2[#All],2,FALSE),0)</f>
        <v>#REF!</v>
      </c>
      <c r="O301">
        <f>Table1[[#This Row],[Unit Price]]*Table1[[#This Row],[Quantity]]</f>
        <v>4280</v>
      </c>
      <c r="P301" t="e">
        <f>Table1[[#This Row],[Sales Revenue]]-Table1[[#This Row],[Total Cost]]</f>
        <v>#REF!</v>
      </c>
    </row>
    <row r="302" spans="1:16" x14ac:dyDescent="0.25">
      <c r="A302" t="s">
        <v>417</v>
      </c>
      <c r="B302" t="s">
        <v>23</v>
      </c>
      <c r="C302" t="s">
        <v>93</v>
      </c>
      <c r="D302" s="27">
        <v>45638</v>
      </c>
      <c r="E302" s="27">
        <v>45651</v>
      </c>
      <c r="F302">
        <v>5</v>
      </c>
      <c r="G302">
        <v>276</v>
      </c>
      <c r="H302" t="s">
        <v>11</v>
      </c>
      <c r="I302" t="s">
        <v>19</v>
      </c>
      <c r="J302" t="s">
        <v>116</v>
      </c>
      <c r="K302">
        <f>Table1[[#This Row],[Delivered Date]]-Table1[[#This Row],[Order Date]]</f>
        <v>13</v>
      </c>
      <c r="L302" t="str">
        <f t="shared" si="4"/>
        <v>2024</v>
      </c>
      <c r="M302" t="str">
        <f>TEXT(Table1[[#This Row],[Order Date]],"MMM")</f>
        <v>Dec</v>
      </c>
      <c r="N302" t="e">
        <f>ROUND(Table1[[#This Row],[Unit Price]]*Table1[[#This Row],[Quantity]]*VLOOKUP(Table1[[#This Row],[Product Name]],[1]!Table2[#All],2,FALSE),0)</f>
        <v>#REF!</v>
      </c>
      <c r="O302">
        <f>Table1[[#This Row],[Unit Price]]*Table1[[#This Row],[Quantity]]</f>
        <v>1380</v>
      </c>
      <c r="P302" t="e">
        <f>Table1[[#This Row],[Sales Revenue]]-Table1[[#This Row],[Total Cost]]</f>
        <v>#REF!</v>
      </c>
    </row>
    <row r="303" spans="1:16" x14ac:dyDescent="0.25">
      <c r="A303" t="s">
        <v>418</v>
      </c>
      <c r="B303" t="s">
        <v>25</v>
      </c>
      <c r="C303" t="s">
        <v>108</v>
      </c>
      <c r="D303" s="27">
        <v>45576</v>
      </c>
      <c r="E303" s="27">
        <v>45588</v>
      </c>
      <c r="F303">
        <v>9</v>
      </c>
      <c r="G303">
        <v>265</v>
      </c>
      <c r="H303" t="s">
        <v>11</v>
      </c>
      <c r="I303" t="s">
        <v>16</v>
      </c>
      <c r="J303" t="s">
        <v>101</v>
      </c>
      <c r="K303">
        <f>Table1[[#This Row],[Delivered Date]]-Table1[[#This Row],[Order Date]]</f>
        <v>12</v>
      </c>
      <c r="L303" t="str">
        <f t="shared" si="4"/>
        <v>2024</v>
      </c>
      <c r="M303" t="str">
        <f>TEXT(Table1[[#This Row],[Order Date]],"MMM")</f>
        <v>Oct</v>
      </c>
      <c r="N303" t="e">
        <f>ROUND(Table1[[#This Row],[Unit Price]]*Table1[[#This Row],[Quantity]]*VLOOKUP(Table1[[#This Row],[Product Name]],[1]!Table2[#All],2,FALSE),0)</f>
        <v>#REF!</v>
      </c>
      <c r="O303">
        <f>Table1[[#This Row],[Unit Price]]*Table1[[#This Row],[Quantity]]</f>
        <v>2385</v>
      </c>
      <c r="P303" t="e">
        <f>Table1[[#This Row],[Sales Revenue]]-Table1[[#This Row],[Total Cost]]</f>
        <v>#REF!</v>
      </c>
    </row>
    <row r="304" spans="1:16" x14ac:dyDescent="0.25">
      <c r="A304" t="s">
        <v>419</v>
      </c>
      <c r="B304" t="s">
        <v>22</v>
      </c>
      <c r="C304" t="s">
        <v>110</v>
      </c>
      <c r="D304" s="27">
        <v>45298</v>
      </c>
      <c r="E304" s="27">
        <v>45303</v>
      </c>
      <c r="F304">
        <v>1</v>
      </c>
      <c r="G304">
        <v>860</v>
      </c>
      <c r="H304" t="s">
        <v>11</v>
      </c>
      <c r="I304" t="s">
        <v>19</v>
      </c>
      <c r="J304" t="s">
        <v>94</v>
      </c>
      <c r="K304">
        <f>Table1[[#This Row],[Delivered Date]]-Table1[[#This Row],[Order Date]]</f>
        <v>5</v>
      </c>
      <c r="L304" t="str">
        <f t="shared" si="4"/>
        <v>2024</v>
      </c>
      <c r="M304" t="str">
        <f>TEXT(Table1[[#This Row],[Order Date]],"MMM")</f>
        <v>Jan</v>
      </c>
      <c r="N304" t="e">
        <f>ROUND(Table1[[#This Row],[Unit Price]]*Table1[[#This Row],[Quantity]]*VLOOKUP(Table1[[#This Row],[Product Name]],[1]!Table2[#All],2,FALSE),0)</f>
        <v>#REF!</v>
      </c>
      <c r="O304">
        <f>Table1[[#This Row],[Unit Price]]*Table1[[#This Row],[Quantity]]</f>
        <v>860</v>
      </c>
      <c r="P304" t="e">
        <f>Table1[[#This Row],[Sales Revenue]]-Table1[[#This Row],[Total Cost]]</f>
        <v>#REF!</v>
      </c>
    </row>
    <row r="305" spans="1:16" x14ac:dyDescent="0.25">
      <c r="A305" t="s">
        <v>420</v>
      </c>
      <c r="B305" t="s">
        <v>22</v>
      </c>
      <c r="C305" t="s">
        <v>96</v>
      </c>
      <c r="D305" s="27">
        <v>45482</v>
      </c>
      <c r="E305" s="27">
        <v>45493</v>
      </c>
      <c r="F305">
        <v>2</v>
      </c>
      <c r="G305">
        <v>606</v>
      </c>
      <c r="H305" t="s">
        <v>11</v>
      </c>
      <c r="I305" t="s">
        <v>14</v>
      </c>
      <c r="J305" t="s">
        <v>91</v>
      </c>
      <c r="K305">
        <f>Table1[[#This Row],[Delivered Date]]-Table1[[#This Row],[Order Date]]</f>
        <v>11</v>
      </c>
      <c r="L305" t="str">
        <f t="shared" si="4"/>
        <v>2024</v>
      </c>
      <c r="M305" t="str">
        <f>TEXT(Table1[[#This Row],[Order Date]],"MMM")</f>
        <v>Jul</v>
      </c>
      <c r="N305" t="e">
        <f>ROUND(Table1[[#This Row],[Unit Price]]*Table1[[#This Row],[Quantity]]*VLOOKUP(Table1[[#This Row],[Product Name]],[1]!Table2[#All],2,FALSE),0)</f>
        <v>#REF!</v>
      </c>
      <c r="O305">
        <f>Table1[[#This Row],[Unit Price]]*Table1[[#This Row],[Quantity]]</f>
        <v>1212</v>
      </c>
      <c r="P305" t="e">
        <f>Table1[[#This Row],[Sales Revenue]]-Table1[[#This Row],[Total Cost]]</f>
        <v>#REF!</v>
      </c>
    </row>
    <row r="306" spans="1:16" x14ac:dyDescent="0.25">
      <c r="A306" t="s">
        <v>421</v>
      </c>
      <c r="B306" t="s">
        <v>24</v>
      </c>
      <c r="C306" t="s">
        <v>90</v>
      </c>
      <c r="D306" s="27">
        <v>45528</v>
      </c>
      <c r="E306" s="27">
        <v>45534</v>
      </c>
      <c r="F306">
        <v>1</v>
      </c>
      <c r="G306">
        <v>182</v>
      </c>
      <c r="H306" t="s">
        <v>12</v>
      </c>
      <c r="I306" t="s">
        <v>14</v>
      </c>
      <c r="J306" t="s">
        <v>94</v>
      </c>
      <c r="K306">
        <f>Table1[[#This Row],[Delivered Date]]-Table1[[#This Row],[Order Date]]</f>
        <v>6</v>
      </c>
      <c r="L306" t="str">
        <f t="shared" si="4"/>
        <v>2024</v>
      </c>
      <c r="M306" t="str">
        <f>TEXT(Table1[[#This Row],[Order Date]],"MMM")</f>
        <v>Aug</v>
      </c>
      <c r="N306" t="e">
        <f>ROUND(Table1[[#This Row],[Unit Price]]*Table1[[#This Row],[Quantity]]*VLOOKUP(Table1[[#This Row],[Product Name]],[1]!Table2[#All],2,FALSE),0)</f>
        <v>#REF!</v>
      </c>
      <c r="O306">
        <f>Table1[[#This Row],[Unit Price]]*Table1[[#This Row],[Quantity]]</f>
        <v>182</v>
      </c>
      <c r="P306" t="e">
        <f>Table1[[#This Row],[Sales Revenue]]-Table1[[#This Row],[Total Cost]]</f>
        <v>#REF!</v>
      </c>
    </row>
    <row r="307" spans="1:16" x14ac:dyDescent="0.25">
      <c r="A307" t="s">
        <v>422</v>
      </c>
      <c r="B307" t="s">
        <v>25</v>
      </c>
      <c r="C307" t="s">
        <v>98</v>
      </c>
      <c r="D307" s="27">
        <v>45826</v>
      </c>
      <c r="E307" s="27">
        <v>45836</v>
      </c>
      <c r="F307">
        <v>6</v>
      </c>
      <c r="G307">
        <v>973</v>
      </c>
      <c r="H307" t="s">
        <v>11</v>
      </c>
      <c r="I307" t="s">
        <v>19</v>
      </c>
      <c r="J307" t="s">
        <v>91</v>
      </c>
      <c r="K307">
        <f>Table1[[#This Row],[Delivered Date]]-Table1[[#This Row],[Order Date]]</f>
        <v>10</v>
      </c>
      <c r="L307" t="str">
        <f t="shared" si="4"/>
        <v>2025</v>
      </c>
      <c r="M307" t="str">
        <f>TEXT(Table1[[#This Row],[Order Date]],"MMM")</f>
        <v>Jun</v>
      </c>
      <c r="N307" t="e">
        <f>ROUND(Table1[[#This Row],[Unit Price]]*Table1[[#This Row],[Quantity]]*VLOOKUP(Table1[[#This Row],[Product Name]],[1]!Table2[#All],2,FALSE),0)</f>
        <v>#REF!</v>
      </c>
      <c r="O307">
        <f>Table1[[#This Row],[Unit Price]]*Table1[[#This Row],[Quantity]]</f>
        <v>5838</v>
      </c>
      <c r="P307" t="e">
        <f>Table1[[#This Row],[Sales Revenue]]-Table1[[#This Row],[Total Cost]]</f>
        <v>#REF!</v>
      </c>
    </row>
    <row r="308" spans="1:16" x14ac:dyDescent="0.25">
      <c r="A308" t="s">
        <v>423</v>
      </c>
      <c r="B308" t="s">
        <v>25</v>
      </c>
      <c r="C308" t="s">
        <v>98</v>
      </c>
      <c r="D308" s="27">
        <v>45690</v>
      </c>
      <c r="E308" s="27">
        <v>45696</v>
      </c>
      <c r="F308">
        <v>2</v>
      </c>
      <c r="G308">
        <v>947</v>
      </c>
      <c r="H308" t="s">
        <v>11</v>
      </c>
      <c r="I308" t="s">
        <v>17</v>
      </c>
      <c r="J308" t="s">
        <v>91</v>
      </c>
      <c r="K308">
        <f>Table1[[#This Row],[Delivered Date]]-Table1[[#This Row],[Order Date]]</f>
        <v>6</v>
      </c>
      <c r="L308" t="str">
        <f t="shared" si="4"/>
        <v>2025</v>
      </c>
      <c r="M308" t="str">
        <f>TEXT(Table1[[#This Row],[Order Date]],"MMM")</f>
        <v>Feb</v>
      </c>
      <c r="N308" t="e">
        <f>ROUND(Table1[[#This Row],[Unit Price]]*Table1[[#This Row],[Quantity]]*VLOOKUP(Table1[[#This Row],[Product Name]],[1]!Table2[#All],2,FALSE),0)</f>
        <v>#REF!</v>
      </c>
      <c r="O308">
        <f>Table1[[#This Row],[Unit Price]]*Table1[[#This Row],[Quantity]]</f>
        <v>1894</v>
      </c>
      <c r="P308" t="e">
        <f>Table1[[#This Row],[Sales Revenue]]-Table1[[#This Row],[Total Cost]]</f>
        <v>#REF!</v>
      </c>
    </row>
    <row r="309" spans="1:16" x14ac:dyDescent="0.25">
      <c r="A309" t="s">
        <v>424</v>
      </c>
      <c r="B309" t="s">
        <v>22</v>
      </c>
      <c r="C309" t="s">
        <v>96</v>
      </c>
      <c r="D309" s="27">
        <v>45665</v>
      </c>
      <c r="E309" s="27">
        <v>45678</v>
      </c>
      <c r="F309">
        <v>1</v>
      </c>
      <c r="G309">
        <v>713</v>
      </c>
      <c r="H309" t="s">
        <v>12</v>
      </c>
      <c r="I309" t="s">
        <v>17</v>
      </c>
      <c r="J309" t="s">
        <v>94</v>
      </c>
      <c r="K309">
        <f>Table1[[#This Row],[Delivered Date]]-Table1[[#This Row],[Order Date]]</f>
        <v>13</v>
      </c>
      <c r="L309" t="str">
        <f t="shared" si="4"/>
        <v>2025</v>
      </c>
      <c r="M309" t="str">
        <f>TEXT(Table1[[#This Row],[Order Date]],"MMM")</f>
        <v>Jan</v>
      </c>
      <c r="N309" t="e">
        <f>ROUND(Table1[[#This Row],[Unit Price]]*Table1[[#This Row],[Quantity]]*VLOOKUP(Table1[[#This Row],[Product Name]],[1]!Table2[#All],2,FALSE),0)</f>
        <v>#REF!</v>
      </c>
      <c r="O309">
        <f>Table1[[#This Row],[Unit Price]]*Table1[[#This Row],[Quantity]]</f>
        <v>713</v>
      </c>
      <c r="P309" t="e">
        <f>Table1[[#This Row],[Sales Revenue]]-Table1[[#This Row],[Total Cost]]</f>
        <v>#REF!</v>
      </c>
    </row>
    <row r="310" spans="1:16" x14ac:dyDescent="0.25">
      <c r="A310" t="s">
        <v>425</v>
      </c>
      <c r="B310" t="s">
        <v>26</v>
      </c>
      <c r="C310" t="s">
        <v>112</v>
      </c>
      <c r="D310" s="27">
        <v>45811</v>
      </c>
      <c r="E310" s="27">
        <v>45819</v>
      </c>
      <c r="F310">
        <v>9</v>
      </c>
      <c r="G310">
        <v>692</v>
      </c>
      <c r="H310" t="s">
        <v>12</v>
      </c>
      <c r="I310" t="s">
        <v>19</v>
      </c>
      <c r="J310" t="s">
        <v>116</v>
      </c>
      <c r="K310">
        <f>Table1[[#This Row],[Delivered Date]]-Table1[[#This Row],[Order Date]]</f>
        <v>8</v>
      </c>
      <c r="L310" t="str">
        <f t="shared" si="4"/>
        <v>2025</v>
      </c>
      <c r="M310" t="str">
        <f>TEXT(Table1[[#This Row],[Order Date]],"MMM")</f>
        <v>Jun</v>
      </c>
      <c r="N310" t="e">
        <f>ROUND(Table1[[#This Row],[Unit Price]]*Table1[[#This Row],[Quantity]]*VLOOKUP(Table1[[#This Row],[Product Name]],[1]!Table2[#All],2,FALSE),0)</f>
        <v>#REF!</v>
      </c>
      <c r="O310">
        <f>Table1[[#This Row],[Unit Price]]*Table1[[#This Row],[Quantity]]</f>
        <v>6228</v>
      </c>
      <c r="P310" t="e">
        <f>Table1[[#This Row],[Sales Revenue]]-Table1[[#This Row],[Total Cost]]</f>
        <v>#REF!</v>
      </c>
    </row>
    <row r="311" spans="1:16" x14ac:dyDescent="0.25">
      <c r="A311" t="s">
        <v>426</v>
      </c>
      <c r="B311" t="s">
        <v>23</v>
      </c>
      <c r="C311" t="s">
        <v>114</v>
      </c>
      <c r="D311" s="27">
        <v>45803</v>
      </c>
      <c r="E311" s="27">
        <v>45814</v>
      </c>
      <c r="F311">
        <v>7</v>
      </c>
      <c r="G311">
        <v>305</v>
      </c>
      <c r="H311" t="s">
        <v>12</v>
      </c>
      <c r="I311" t="s">
        <v>18</v>
      </c>
      <c r="J311" t="s">
        <v>91</v>
      </c>
      <c r="K311">
        <f>Table1[[#This Row],[Delivered Date]]-Table1[[#This Row],[Order Date]]</f>
        <v>11</v>
      </c>
      <c r="L311" t="str">
        <f t="shared" si="4"/>
        <v>2025</v>
      </c>
      <c r="M311" t="str">
        <f>TEXT(Table1[[#This Row],[Order Date]],"MMM")</f>
        <v>May</v>
      </c>
      <c r="N311" t="e">
        <f>ROUND(Table1[[#This Row],[Unit Price]]*Table1[[#This Row],[Quantity]]*VLOOKUP(Table1[[#This Row],[Product Name]],[1]!Table2[#All],2,FALSE),0)</f>
        <v>#REF!</v>
      </c>
      <c r="O311">
        <f>Table1[[#This Row],[Unit Price]]*Table1[[#This Row],[Quantity]]</f>
        <v>2135</v>
      </c>
      <c r="P311" t="e">
        <f>Table1[[#This Row],[Sales Revenue]]-Table1[[#This Row],[Total Cost]]</f>
        <v>#REF!</v>
      </c>
    </row>
    <row r="312" spans="1:16" x14ac:dyDescent="0.25">
      <c r="A312" t="s">
        <v>427</v>
      </c>
      <c r="B312" t="s">
        <v>24</v>
      </c>
      <c r="C312" t="s">
        <v>90</v>
      </c>
      <c r="D312" s="27">
        <v>45882</v>
      </c>
      <c r="E312" s="27">
        <v>45887</v>
      </c>
      <c r="F312">
        <v>7</v>
      </c>
      <c r="G312">
        <v>501</v>
      </c>
      <c r="H312" t="s">
        <v>12</v>
      </c>
      <c r="I312" t="s">
        <v>17</v>
      </c>
      <c r="J312" t="s">
        <v>116</v>
      </c>
      <c r="K312">
        <f>Table1[[#This Row],[Delivered Date]]-Table1[[#This Row],[Order Date]]</f>
        <v>5</v>
      </c>
      <c r="L312" t="str">
        <f t="shared" si="4"/>
        <v>2025</v>
      </c>
      <c r="M312" t="str">
        <f>TEXT(Table1[[#This Row],[Order Date]],"MMM")</f>
        <v>Aug</v>
      </c>
      <c r="N312" t="e">
        <f>ROUND(Table1[[#This Row],[Unit Price]]*Table1[[#This Row],[Quantity]]*VLOOKUP(Table1[[#This Row],[Product Name]],[1]!Table2[#All],2,FALSE),0)</f>
        <v>#REF!</v>
      </c>
      <c r="O312">
        <f>Table1[[#This Row],[Unit Price]]*Table1[[#This Row],[Quantity]]</f>
        <v>3507</v>
      </c>
      <c r="P312" t="e">
        <f>Table1[[#This Row],[Sales Revenue]]-Table1[[#This Row],[Total Cost]]</f>
        <v>#REF!</v>
      </c>
    </row>
    <row r="313" spans="1:16" x14ac:dyDescent="0.25">
      <c r="A313" t="s">
        <v>428</v>
      </c>
      <c r="B313" t="s">
        <v>25</v>
      </c>
      <c r="C313" t="s">
        <v>108</v>
      </c>
      <c r="D313" s="27">
        <v>45815</v>
      </c>
      <c r="E313" s="27">
        <v>45819</v>
      </c>
      <c r="F313">
        <v>8</v>
      </c>
      <c r="G313">
        <v>329</v>
      </c>
      <c r="H313" t="s">
        <v>11</v>
      </c>
      <c r="I313" t="s">
        <v>17</v>
      </c>
      <c r="J313" t="s">
        <v>91</v>
      </c>
      <c r="K313">
        <f>Table1[[#This Row],[Delivered Date]]-Table1[[#This Row],[Order Date]]</f>
        <v>4</v>
      </c>
      <c r="L313" t="str">
        <f t="shared" si="4"/>
        <v>2025</v>
      </c>
      <c r="M313" t="str">
        <f>TEXT(Table1[[#This Row],[Order Date]],"MMM")</f>
        <v>Jun</v>
      </c>
      <c r="N313" t="e">
        <f>ROUND(Table1[[#This Row],[Unit Price]]*Table1[[#This Row],[Quantity]]*VLOOKUP(Table1[[#This Row],[Product Name]],[1]!Table2[#All],2,FALSE),0)</f>
        <v>#REF!</v>
      </c>
      <c r="O313">
        <f>Table1[[#This Row],[Unit Price]]*Table1[[#This Row],[Quantity]]</f>
        <v>2632</v>
      </c>
      <c r="P313" t="e">
        <f>Table1[[#This Row],[Sales Revenue]]-Table1[[#This Row],[Total Cost]]</f>
        <v>#REF!</v>
      </c>
    </row>
    <row r="314" spans="1:16" x14ac:dyDescent="0.25">
      <c r="A314" t="s">
        <v>429</v>
      </c>
      <c r="B314" t="s">
        <v>22</v>
      </c>
      <c r="C314" t="s">
        <v>96</v>
      </c>
      <c r="D314" s="27">
        <v>45665</v>
      </c>
      <c r="E314" s="27">
        <v>45672</v>
      </c>
      <c r="F314">
        <v>9</v>
      </c>
      <c r="G314">
        <v>785</v>
      </c>
      <c r="H314" t="s">
        <v>11</v>
      </c>
      <c r="I314" t="s">
        <v>20</v>
      </c>
      <c r="J314" t="s">
        <v>116</v>
      </c>
      <c r="K314">
        <f>Table1[[#This Row],[Delivered Date]]-Table1[[#This Row],[Order Date]]</f>
        <v>7</v>
      </c>
      <c r="L314" t="str">
        <f t="shared" si="4"/>
        <v>2025</v>
      </c>
      <c r="M314" t="str">
        <f>TEXT(Table1[[#This Row],[Order Date]],"MMM")</f>
        <v>Jan</v>
      </c>
      <c r="N314" t="e">
        <f>ROUND(Table1[[#This Row],[Unit Price]]*Table1[[#This Row],[Quantity]]*VLOOKUP(Table1[[#This Row],[Product Name]],[1]!Table2[#All],2,FALSE),0)</f>
        <v>#REF!</v>
      </c>
      <c r="O314">
        <f>Table1[[#This Row],[Unit Price]]*Table1[[#This Row],[Quantity]]</f>
        <v>7065</v>
      </c>
      <c r="P314" t="e">
        <f>Table1[[#This Row],[Sales Revenue]]-Table1[[#This Row],[Total Cost]]</f>
        <v>#REF!</v>
      </c>
    </row>
    <row r="315" spans="1:16" x14ac:dyDescent="0.25">
      <c r="A315" t="s">
        <v>430</v>
      </c>
      <c r="B315" t="s">
        <v>26</v>
      </c>
      <c r="C315" t="s">
        <v>146</v>
      </c>
      <c r="D315" s="27">
        <v>45902</v>
      </c>
      <c r="E315" s="27">
        <v>45916</v>
      </c>
      <c r="F315">
        <v>2</v>
      </c>
      <c r="G315">
        <v>530</v>
      </c>
      <c r="H315" t="s">
        <v>12</v>
      </c>
      <c r="I315" t="s">
        <v>17</v>
      </c>
      <c r="J315" t="s">
        <v>94</v>
      </c>
      <c r="K315">
        <f>Table1[[#This Row],[Delivered Date]]-Table1[[#This Row],[Order Date]]</f>
        <v>14</v>
      </c>
      <c r="L315" t="str">
        <f t="shared" si="4"/>
        <v>2025</v>
      </c>
      <c r="M315" t="str">
        <f>TEXT(Table1[[#This Row],[Order Date]],"MMM")</f>
        <v>Sep</v>
      </c>
      <c r="N315" t="e">
        <f>ROUND(Table1[[#This Row],[Unit Price]]*Table1[[#This Row],[Quantity]]*VLOOKUP(Table1[[#This Row],[Product Name]],[1]!Table2[#All],2,FALSE),0)</f>
        <v>#REF!</v>
      </c>
      <c r="O315">
        <f>Table1[[#This Row],[Unit Price]]*Table1[[#This Row],[Quantity]]</f>
        <v>1060</v>
      </c>
      <c r="P315" t="e">
        <f>Table1[[#This Row],[Sales Revenue]]-Table1[[#This Row],[Total Cost]]</f>
        <v>#REF!</v>
      </c>
    </row>
    <row r="316" spans="1:16" x14ac:dyDescent="0.25">
      <c r="A316" t="s">
        <v>431</v>
      </c>
      <c r="B316" t="s">
        <v>26</v>
      </c>
      <c r="C316" t="s">
        <v>112</v>
      </c>
      <c r="D316" s="27">
        <v>45995</v>
      </c>
      <c r="E316" s="27">
        <v>46004</v>
      </c>
      <c r="F316">
        <v>3</v>
      </c>
      <c r="G316">
        <v>799</v>
      </c>
      <c r="H316" t="s">
        <v>11</v>
      </c>
      <c r="I316" t="s">
        <v>19</v>
      </c>
      <c r="J316" t="s">
        <v>116</v>
      </c>
      <c r="K316">
        <f>Table1[[#This Row],[Delivered Date]]-Table1[[#This Row],[Order Date]]</f>
        <v>9</v>
      </c>
      <c r="L316" t="str">
        <f t="shared" si="4"/>
        <v>2025</v>
      </c>
      <c r="M316" t="str">
        <f>TEXT(Table1[[#This Row],[Order Date]],"MMM")</f>
        <v>Dec</v>
      </c>
      <c r="N316" t="e">
        <f>ROUND(Table1[[#This Row],[Unit Price]]*Table1[[#This Row],[Quantity]]*VLOOKUP(Table1[[#This Row],[Product Name]],[1]!Table2[#All],2,FALSE),0)</f>
        <v>#REF!</v>
      </c>
      <c r="O316">
        <f>Table1[[#This Row],[Unit Price]]*Table1[[#This Row],[Quantity]]</f>
        <v>2397</v>
      </c>
      <c r="P316" t="e">
        <f>Table1[[#This Row],[Sales Revenue]]-Table1[[#This Row],[Total Cost]]</f>
        <v>#REF!</v>
      </c>
    </row>
    <row r="317" spans="1:16" x14ac:dyDescent="0.25">
      <c r="A317" t="s">
        <v>432</v>
      </c>
      <c r="B317" t="s">
        <v>26</v>
      </c>
      <c r="C317" t="s">
        <v>146</v>
      </c>
      <c r="D317" s="27">
        <v>45851</v>
      </c>
      <c r="E317" s="27">
        <v>45856</v>
      </c>
      <c r="F317">
        <v>10</v>
      </c>
      <c r="G317">
        <v>974</v>
      </c>
      <c r="H317" t="s">
        <v>11</v>
      </c>
      <c r="I317" t="s">
        <v>17</v>
      </c>
      <c r="J317" t="s">
        <v>94</v>
      </c>
      <c r="K317">
        <f>Table1[[#This Row],[Delivered Date]]-Table1[[#This Row],[Order Date]]</f>
        <v>5</v>
      </c>
      <c r="L317" t="str">
        <f t="shared" si="4"/>
        <v>2025</v>
      </c>
      <c r="M317" t="str">
        <f>TEXT(Table1[[#This Row],[Order Date]],"MMM")</f>
        <v>Jul</v>
      </c>
      <c r="N317" t="e">
        <f>ROUND(Table1[[#This Row],[Unit Price]]*Table1[[#This Row],[Quantity]]*VLOOKUP(Table1[[#This Row],[Product Name]],[1]!Table2[#All],2,FALSE),0)</f>
        <v>#REF!</v>
      </c>
      <c r="O317">
        <f>Table1[[#This Row],[Unit Price]]*Table1[[#This Row],[Quantity]]</f>
        <v>9740</v>
      </c>
      <c r="P317" t="e">
        <f>Table1[[#This Row],[Sales Revenue]]-Table1[[#This Row],[Total Cost]]</f>
        <v>#REF!</v>
      </c>
    </row>
    <row r="318" spans="1:16" x14ac:dyDescent="0.25">
      <c r="A318" t="s">
        <v>433</v>
      </c>
      <c r="B318" t="s">
        <v>23</v>
      </c>
      <c r="C318" t="s">
        <v>134</v>
      </c>
      <c r="D318" s="27">
        <v>45835</v>
      </c>
      <c r="E318" s="27">
        <v>45840</v>
      </c>
      <c r="F318">
        <v>3</v>
      </c>
      <c r="G318">
        <v>179</v>
      </c>
      <c r="H318" t="s">
        <v>11</v>
      </c>
      <c r="I318" t="s">
        <v>19</v>
      </c>
      <c r="J318" t="s">
        <v>116</v>
      </c>
      <c r="K318">
        <f>Table1[[#This Row],[Delivered Date]]-Table1[[#This Row],[Order Date]]</f>
        <v>5</v>
      </c>
      <c r="L318" t="str">
        <f t="shared" si="4"/>
        <v>2025</v>
      </c>
      <c r="M318" t="str">
        <f>TEXT(Table1[[#This Row],[Order Date]],"MMM")</f>
        <v>Jun</v>
      </c>
      <c r="N318" t="e">
        <f>ROUND(Table1[[#This Row],[Unit Price]]*Table1[[#This Row],[Quantity]]*VLOOKUP(Table1[[#This Row],[Product Name]],[1]!Table2[#All],2,FALSE),0)</f>
        <v>#REF!</v>
      </c>
      <c r="O318">
        <f>Table1[[#This Row],[Unit Price]]*Table1[[#This Row],[Quantity]]</f>
        <v>537</v>
      </c>
      <c r="P318" t="e">
        <f>Table1[[#This Row],[Sales Revenue]]-Table1[[#This Row],[Total Cost]]</f>
        <v>#REF!</v>
      </c>
    </row>
    <row r="319" spans="1:16" x14ac:dyDescent="0.25">
      <c r="A319" t="s">
        <v>434</v>
      </c>
      <c r="B319" t="s">
        <v>23</v>
      </c>
      <c r="C319" t="s">
        <v>134</v>
      </c>
      <c r="D319" s="27">
        <v>45725</v>
      </c>
      <c r="E319" s="27">
        <v>45730</v>
      </c>
      <c r="F319">
        <v>4</v>
      </c>
      <c r="G319">
        <v>49</v>
      </c>
      <c r="H319" t="s">
        <v>12</v>
      </c>
      <c r="I319" t="s">
        <v>20</v>
      </c>
      <c r="J319" t="s">
        <v>94</v>
      </c>
      <c r="K319">
        <f>Table1[[#This Row],[Delivered Date]]-Table1[[#This Row],[Order Date]]</f>
        <v>5</v>
      </c>
      <c r="L319" t="str">
        <f t="shared" si="4"/>
        <v>2025</v>
      </c>
      <c r="M319" t="str">
        <f>TEXT(Table1[[#This Row],[Order Date]],"MMM")</f>
        <v>Mar</v>
      </c>
      <c r="N319" t="e">
        <f>ROUND(Table1[[#This Row],[Unit Price]]*Table1[[#This Row],[Quantity]]*VLOOKUP(Table1[[#This Row],[Product Name]],[1]!Table2[#All],2,FALSE),0)</f>
        <v>#REF!</v>
      </c>
      <c r="O319">
        <f>Table1[[#This Row],[Unit Price]]*Table1[[#This Row],[Quantity]]</f>
        <v>196</v>
      </c>
      <c r="P319" t="e">
        <f>Table1[[#This Row],[Sales Revenue]]-Table1[[#This Row],[Total Cost]]</f>
        <v>#REF!</v>
      </c>
    </row>
    <row r="320" spans="1:16" x14ac:dyDescent="0.25">
      <c r="A320" t="s">
        <v>435</v>
      </c>
      <c r="B320" t="s">
        <v>25</v>
      </c>
      <c r="C320" t="s">
        <v>108</v>
      </c>
      <c r="D320" s="27">
        <v>45827</v>
      </c>
      <c r="E320" s="27">
        <v>45833</v>
      </c>
      <c r="F320">
        <v>7</v>
      </c>
      <c r="G320">
        <v>409</v>
      </c>
      <c r="H320" t="s">
        <v>11</v>
      </c>
      <c r="I320" t="s">
        <v>18</v>
      </c>
      <c r="J320" t="s">
        <v>101</v>
      </c>
      <c r="K320">
        <f>Table1[[#This Row],[Delivered Date]]-Table1[[#This Row],[Order Date]]</f>
        <v>6</v>
      </c>
      <c r="L320" t="str">
        <f t="shared" si="4"/>
        <v>2025</v>
      </c>
      <c r="M320" t="str">
        <f>TEXT(Table1[[#This Row],[Order Date]],"MMM")</f>
        <v>Jun</v>
      </c>
      <c r="N320" t="e">
        <f>ROUND(Table1[[#This Row],[Unit Price]]*Table1[[#This Row],[Quantity]]*VLOOKUP(Table1[[#This Row],[Product Name]],[1]!Table2[#All],2,FALSE),0)</f>
        <v>#REF!</v>
      </c>
      <c r="O320">
        <f>Table1[[#This Row],[Unit Price]]*Table1[[#This Row],[Quantity]]</f>
        <v>2863</v>
      </c>
      <c r="P320" t="e">
        <f>Table1[[#This Row],[Sales Revenue]]-Table1[[#This Row],[Total Cost]]</f>
        <v>#REF!</v>
      </c>
    </row>
    <row r="321" spans="1:16" x14ac:dyDescent="0.25">
      <c r="A321" t="s">
        <v>436</v>
      </c>
      <c r="B321" t="s">
        <v>26</v>
      </c>
      <c r="C321" t="s">
        <v>112</v>
      </c>
      <c r="D321" s="27">
        <v>45978</v>
      </c>
      <c r="E321" s="27">
        <v>45984</v>
      </c>
      <c r="F321">
        <v>4</v>
      </c>
      <c r="G321">
        <v>149</v>
      </c>
      <c r="H321" t="s">
        <v>11</v>
      </c>
      <c r="I321" t="s">
        <v>19</v>
      </c>
      <c r="J321" t="s">
        <v>101</v>
      </c>
      <c r="K321">
        <f>Table1[[#This Row],[Delivered Date]]-Table1[[#This Row],[Order Date]]</f>
        <v>6</v>
      </c>
      <c r="L321" t="str">
        <f t="shared" si="4"/>
        <v>2025</v>
      </c>
      <c r="M321" t="str">
        <f>TEXT(Table1[[#This Row],[Order Date]],"MMM")</f>
        <v>Nov</v>
      </c>
      <c r="N321" t="e">
        <f>ROUND(Table1[[#This Row],[Unit Price]]*Table1[[#This Row],[Quantity]]*VLOOKUP(Table1[[#This Row],[Product Name]],[1]!Table2[#All],2,FALSE),0)</f>
        <v>#REF!</v>
      </c>
      <c r="O321">
        <f>Table1[[#This Row],[Unit Price]]*Table1[[#This Row],[Quantity]]</f>
        <v>596</v>
      </c>
      <c r="P321" t="e">
        <f>Table1[[#This Row],[Sales Revenue]]-Table1[[#This Row],[Total Cost]]</f>
        <v>#REF!</v>
      </c>
    </row>
    <row r="322" spans="1:16" x14ac:dyDescent="0.25">
      <c r="A322" t="s">
        <v>437</v>
      </c>
      <c r="B322" t="s">
        <v>22</v>
      </c>
      <c r="C322" t="s">
        <v>124</v>
      </c>
      <c r="D322" s="27">
        <v>45875</v>
      </c>
      <c r="E322" s="27">
        <v>45881</v>
      </c>
      <c r="F322">
        <v>5</v>
      </c>
      <c r="G322">
        <v>285</v>
      </c>
      <c r="H322" t="s">
        <v>11</v>
      </c>
      <c r="I322" t="s">
        <v>15</v>
      </c>
      <c r="J322" t="s">
        <v>116</v>
      </c>
      <c r="K322">
        <f>Table1[[#This Row],[Delivered Date]]-Table1[[#This Row],[Order Date]]</f>
        <v>6</v>
      </c>
      <c r="L322" t="str">
        <f t="shared" ref="L322:L385" si="5">TEXT(D322,"YYYY")</f>
        <v>2025</v>
      </c>
      <c r="M322" t="str">
        <f>TEXT(Table1[[#This Row],[Order Date]],"MMM")</f>
        <v>Aug</v>
      </c>
      <c r="N322" t="e">
        <f>ROUND(Table1[[#This Row],[Unit Price]]*Table1[[#This Row],[Quantity]]*VLOOKUP(Table1[[#This Row],[Product Name]],[1]!Table2[#All],2,FALSE),0)</f>
        <v>#REF!</v>
      </c>
      <c r="O322">
        <f>Table1[[#This Row],[Unit Price]]*Table1[[#This Row],[Quantity]]</f>
        <v>1425</v>
      </c>
      <c r="P322" t="e">
        <f>Table1[[#This Row],[Sales Revenue]]-Table1[[#This Row],[Total Cost]]</f>
        <v>#REF!</v>
      </c>
    </row>
    <row r="323" spans="1:16" x14ac:dyDescent="0.25">
      <c r="A323" t="s">
        <v>438</v>
      </c>
      <c r="B323" t="s">
        <v>22</v>
      </c>
      <c r="C323" t="s">
        <v>124</v>
      </c>
      <c r="D323" s="27">
        <v>45793</v>
      </c>
      <c r="E323" s="27">
        <v>45799</v>
      </c>
      <c r="F323">
        <v>10</v>
      </c>
      <c r="G323">
        <v>434</v>
      </c>
      <c r="H323" t="s">
        <v>11</v>
      </c>
      <c r="I323" t="s">
        <v>17</v>
      </c>
      <c r="J323" t="s">
        <v>91</v>
      </c>
      <c r="K323">
        <f>Table1[[#This Row],[Delivered Date]]-Table1[[#This Row],[Order Date]]</f>
        <v>6</v>
      </c>
      <c r="L323" t="str">
        <f t="shared" si="5"/>
        <v>2025</v>
      </c>
      <c r="M323" t="str">
        <f>TEXT(Table1[[#This Row],[Order Date]],"MMM")</f>
        <v>May</v>
      </c>
      <c r="N323" t="e">
        <f>ROUND(Table1[[#This Row],[Unit Price]]*Table1[[#This Row],[Quantity]]*VLOOKUP(Table1[[#This Row],[Product Name]],[1]!Table2[#All],2,FALSE),0)</f>
        <v>#REF!</v>
      </c>
      <c r="O323">
        <f>Table1[[#This Row],[Unit Price]]*Table1[[#This Row],[Quantity]]</f>
        <v>4340</v>
      </c>
      <c r="P323" t="e">
        <f>Table1[[#This Row],[Sales Revenue]]-Table1[[#This Row],[Total Cost]]</f>
        <v>#REF!</v>
      </c>
    </row>
    <row r="324" spans="1:16" x14ac:dyDescent="0.25">
      <c r="A324" t="s">
        <v>439</v>
      </c>
      <c r="B324" t="s">
        <v>22</v>
      </c>
      <c r="C324" t="s">
        <v>110</v>
      </c>
      <c r="D324" s="27">
        <v>45839</v>
      </c>
      <c r="E324" s="27">
        <v>45845</v>
      </c>
      <c r="F324">
        <v>7</v>
      </c>
      <c r="G324">
        <v>195</v>
      </c>
      <c r="H324" t="s">
        <v>11</v>
      </c>
      <c r="I324" t="s">
        <v>18</v>
      </c>
      <c r="J324" t="s">
        <v>116</v>
      </c>
      <c r="K324">
        <f>Table1[[#This Row],[Delivered Date]]-Table1[[#This Row],[Order Date]]</f>
        <v>6</v>
      </c>
      <c r="L324" t="str">
        <f t="shared" si="5"/>
        <v>2025</v>
      </c>
      <c r="M324" t="str">
        <f>TEXT(Table1[[#This Row],[Order Date]],"MMM")</f>
        <v>Jul</v>
      </c>
      <c r="N324" t="e">
        <f>ROUND(Table1[[#This Row],[Unit Price]]*Table1[[#This Row],[Quantity]]*VLOOKUP(Table1[[#This Row],[Product Name]],[1]!Table2[#All],2,FALSE),0)</f>
        <v>#REF!</v>
      </c>
      <c r="O324">
        <f>Table1[[#This Row],[Unit Price]]*Table1[[#This Row],[Quantity]]</f>
        <v>1365</v>
      </c>
      <c r="P324" t="e">
        <f>Table1[[#This Row],[Sales Revenue]]-Table1[[#This Row],[Total Cost]]</f>
        <v>#REF!</v>
      </c>
    </row>
    <row r="325" spans="1:16" x14ac:dyDescent="0.25">
      <c r="A325" t="s">
        <v>440</v>
      </c>
      <c r="B325" t="s">
        <v>26</v>
      </c>
      <c r="C325" t="s">
        <v>120</v>
      </c>
      <c r="D325" s="27">
        <v>45855</v>
      </c>
      <c r="E325" s="27">
        <v>45864</v>
      </c>
      <c r="F325">
        <v>4</v>
      </c>
      <c r="G325">
        <v>432</v>
      </c>
      <c r="H325" t="s">
        <v>11</v>
      </c>
      <c r="I325" t="s">
        <v>17</v>
      </c>
      <c r="J325" t="s">
        <v>91</v>
      </c>
      <c r="K325">
        <f>Table1[[#This Row],[Delivered Date]]-Table1[[#This Row],[Order Date]]</f>
        <v>9</v>
      </c>
      <c r="L325" t="str">
        <f t="shared" si="5"/>
        <v>2025</v>
      </c>
      <c r="M325" t="str">
        <f>TEXT(Table1[[#This Row],[Order Date]],"MMM")</f>
        <v>Jul</v>
      </c>
      <c r="N325" t="e">
        <f>ROUND(Table1[[#This Row],[Unit Price]]*Table1[[#This Row],[Quantity]]*VLOOKUP(Table1[[#This Row],[Product Name]],[1]!Table2[#All],2,FALSE),0)</f>
        <v>#REF!</v>
      </c>
      <c r="O325">
        <f>Table1[[#This Row],[Unit Price]]*Table1[[#This Row],[Quantity]]</f>
        <v>1728</v>
      </c>
      <c r="P325" t="e">
        <f>Table1[[#This Row],[Sales Revenue]]-Table1[[#This Row],[Total Cost]]</f>
        <v>#REF!</v>
      </c>
    </row>
    <row r="326" spans="1:16" x14ac:dyDescent="0.25">
      <c r="A326" t="s">
        <v>441</v>
      </c>
      <c r="B326" t="s">
        <v>24</v>
      </c>
      <c r="C326" t="s">
        <v>90</v>
      </c>
      <c r="D326" s="27">
        <v>45865</v>
      </c>
      <c r="E326" s="27">
        <v>45871</v>
      </c>
      <c r="F326">
        <v>2</v>
      </c>
      <c r="G326">
        <v>708</v>
      </c>
      <c r="H326" t="s">
        <v>12</v>
      </c>
      <c r="I326" t="s">
        <v>18</v>
      </c>
      <c r="J326" t="s">
        <v>91</v>
      </c>
      <c r="K326">
        <f>Table1[[#This Row],[Delivered Date]]-Table1[[#This Row],[Order Date]]</f>
        <v>6</v>
      </c>
      <c r="L326" t="str">
        <f t="shared" si="5"/>
        <v>2025</v>
      </c>
      <c r="M326" t="str">
        <f>TEXT(Table1[[#This Row],[Order Date]],"MMM")</f>
        <v>Jul</v>
      </c>
      <c r="N326" t="e">
        <f>ROUND(Table1[[#This Row],[Unit Price]]*Table1[[#This Row],[Quantity]]*VLOOKUP(Table1[[#This Row],[Product Name]],[1]!Table2[#All],2,FALSE),0)</f>
        <v>#REF!</v>
      </c>
      <c r="O326">
        <f>Table1[[#This Row],[Unit Price]]*Table1[[#This Row],[Quantity]]</f>
        <v>1416</v>
      </c>
      <c r="P326" t="e">
        <f>Table1[[#This Row],[Sales Revenue]]-Table1[[#This Row],[Total Cost]]</f>
        <v>#REF!</v>
      </c>
    </row>
    <row r="327" spans="1:16" x14ac:dyDescent="0.25">
      <c r="A327" t="s">
        <v>442</v>
      </c>
      <c r="B327" t="s">
        <v>23</v>
      </c>
      <c r="C327" t="s">
        <v>114</v>
      </c>
      <c r="D327" s="27">
        <v>46008</v>
      </c>
      <c r="E327" s="27">
        <v>46017</v>
      </c>
      <c r="F327">
        <v>3</v>
      </c>
      <c r="G327">
        <v>868</v>
      </c>
      <c r="H327" t="s">
        <v>11</v>
      </c>
      <c r="I327" t="s">
        <v>19</v>
      </c>
      <c r="J327" t="s">
        <v>94</v>
      </c>
      <c r="K327">
        <f>Table1[[#This Row],[Delivered Date]]-Table1[[#This Row],[Order Date]]</f>
        <v>9</v>
      </c>
      <c r="L327" t="str">
        <f t="shared" si="5"/>
        <v>2025</v>
      </c>
      <c r="M327" t="str">
        <f>TEXT(Table1[[#This Row],[Order Date]],"MMM")</f>
        <v>Dec</v>
      </c>
      <c r="N327" t="e">
        <f>ROUND(Table1[[#This Row],[Unit Price]]*Table1[[#This Row],[Quantity]]*VLOOKUP(Table1[[#This Row],[Product Name]],[1]!Table2[#All],2,FALSE),0)</f>
        <v>#REF!</v>
      </c>
      <c r="O327">
        <f>Table1[[#This Row],[Unit Price]]*Table1[[#This Row],[Quantity]]</f>
        <v>2604</v>
      </c>
      <c r="P327" t="e">
        <f>Table1[[#This Row],[Sales Revenue]]-Table1[[#This Row],[Total Cost]]</f>
        <v>#REF!</v>
      </c>
    </row>
    <row r="328" spans="1:16" x14ac:dyDescent="0.25">
      <c r="A328" t="s">
        <v>443</v>
      </c>
      <c r="B328" t="s">
        <v>22</v>
      </c>
      <c r="C328" t="s">
        <v>153</v>
      </c>
      <c r="D328" s="27">
        <v>46007</v>
      </c>
      <c r="E328" s="27">
        <v>46018</v>
      </c>
      <c r="F328">
        <v>1</v>
      </c>
      <c r="G328">
        <v>130</v>
      </c>
      <c r="H328" t="s">
        <v>12</v>
      </c>
      <c r="I328" t="s">
        <v>15</v>
      </c>
      <c r="J328" t="s">
        <v>91</v>
      </c>
      <c r="K328">
        <f>Table1[[#This Row],[Delivered Date]]-Table1[[#This Row],[Order Date]]</f>
        <v>11</v>
      </c>
      <c r="L328" t="str">
        <f t="shared" si="5"/>
        <v>2025</v>
      </c>
      <c r="M328" t="str">
        <f>TEXT(Table1[[#This Row],[Order Date]],"MMM")</f>
        <v>Dec</v>
      </c>
      <c r="N328" t="e">
        <f>ROUND(Table1[[#This Row],[Unit Price]]*Table1[[#This Row],[Quantity]]*VLOOKUP(Table1[[#This Row],[Product Name]],[1]!Table2[#All],2,FALSE),0)</f>
        <v>#REF!</v>
      </c>
      <c r="O328">
        <f>Table1[[#This Row],[Unit Price]]*Table1[[#This Row],[Quantity]]</f>
        <v>130</v>
      </c>
      <c r="P328" t="e">
        <f>Table1[[#This Row],[Sales Revenue]]-Table1[[#This Row],[Total Cost]]</f>
        <v>#REF!</v>
      </c>
    </row>
    <row r="329" spans="1:16" x14ac:dyDescent="0.25">
      <c r="A329" t="s">
        <v>444</v>
      </c>
      <c r="B329" t="s">
        <v>22</v>
      </c>
      <c r="C329" t="s">
        <v>110</v>
      </c>
      <c r="D329" s="27">
        <v>46004</v>
      </c>
      <c r="E329" s="27">
        <v>46019</v>
      </c>
      <c r="F329">
        <v>3</v>
      </c>
      <c r="G329">
        <v>744</v>
      </c>
      <c r="H329" t="s">
        <v>12</v>
      </c>
      <c r="I329" t="s">
        <v>20</v>
      </c>
      <c r="J329" t="s">
        <v>116</v>
      </c>
      <c r="K329">
        <f>Table1[[#This Row],[Delivered Date]]-Table1[[#This Row],[Order Date]]</f>
        <v>15</v>
      </c>
      <c r="L329" t="str">
        <f t="shared" si="5"/>
        <v>2025</v>
      </c>
      <c r="M329" t="str">
        <f>TEXT(Table1[[#This Row],[Order Date]],"MMM")</f>
        <v>Dec</v>
      </c>
      <c r="N329" t="e">
        <f>ROUND(Table1[[#This Row],[Unit Price]]*Table1[[#This Row],[Quantity]]*VLOOKUP(Table1[[#This Row],[Product Name]],[1]!Table2[#All],2,FALSE),0)</f>
        <v>#REF!</v>
      </c>
      <c r="O329">
        <f>Table1[[#This Row],[Unit Price]]*Table1[[#This Row],[Quantity]]</f>
        <v>2232</v>
      </c>
      <c r="P329" t="e">
        <f>Table1[[#This Row],[Sales Revenue]]-Table1[[#This Row],[Total Cost]]</f>
        <v>#REF!</v>
      </c>
    </row>
    <row r="330" spans="1:16" x14ac:dyDescent="0.25">
      <c r="A330" t="s">
        <v>445</v>
      </c>
      <c r="B330" t="s">
        <v>23</v>
      </c>
      <c r="C330" t="s">
        <v>126</v>
      </c>
      <c r="D330" s="27">
        <v>45760</v>
      </c>
      <c r="E330" s="27">
        <v>45764</v>
      </c>
      <c r="F330">
        <v>1</v>
      </c>
      <c r="G330">
        <v>62</v>
      </c>
      <c r="H330" t="s">
        <v>12</v>
      </c>
      <c r="I330" t="s">
        <v>18</v>
      </c>
      <c r="J330" t="s">
        <v>91</v>
      </c>
      <c r="K330">
        <f>Table1[[#This Row],[Delivered Date]]-Table1[[#This Row],[Order Date]]</f>
        <v>4</v>
      </c>
      <c r="L330" t="str">
        <f t="shared" si="5"/>
        <v>2025</v>
      </c>
      <c r="M330" t="str">
        <f>TEXT(Table1[[#This Row],[Order Date]],"MMM")</f>
        <v>Apr</v>
      </c>
      <c r="N330" t="e">
        <f>ROUND(Table1[[#This Row],[Unit Price]]*Table1[[#This Row],[Quantity]]*VLOOKUP(Table1[[#This Row],[Product Name]],[1]!Table2[#All],2,FALSE),0)</f>
        <v>#REF!</v>
      </c>
      <c r="O330">
        <f>Table1[[#This Row],[Unit Price]]*Table1[[#This Row],[Quantity]]</f>
        <v>62</v>
      </c>
      <c r="P330" t="e">
        <f>Table1[[#This Row],[Sales Revenue]]-Table1[[#This Row],[Total Cost]]</f>
        <v>#REF!</v>
      </c>
    </row>
    <row r="331" spans="1:16" x14ac:dyDescent="0.25">
      <c r="A331" t="s">
        <v>446</v>
      </c>
      <c r="B331" t="s">
        <v>26</v>
      </c>
      <c r="C331" t="s">
        <v>112</v>
      </c>
      <c r="D331" s="27">
        <v>45887</v>
      </c>
      <c r="E331" s="27">
        <v>45896</v>
      </c>
      <c r="F331">
        <v>9</v>
      </c>
      <c r="G331">
        <v>385</v>
      </c>
      <c r="H331" t="s">
        <v>12</v>
      </c>
      <c r="I331" t="s">
        <v>18</v>
      </c>
      <c r="J331" t="s">
        <v>101</v>
      </c>
      <c r="K331">
        <f>Table1[[#This Row],[Delivered Date]]-Table1[[#This Row],[Order Date]]</f>
        <v>9</v>
      </c>
      <c r="L331" t="str">
        <f t="shared" si="5"/>
        <v>2025</v>
      </c>
      <c r="M331" t="str">
        <f>TEXT(Table1[[#This Row],[Order Date]],"MMM")</f>
        <v>Aug</v>
      </c>
      <c r="N331" t="e">
        <f>ROUND(Table1[[#This Row],[Unit Price]]*Table1[[#This Row],[Quantity]]*VLOOKUP(Table1[[#This Row],[Product Name]],[1]!Table2[#All],2,FALSE),0)</f>
        <v>#REF!</v>
      </c>
      <c r="O331">
        <f>Table1[[#This Row],[Unit Price]]*Table1[[#This Row],[Quantity]]</f>
        <v>3465</v>
      </c>
      <c r="P331" t="e">
        <f>Table1[[#This Row],[Sales Revenue]]-Table1[[#This Row],[Total Cost]]</f>
        <v>#REF!</v>
      </c>
    </row>
    <row r="332" spans="1:16" x14ac:dyDescent="0.25">
      <c r="A332" t="s">
        <v>447</v>
      </c>
      <c r="B332" t="s">
        <v>22</v>
      </c>
      <c r="C332" t="s">
        <v>110</v>
      </c>
      <c r="D332" s="27">
        <v>46003</v>
      </c>
      <c r="E332" s="27">
        <v>46004</v>
      </c>
      <c r="F332">
        <v>5</v>
      </c>
      <c r="G332">
        <v>465</v>
      </c>
      <c r="H332" t="s">
        <v>11</v>
      </c>
      <c r="I332" t="s">
        <v>18</v>
      </c>
      <c r="J332" t="s">
        <v>91</v>
      </c>
      <c r="K332">
        <f>Table1[[#This Row],[Delivered Date]]-Table1[[#This Row],[Order Date]]</f>
        <v>1</v>
      </c>
      <c r="L332" t="str">
        <f t="shared" si="5"/>
        <v>2025</v>
      </c>
      <c r="M332" t="str">
        <f>TEXT(Table1[[#This Row],[Order Date]],"MMM")</f>
        <v>Dec</v>
      </c>
      <c r="N332" t="e">
        <f>ROUND(Table1[[#This Row],[Unit Price]]*Table1[[#This Row],[Quantity]]*VLOOKUP(Table1[[#This Row],[Product Name]],[1]!Table2[#All],2,FALSE),0)</f>
        <v>#REF!</v>
      </c>
      <c r="O332">
        <f>Table1[[#This Row],[Unit Price]]*Table1[[#This Row],[Quantity]]</f>
        <v>2325</v>
      </c>
      <c r="P332" t="e">
        <f>Table1[[#This Row],[Sales Revenue]]-Table1[[#This Row],[Total Cost]]</f>
        <v>#REF!</v>
      </c>
    </row>
    <row r="333" spans="1:16" x14ac:dyDescent="0.25">
      <c r="A333" t="s">
        <v>448</v>
      </c>
      <c r="B333" t="s">
        <v>24</v>
      </c>
      <c r="C333" t="s">
        <v>106</v>
      </c>
      <c r="D333" s="27">
        <v>45762</v>
      </c>
      <c r="E333" s="27">
        <v>45767</v>
      </c>
      <c r="F333">
        <v>2</v>
      </c>
      <c r="G333">
        <v>280</v>
      </c>
      <c r="H333" t="s">
        <v>11</v>
      </c>
      <c r="I333" t="s">
        <v>18</v>
      </c>
      <c r="J333" t="s">
        <v>94</v>
      </c>
      <c r="K333">
        <f>Table1[[#This Row],[Delivered Date]]-Table1[[#This Row],[Order Date]]</f>
        <v>5</v>
      </c>
      <c r="L333" t="str">
        <f t="shared" si="5"/>
        <v>2025</v>
      </c>
      <c r="M333" t="str">
        <f>TEXT(Table1[[#This Row],[Order Date]],"MMM")</f>
        <v>Apr</v>
      </c>
      <c r="N333" t="e">
        <f>ROUND(Table1[[#This Row],[Unit Price]]*Table1[[#This Row],[Quantity]]*VLOOKUP(Table1[[#This Row],[Product Name]],[1]!Table2[#All],2,FALSE),0)</f>
        <v>#REF!</v>
      </c>
      <c r="O333">
        <f>Table1[[#This Row],[Unit Price]]*Table1[[#This Row],[Quantity]]</f>
        <v>560</v>
      </c>
      <c r="P333" t="e">
        <f>Table1[[#This Row],[Sales Revenue]]-Table1[[#This Row],[Total Cost]]</f>
        <v>#REF!</v>
      </c>
    </row>
    <row r="334" spans="1:16" x14ac:dyDescent="0.25">
      <c r="A334" t="s">
        <v>449</v>
      </c>
      <c r="B334" t="s">
        <v>23</v>
      </c>
      <c r="C334" t="s">
        <v>134</v>
      </c>
      <c r="D334" s="27">
        <v>45722</v>
      </c>
      <c r="E334" s="27">
        <v>45732</v>
      </c>
      <c r="F334">
        <v>5</v>
      </c>
      <c r="G334">
        <v>536</v>
      </c>
      <c r="H334" t="s">
        <v>12</v>
      </c>
      <c r="I334" t="s">
        <v>20</v>
      </c>
      <c r="J334" t="s">
        <v>116</v>
      </c>
      <c r="K334">
        <f>Table1[[#This Row],[Delivered Date]]-Table1[[#This Row],[Order Date]]</f>
        <v>10</v>
      </c>
      <c r="L334" t="str">
        <f t="shared" si="5"/>
        <v>2025</v>
      </c>
      <c r="M334" t="str">
        <f>TEXT(Table1[[#This Row],[Order Date]],"MMM")</f>
        <v>Mar</v>
      </c>
      <c r="N334" t="e">
        <f>ROUND(Table1[[#This Row],[Unit Price]]*Table1[[#This Row],[Quantity]]*VLOOKUP(Table1[[#This Row],[Product Name]],[1]!Table2[#All],2,FALSE),0)</f>
        <v>#REF!</v>
      </c>
      <c r="O334">
        <f>Table1[[#This Row],[Unit Price]]*Table1[[#This Row],[Quantity]]</f>
        <v>2680</v>
      </c>
      <c r="P334" t="e">
        <f>Table1[[#This Row],[Sales Revenue]]-Table1[[#This Row],[Total Cost]]</f>
        <v>#REF!</v>
      </c>
    </row>
    <row r="335" spans="1:16" x14ac:dyDescent="0.25">
      <c r="A335" t="s">
        <v>450</v>
      </c>
      <c r="B335" t="s">
        <v>22</v>
      </c>
      <c r="C335" t="s">
        <v>153</v>
      </c>
      <c r="D335" s="27">
        <v>45945</v>
      </c>
      <c r="E335" s="27">
        <v>45949</v>
      </c>
      <c r="F335">
        <v>9</v>
      </c>
      <c r="G335">
        <v>754</v>
      </c>
      <c r="H335" t="s">
        <v>11</v>
      </c>
      <c r="I335" t="s">
        <v>17</v>
      </c>
      <c r="J335" t="s">
        <v>101</v>
      </c>
      <c r="K335">
        <f>Table1[[#This Row],[Delivered Date]]-Table1[[#This Row],[Order Date]]</f>
        <v>4</v>
      </c>
      <c r="L335" t="str">
        <f t="shared" si="5"/>
        <v>2025</v>
      </c>
      <c r="M335" t="str">
        <f>TEXT(Table1[[#This Row],[Order Date]],"MMM")</f>
        <v>Oct</v>
      </c>
      <c r="N335" t="e">
        <f>ROUND(Table1[[#This Row],[Unit Price]]*Table1[[#This Row],[Quantity]]*VLOOKUP(Table1[[#This Row],[Product Name]],[1]!Table2[#All],2,FALSE),0)</f>
        <v>#REF!</v>
      </c>
      <c r="O335">
        <f>Table1[[#This Row],[Unit Price]]*Table1[[#This Row],[Quantity]]</f>
        <v>6786</v>
      </c>
      <c r="P335" t="e">
        <f>Table1[[#This Row],[Sales Revenue]]-Table1[[#This Row],[Total Cost]]</f>
        <v>#REF!</v>
      </c>
    </row>
    <row r="336" spans="1:16" x14ac:dyDescent="0.25">
      <c r="A336" t="s">
        <v>451</v>
      </c>
      <c r="B336" t="s">
        <v>25</v>
      </c>
      <c r="C336" t="s">
        <v>108</v>
      </c>
      <c r="D336" s="27">
        <v>45878</v>
      </c>
      <c r="E336" s="27">
        <v>45883</v>
      </c>
      <c r="F336">
        <v>5</v>
      </c>
      <c r="G336">
        <v>292</v>
      </c>
      <c r="H336" t="s">
        <v>12</v>
      </c>
      <c r="I336" t="s">
        <v>18</v>
      </c>
      <c r="J336" t="s">
        <v>101</v>
      </c>
      <c r="K336">
        <f>Table1[[#This Row],[Delivered Date]]-Table1[[#This Row],[Order Date]]</f>
        <v>5</v>
      </c>
      <c r="L336" t="str">
        <f t="shared" si="5"/>
        <v>2025</v>
      </c>
      <c r="M336" t="str">
        <f>TEXT(Table1[[#This Row],[Order Date]],"MMM")</f>
        <v>Aug</v>
      </c>
      <c r="N336" t="e">
        <f>ROUND(Table1[[#This Row],[Unit Price]]*Table1[[#This Row],[Quantity]]*VLOOKUP(Table1[[#This Row],[Product Name]],[1]!Table2[#All],2,FALSE),0)</f>
        <v>#REF!</v>
      </c>
      <c r="O336">
        <f>Table1[[#This Row],[Unit Price]]*Table1[[#This Row],[Quantity]]</f>
        <v>1460</v>
      </c>
      <c r="P336" t="e">
        <f>Table1[[#This Row],[Sales Revenue]]-Table1[[#This Row],[Total Cost]]</f>
        <v>#REF!</v>
      </c>
    </row>
    <row r="337" spans="1:16" x14ac:dyDescent="0.25">
      <c r="A337" t="s">
        <v>452</v>
      </c>
      <c r="B337" t="s">
        <v>26</v>
      </c>
      <c r="C337" t="s">
        <v>146</v>
      </c>
      <c r="D337" s="27">
        <v>45881</v>
      </c>
      <c r="E337" s="27">
        <v>45890</v>
      </c>
      <c r="F337">
        <v>1</v>
      </c>
      <c r="G337">
        <v>521</v>
      </c>
      <c r="H337" t="s">
        <v>12</v>
      </c>
      <c r="I337" t="s">
        <v>20</v>
      </c>
      <c r="J337" t="s">
        <v>116</v>
      </c>
      <c r="K337">
        <f>Table1[[#This Row],[Delivered Date]]-Table1[[#This Row],[Order Date]]</f>
        <v>9</v>
      </c>
      <c r="L337" t="str">
        <f t="shared" si="5"/>
        <v>2025</v>
      </c>
      <c r="M337" t="str">
        <f>TEXT(Table1[[#This Row],[Order Date]],"MMM")</f>
        <v>Aug</v>
      </c>
      <c r="N337" t="e">
        <f>ROUND(Table1[[#This Row],[Unit Price]]*Table1[[#This Row],[Quantity]]*VLOOKUP(Table1[[#This Row],[Product Name]],[1]!Table2[#All],2,FALSE),0)</f>
        <v>#REF!</v>
      </c>
      <c r="O337">
        <f>Table1[[#This Row],[Unit Price]]*Table1[[#This Row],[Quantity]]</f>
        <v>521</v>
      </c>
      <c r="P337" t="e">
        <f>Table1[[#This Row],[Sales Revenue]]-Table1[[#This Row],[Total Cost]]</f>
        <v>#REF!</v>
      </c>
    </row>
    <row r="338" spans="1:16" x14ac:dyDescent="0.25">
      <c r="A338" t="s">
        <v>453</v>
      </c>
      <c r="B338" t="s">
        <v>23</v>
      </c>
      <c r="C338" t="s">
        <v>126</v>
      </c>
      <c r="D338" s="27">
        <v>46000</v>
      </c>
      <c r="E338" s="27">
        <v>46001</v>
      </c>
      <c r="F338">
        <v>5</v>
      </c>
      <c r="G338">
        <v>630</v>
      </c>
      <c r="H338" t="s">
        <v>11</v>
      </c>
      <c r="I338" t="s">
        <v>15</v>
      </c>
      <c r="J338" t="s">
        <v>116</v>
      </c>
      <c r="K338">
        <f>Table1[[#This Row],[Delivered Date]]-Table1[[#This Row],[Order Date]]</f>
        <v>1</v>
      </c>
      <c r="L338" t="str">
        <f t="shared" si="5"/>
        <v>2025</v>
      </c>
      <c r="M338" t="str">
        <f>TEXT(Table1[[#This Row],[Order Date]],"MMM")</f>
        <v>Dec</v>
      </c>
      <c r="N338" t="e">
        <f>ROUND(Table1[[#This Row],[Unit Price]]*Table1[[#This Row],[Quantity]]*VLOOKUP(Table1[[#This Row],[Product Name]],[1]!Table2[#All],2,FALSE),0)</f>
        <v>#REF!</v>
      </c>
      <c r="O338">
        <f>Table1[[#This Row],[Unit Price]]*Table1[[#This Row],[Quantity]]</f>
        <v>3150</v>
      </c>
      <c r="P338" t="e">
        <f>Table1[[#This Row],[Sales Revenue]]-Table1[[#This Row],[Total Cost]]</f>
        <v>#REF!</v>
      </c>
    </row>
    <row r="339" spans="1:16" x14ac:dyDescent="0.25">
      <c r="A339" t="s">
        <v>454</v>
      </c>
      <c r="B339" t="s">
        <v>23</v>
      </c>
      <c r="C339" t="s">
        <v>134</v>
      </c>
      <c r="D339" s="27">
        <v>45775</v>
      </c>
      <c r="E339" s="27">
        <v>45778</v>
      </c>
      <c r="F339">
        <v>10</v>
      </c>
      <c r="G339">
        <v>678</v>
      </c>
      <c r="H339" t="s">
        <v>11</v>
      </c>
      <c r="I339" t="s">
        <v>17</v>
      </c>
      <c r="J339" t="s">
        <v>116</v>
      </c>
      <c r="K339">
        <f>Table1[[#This Row],[Delivered Date]]-Table1[[#This Row],[Order Date]]</f>
        <v>3</v>
      </c>
      <c r="L339" t="str">
        <f t="shared" si="5"/>
        <v>2025</v>
      </c>
      <c r="M339" t="str">
        <f>TEXT(Table1[[#This Row],[Order Date]],"MMM")</f>
        <v>Apr</v>
      </c>
      <c r="N339" t="e">
        <f>ROUND(Table1[[#This Row],[Unit Price]]*Table1[[#This Row],[Quantity]]*VLOOKUP(Table1[[#This Row],[Product Name]],[1]!Table2[#All],2,FALSE),0)</f>
        <v>#REF!</v>
      </c>
      <c r="O339">
        <f>Table1[[#This Row],[Unit Price]]*Table1[[#This Row],[Quantity]]</f>
        <v>6780</v>
      </c>
      <c r="P339" t="e">
        <f>Table1[[#This Row],[Sales Revenue]]-Table1[[#This Row],[Total Cost]]</f>
        <v>#REF!</v>
      </c>
    </row>
    <row r="340" spans="1:16" x14ac:dyDescent="0.25">
      <c r="A340" t="s">
        <v>455</v>
      </c>
      <c r="B340" t="s">
        <v>23</v>
      </c>
      <c r="C340" t="s">
        <v>134</v>
      </c>
      <c r="D340" s="27">
        <v>45834</v>
      </c>
      <c r="E340" s="27">
        <v>45842</v>
      </c>
      <c r="F340">
        <v>7</v>
      </c>
      <c r="G340">
        <v>569</v>
      </c>
      <c r="H340" t="s">
        <v>11</v>
      </c>
      <c r="I340" t="s">
        <v>17</v>
      </c>
      <c r="J340" t="s">
        <v>116</v>
      </c>
      <c r="K340">
        <f>Table1[[#This Row],[Delivered Date]]-Table1[[#This Row],[Order Date]]</f>
        <v>8</v>
      </c>
      <c r="L340" t="str">
        <f t="shared" si="5"/>
        <v>2025</v>
      </c>
      <c r="M340" t="str">
        <f>TEXT(Table1[[#This Row],[Order Date]],"MMM")</f>
        <v>Jun</v>
      </c>
      <c r="N340" t="e">
        <f>ROUND(Table1[[#This Row],[Unit Price]]*Table1[[#This Row],[Quantity]]*VLOOKUP(Table1[[#This Row],[Product Name]],[1]!Table2[#All],2,FALSE),0)</f>
        <v>#REF!</v>
      </c>
      <c r="O340">
        <f>Table1[[#This Row],[Unit Price]]*Table1[[#This Row],[Quantity]]</f>
        <v>3983</v>
      </c>
      <c r="P340" t="e">
        <f>Table1[[#This Row],[Sales Revenue]]-Table1[[#This Row],[Total Cost]]</f>
        <v>#REF!</v>
      </c>
    </row>
    <row r="341" spans="1:16" x14ac:dyDescent="0.25">
      <c r="A341" t="s">
        <v>456</v>
      </c>
      <c r="B341" t="s">
        <v>25</v>
      </c>
      <c r="C341" t="s">
        <v>108</v>
      </c>
      <c r="D341" s="27">
        <v>45988</v>
      </c>
      <c r="E341" s="27">
        <v>45994</v>
      </c>
      <c r="F341">
        <v>9</v>
      </c>
      <c r="G341">
        <v>185</v>
      </c>
      <c r="H341" t="s">
        <v>12</v>
      </c>
      <c r="I341" t="s">
        <v>15</v>
      </c>
      <c r="J341" t="s">
        <v>91</v>
      </c>
      <c r="K341">
        <f>Table1[[#This Row],[Delivered Date]]-Table1[[#This Row],[Order Date]]</f>
        <v>6</v>
      </c>
      <c r="L341" t="str">
        <f t="shared" si="5"/>
        <v>2025</v>
      </c>
      <c r="M341" t="str">
        <f>TEXT(Table1[[#This Row],[Order Date]],"MMM")</f>
        <v>Nov</v>
      </c>
      <c r="N341" t="e">
        <f>ROUND(Table1[[#This Row],[Unit Price]]*Table1[[#This Row],[Quantity]]*VLOOKUP(Table1[[#This Row],[Product Name]],[1]!Table2[#All],2,FALSE),0)</f>
        <v>#REF!</v>
      </c>
      <c r="O341">
        <f>Table1[[#This Row],[Unit Price]]*Table1[[#This Row],[Quantity]]</f>
        <v>1665</v>
      </c>
      <c r="P341" t="e">
        <f>Table1[[#This Row],[Sales Revenue]]-Table1[[#This Row],[Total Cost]]</f>
        <v>#REF!</v>
      </c>
    </row>
    <row r="342" spans="1:16" x14ac:dyDescent="0.25">
      <c r="A342" t="s">
        <v>457</v>
      </c>
      <c r="B342" t="s">
        <v>22</v>
      </c>
      <c r="C342" t="s">
        <v>153</v>
      </c>
      <c r="D342" s="27">
        <v>45710</v>
      </c>
      <c r="E342" s="27">
        <v>45712</v>
      </c>
      <c r="F342">
        <v>8</v>
      </c>
      <c r="G342">
        <v>405</v>
      </c>
      <c r="H342" t="s">
        <v>11</v>
      </c>
      <c r="I342" t="s">
        <v>20</v>
      </c>
      <c r="J342" t="s">
        <v>94</v>
      </c>
      <c r="K342">
        <f>Table1[[#This Row],[Delivered Date]]-Table1[[#This Row],[Order Date]]</f>
        <v>2</v>
      </c>
      <c r="L342" t="str">
        <f t="shared" si="5"/>
        <v>2025</v>
      </c>
      <c r="M342" t="str">
        <f>TEXT(Table1[[#This Row],[Order Date]],"MMM")</f>
        <v>Feb</v>
      </c>
      <c r="N342" t="e">
        <f>ROUND(Table1[[#This Row],[Unit Price]]*Table1[[#This Row],[Quantity]]*VLOOKUP(Table1[[#This Row],[Product Name]],[1]!Table2[#All],2,FALSE),0)</f>
        <v>#REF!</v>
      </c>
      <c r="O342">
        <f>Table1[[#This Row],[Unit Price]]*Table1[[#This Row],[Quantity]]</f>
        <v>3240</v>
      </c>
      <c r="P342" t="e">
        <f>Table1[[#This Row],[Sales Revenue]]-Table1[[#This Row],[Total Cost]]</f>
        <v>#REF!</v>
      </c>
    </row>
    <row r="343" spans="1:16" x14ac:dyDescent="0.25">
      <c r="A343" t="s">
        <v>458</v>
      </c>
      <c r="B343" t="s">
        <v>25</v>
      </c>
      <c r="C343" t="s">
        <v>108</v>
      </c>
      <c r="D343" s="27">
        <v>45757</v>
      </c>
      <c r="E343" s="27">
        <v>45765</v>
      </c>
      <c r="F343">
        <v>10</v>
      </c>
      <c r="G343">
        <v>923</v>
      </c>
      <c r="H343" t="s">
        <v>11</v>
      </c>
      <c r="I343" t="s">
        <v>19</v>
      </c>
      <c r="J343" t="s">
        <v>101</v>
      </c>
      <c r="K343">
        <f>Table1[[#This Row],[Delivered Date]]-Table1[[#This Row],[Order Date]]</f>
        <v>8</v>
      </c>
      <c r="L343" t="str">
        <f t="shared" si="5"/>
        <v>2025</v>
      </c>
      <c r="M343" t="str">
        <f>TEXT(Table1[[#This Row],[Order Date]],"MMM")</f>
        <v>Apr</v>
      </c>
      <c r="N343" t="e">
        <f>ROUND(Table1[[#This Row],[Unit Price]]*Table1[[#This Row],[Quantity]]*VLOOKUP(Table1[[#This Row],[Product Name]],[1]!Table2[#All],2,FALSE),0)</f>
        <v>#REF!</v>
      </c>
      <c r="O343">
        <f>Table1[[#This Row],[Unit Price]]*Table1[[#This Row],[Quantity]]</f>
        <v>9230</v>
      </c>
      <c r="P343" t="e">
        <f>Table1[[#This Row],[Sales Revenue]]-Table1[[#This Row],[Total Cost]]</f>
        <v>#REF!</v>
      </c>
    </row>
    <row r="344" spans="1:16" x14ac:dyDescent="0.25">
      <c r="A344" t="s">
        <v>459</v>
      </c>
      <c r="B344" t="s">
        <v>25</v>
      </c>
      <c r="C344" t="s">
        <v>98</v>
      </c>
      <c r="D344" s="27">
        <v>45811</v>
      </c>
      <c r="E344" s="27">
        <v>45815</v>
      </c>
      <c r="F344">
        <v>10</v>
      </c>
      <c r="G344">
        <v>325</v>
      </c>
      <c r="H344" t="s">
        <v>12</v>
      </c>
      <c r="I344" t="s">
        <v>18</v>
      </c>
      <c r="J344" t="s">
        <v>116</v>
      </c>
      <c r="K344">
        <f>Table1[[#This Row],[Delivered Date]]-Table1[[#This Row],[Order Date]]</f>
        <v>4</v>
      </c>
      <c r="L344" t="str">
        <f t="shared" si="5"/>
        <v>2025</v>
      </c>
      <c r="M344" t="str">
        <f>TEXT(Table1[[#This Row],[Order Date]],"MMM")</f>
        <v>Jun</v>
      </c>
      <c r="N344" t="e">
        <f>ROUND(Table1[[#This Row],[Unit Price]]*Table1[[#This Row],[Quantity]]*VLOOKUP(Table1[[#This Row],[Product Name]],[1]!Table2[#All],2,FALSE),0)</f>
        <v>#REF!</v>
      </c>
      <c r="O344">
        <f>Table1[[#This Row],[Unit Price]]*Table1[[#This Row],[Quantity]]</f>
        <v>3250</v>
      </c>
      <c r="P344" t="e">
        <f>Table1[[#This Row],[Sales Revenue]]-Table1[[#This Row],[Total Cost]]</f>
        <v>#REF!</v>
      </c>
    </row>
    <row r="345" spans="1:16" x14ac:dyDescent="0.25">
      <c r="A345" t="s">
        <v>460</v>
      </c>
      <c r="B345" t="s">
        <v>25</v>
      </c>
      <c r="C345" t="s">
        <v>140</v>
      </c>
      <c r="D345" s="27">
        <v>45936</v>
      </c>
      <c r="E345" s="27">
        <v>45941</v>
      </c>
      <c r="F345">
        <v>6</v>
      </c>
      <c r="G345">
        <v>564</v>
      </c>
      <c r="H345" t="s">
        <v>11</v>
      </c>
      <c r="I345" t="s">
        <v>15</v>
      </c>
      <c r="J345" t="s">
        <v>94</v>
      </c>
      <c r="K345">
        <f>Table1[[#This Row],[Delivered Date]]-Table1[[#This Row],[Order Date]]</f>
        <v>5</v>
      </c>
      <c r="L345" t="str">
        <f t="shared" si="5"/>
        <v>2025</v>
      </c>
      <c r="M345" t="str">
        <f>TEXT(Table1[[#This Row],[Order Date]],"MMM")</f>
        <v>Oct</v>
      </c>
      <c r="N345" t="e">
        <f>ROUND(Table1[[#This Row],[Unit Price]]*Table1[[#This Row],[Quantity]]*VLOOKUP(Table1[[#This Row],[Product Name]],[1]!Table2[#All],2,FALSE),0)</f>
        <v>#REF!</v>
      </c>
      <c r="O345">
        <f>Table1[[#This Row],[Unit Price]]*Table1[[#This Row],[Quantity]]</f>
        <v>3384</v>
      </c>
      <c r="P345" t="e">
        <f>Table1[[#This Row],[Sales Revenue]]-Table1[[#This Row],[Total Cost]]</f>
        <v>#REF!</v>
      </c>
    </row>
    <row r="346" spans="1:16" x14ac:dyDescent="0.25">
      <c r="A346" t="s">
        <v>461</v>
      </c>
      <c r="B346" t="s">
        <v>22</v>
      </c>
      <c r="C346" t="s">
        <v>124</v>
      </c>
      <c r="D346" s="27">
        <v>45829</v>
      </c>
      <c r="E346" s="27">
        <v>45836</v>
      </c>
      <c r="F346">
        <v>2</v>
      </c>
      <c r="G346">
        <v>236</v>
      </c>
      <c r="H346" t="s">
        <v>12</v>
      </c>
      <c r="I346" t="s">
        <v>15</v>
      </c>
      <c r="J346" t="s">
        <v>91</v>
      </c>
      <c r="K346">
        <f>Table1[[#This Row],[Delivered Date]]-Table1[[#This Row],[Order Date]]</f>
        <v>7</v>
      </c>
      <c r="L346" t="str">
        <f t="shared" si="5"/>
        <v>2025</v>
      </c>
      <c r="M346" t="str">
        <f>TEXT(Table1[[#This Row],[Order Date]],"MMM")</f>
        <v>Jun</v>
      </c>
      <c r="N346" t="e">
        <f>ROUND(Table1[[#This Row],[Unit Price]]*Table1[[#This Row],[Quantity]]*VLOOKUP(Table1[[#This Row],[Product Name]],[1]!Table2[#All],2,FALSE),0)</f>
        <v>#REF!</v>
      </c>
      <c r="O346">
        <f>Table1[[#This Row],[Unit Price]]*Table1[[#This Row],[Quantity]]</f>
        <v>472</v>
      </c>
      <c r="P346" t="e">
        <f>Table1[[#This Row],[Sales Revenue]]-Table1[[#This Row],[Total Cost]]</f>
        <v>#REF!</v>
      </c>
    </row>
    <row r="347" spans="1:16" x14ac:dyDescent="0.25">
      <c r="A347" t="s">
        <v>462</v>
      </c>
      <c r="B347" t="s">
        <v>22</v>
      </c>
      <c r="C347" t="s">
        <v>110</v>
      </c>
      <c r="D347" s="27">
        <v>45964</v>
      </c>
      <c r="E347" s="27">
        <v>45971</v>
      </c>
      <c r="F347">
        <v>1</v>
      </c>
      <c r="G347">
        <v>741</v>
      </c>
      <c r="H347" t="s">
        <v>11</v>
      </c>
      <c r="I347" t="s">
        <v>19</v>
      </c>
      <c r="J347" t="s">
        <v>101</v>
      </c>
      <c r="K347">
        <f>Table1[[#This Row],[Delivered Date]]-Table1[[#This Row],[Order Date]]</f>
        <v>7</v>
      </c>
      <c r="L347" t="str">
        <f t="shared" si="5"/>
        <v>2025</v>
      </c>
      <c r="M347" t="str">
        <f>TEXT(Table1[[#This Row],[Order Date]],"MMM")</f>
        <v>Nov</v>
      </c>
      <c r="N347" t="e">
        <f>ROUND(Table1[[#This Row],[Unit Price]]*Table1[[#This Row],[Quantity]]*VLOOKUP(Table1[[#This Row],[Product Name]],[1]!Table2[#All],2,FALSE),0)</f>
        <v>#REF!</v>
      </c>
      <c r="O347">
        <f>Table1[[#This Row],[Unit Price]]*Table1[[#This Row],[Quantity]]</f>
        <v>741</v>
      </c>
      <c r="P347" t="e">
        <f>Table1[[#This Row],[Sales Revenue]]-Table1[[#This Row],[Total Cost]]</f>
        <v>#REF!</v>
      </c>
    </row>
    <row r="348" spans="1:16" x14ac:dyDescent="0.25">
      <c r="A348" t="s">
        <v>463</v>
      </c>
      <c r="B348" t="s">
        <v>24</v>
      </c>
      <c r="C348" t="s">
        <v>100</v>
      </c>
      <c r="D348" s="27">
        <v>45911</v>
      </c>
      <c r="E348" s="27">
        <v>45917</v>
      </c>
      <c r="F348">
        <v>6</v>
      </c>
      <c r="G348">
        <v>992</v>
      </c>
      <c r="H348" t="s">
        <v>12</v>
      </c>
      <c r="I348" t="s">
        <v>19</v>
      </c>
      <c r="J348" t="s">
        <v>91</v>
      </c>
      <c r="K348">
        <f>Table1[[#This Row],[Delivered Date]]-Table1[[#This Row],[Order Date]]</f>
        <v>6</v>
      </c>
      <c r="L348" t="str">
        <f t="shared" si="5"/>
        <v>2025</v>
      </c>
      <c r="M348" t="str">
        <f>TEXT(Table1[[#This Row],[Order Date]],"MMM")</f>
        <v>Sep</v>
      </c>
      <c r="N348" t="e">
        <f>ROUND(Table1[[#This Row],[Unit Price]]*Table1[[#This Row],[Quantity]]*VLOOKUP(Table1[[#This Row],[Product Name]],[1]!Table2[#All],2,FALSE),0)</f>
        <v>#REF!</v>
      </c>
      <c r="O348">
        <f>Table1[[#This Row],[Unit Price]]*Table1[[#This Row],[Quantity]]</f>
        <v>5952</v>
      </c>
      <c r="P348" t="e">
        <f>Table1[[#This Row],[Sales Revenue]]-Table1[[#This Row],[Total Cost]]</f>
        <v>#REF!</v>
      </c>
    </row>
    <row r="349" spans="1:16" x14ac:dyDescent="0.25">
      <c r="A349" t="s">
        <v>464</v>
      </c>
      <c r="B349" t="s">
        <v>25</v>
      </c>
      <c r="C349" t="s">
        <v>98</v>
      </c>
      <c r="D349" s="27">
        <v>45920</v>
      </c>
      <c r="E349" s="27">
        <v>45921</v>
      </c>
      <c r="F349">
        <v>5</v>
      </c>
      <c r="G349">
        <v>55</v>
      </c>
      <c r="H349" t="s">
        <v>11</v>
      </c>
      <c r="I349" t="s">
        <v>15</v>
      </c>
      <c r="J349" t="s">
        <v>116</v>
      </c>
      <c r="K349">
        <f>Table1[[#This Row],[Delivered Date]]-Table1[[#This Row],[Order Date]]</f>
        <v>1</v>
      </c>
      <c r="L349" t="str">
        <f t="shared" si="5"/>
        <v>2025</v>
      </c>
      <c r="M349" t="str">
        <f>TEXT(Table1[[#This Row],[Order Date]],"MMM")</f>
        <v>Sep</v>
      </c>
      <c r="N349" t="e">
        <f>ROUND(Table1[[#This Row],[Unit Price]]*Table1[[#This Row],[Quantity]]*VLOOKUP(Table1[[#This Row],[Product Name]],[1]!Table2[#All],2,FALSE),0)</f>
        <v>#REF!</v>
      </c>
      <c r="O349">
        <f>Table1[[#This Row],[Unit Price]]*Table1[[#This Row],[Quantity]]</f>
        <v>275</v>
      </c>
      <c r="P349" t="e">
        <f>Table1[[#This Row],[Sales Revenue]]-Table1[[#This Row],[Total Cost]]</f>
        <v>#REF!</v>
      </c>
    </row>
    <row r="350" spans="1:16" x14ac:dyDescent="0.25">
      <c r="A350" t="s">
        <v>465</v>
      </c>
      <c r="B350" t="s">
        <v>23</v>
      </c>
      <c r="C350" t="s">
        <v>126</v>
      </c>
      <c r="D350" s="27">
        <v>45742</v>
      </c>
      <c r="E350" s="27">
        <v>45751</v>
      </c>
      <c r="F350">
        <v>7</v>
      </c>
      <c r="G350">
        <v>216</v>
      </c>
      <c r="H350" t="s">
        <v>12</v>
      </c>
      <c r="I350" t="s">
        <v>17</v>
      </c>
      <c r="J350" t="s">
        <v>94</v>
      </c>
      <c r="K350">
        <f>Table1[[#This Row],[Delivered Date]]-Table1[[#This Row],[Order Date]]</f>
        <v>9</v>
      </c>
      <c r="L350" t="str">
        <f t="shared" si="5"/>
        <v>2025</v>
      </c>
      <c r="M350" t="str">
        <f>TEXT(Table1[[#This Row],[Order Date]],"MMM")</f>
        <v>Mar</v>
      </c>
      <c r="N350" t="e">
        <f>ROUND(Table1[[#This Row],[Unit Price]]*Table1[[#This Row],[Quantity]]*VLOOKUP(Table1[[#This Row],[Product Name]],[1]!Table2[#All],2,FALSE),0)</f>
        <v>#REF!</v>
      </c>
      <c r="O350">
        <f>Table1[[#This Row],[Unit Price]]*Table1[[#This Row],[Quantity]]</f>
        <v>1512</v>
      </c>
      <c r="P350" t="e">
        <f>Table1[[#This Row],[Sales Revenue]]-Table1[[#This Row],[Total Cost]]</f>
        <v>#REF!</v>
      </c>
    </row>
    <row r="351" spans="1:16" x14ac:dyDescent="0.25">
      <c r="A351" t="s">
        <v>466</v>
      </c>
      <c r="B351" t="s">
        <v>22</v>
      </c>
      <c r="C351" t="s">
        <v>153</v>
      </c>
      <c r="D351" s="27">
        <v>46011</v>
      </c>
      <c r="E351" s="27">
        <v>46013</v>
      </c>
      <c r="F351">
        <v>3</v>
      </c>
      <c r="G351">
        <v>375</v>
      </c>
      <c r="H351" t="s">
        <v>12</v>
      </c>
      <c r="I351" t="s">
        <v>20</v>
      </c>
      <c r="J351" t="s">
        <v>101</v>
      </c>
      <c r="K351">
        <f>Table1[[#This Row],[Delivered Date]]-Table1[[#This Row],[Order Date]]</f>
        <v>2</v>
      </c>
      <c r="L351" t="str">
        <f t="shared" si="5"/>
        <v>2025</v>
      </c>
      <c r="M351" t="str">
        <f>TEXT(Table1[[#This Row],[Order Date]],"MMM")</f>
        <v>Dec</v>
      </c>
      <c r="N351" t="e">
        <f>ROUND(Table1[[#This Row],[Unit Price]]*Table1[[#This Row],[Quantity]]*VLOOKUP(Table1[[#This Row],[Product Name]],[1]!Table2[#All],2,FALSE),0)</f>
        <v>#REF!</v>
      </c>
      <c r="O351">
        <f>Table1[[#This Row],[Unit Price]]*Table1[[#This Row],[Quantity]]</f>
        <v>1125</v>
      </c>
      <c r="P351" t="e">
        <f>Table1[[#This Row],[Sales Revenue]]-Table1[[#This Row],[Total Cost]]</f>
        <v>#REF!</v>
      </c>
    </row>
    <row r="352" spans="1:16" x14ac:dyDescent="0.25">
      <c r="A352" t="s">
        <v>467</v>
      </c>
      <c r="B352" t="s">
        <v>22</v>
      </c>
      <c r="C352" t="s">
        <v>110</v>
      </c>
      <c r="D352" s="27">
        <v>45702</v>
      </c>
      <c r="E352" s="27">
        <v>45712</v>
      </c>
      <c r="F352">
        <v>10</v>
      </c>
      <c r="G352">
        <v>503</v>
      </c>
      <c r="H352" t="s">
        <v>12</v>
      </c>
      <c r="I352" t="s">
        <v>17</v>
      </c>
      <c r="J352" t="s">
        <v>116</v>
      </c>
      <c r="K352">
        <f>Table1[[#This Row],[Delivered Date]]-Table1[[#This Row],[Order Date]]</f>
        <v>10</v>
      </c>
      <c r="L352" t="str">
        <f t="shared" si="5"/>
        <v>2025</v>
      </c>
      <c r="M352" t="str">
        <f>TEXT(Table1[[#This Row],[Order Date]],"MMM")</f>
        <v>Feb</v>
      </c>
      <c r="N352" t="e">
        <f>ROUND(Table1[[#This Row],[Unit Price]]*Table1[[#This Row],[Quantity]]*VLOOKUP(Table1[[#This Row],[Product Name]],[1]!Table2[#All],2,FALSE),0)</f>
        <v>#REF!</v>
      </c>
      <c r="O352">
        <f>Table1[[#This Row],[Unit Price]]*Table1[[#This Row],[Quantity]]</f>
        <v>5030</v>
      </c>
      <c r="P352" t="e">
        <f>Table1[[#This Row],[Sales Revenue]]-Table1[[#This Row],[Total Cost]]</f>
        <v>#REF!</v>
      </c>
    </row>
    <row r="353" spans="1:16" x14ac:dyDescent="0.25">
      <c r="A353" t="s">
        <v>468</v>
      </c>
      <c r="B353" t="s">
        <v>25</v>
      </c>
      <c r="C353" t="s">
        <v>140</v>
      </c>
      <c r="D353" s="27">
        <v>45810</v>
      </c>
      <c r="E353" s="27">
        <v>45817</v>
      </c>
      <c r="F353">
        <v>6</v>
      </c>
      <c r="G353">
        <v>974</v>
      </c>
      <c r="H353" t="s">
        <v>11</v>
      </c>
      <c r="I353" t="s">
        <v>19</v>
      </c>
      <c r="J353" t="s">
        <v>94</v>
      </c>
      <c r="K353">
        <f>Table1[[#This Row],[Delivered Date]]-Table1[[#This Row],[Order Date]]</f>
        <v>7</v>
      </c>
      <c r="L353" t="str">
        <f t="shared" si="5"/>
        <v>2025</v>
      </c>
      <c r="M353" t="str">
        <f>TEXT(Table1[[#This Row],[Order Date]],"MMM")</f>
        <v>Jun</v>
      </c>
      <c r="N353" t="e">
        <f>ROUND(Table1[[#This Row],[Unit Price]]*Table1[[#This Row],[Quantity]]*VLOOKUP(Table1[[#This Row],[Product Name]],[1]!Table2[#All],2,FALSE),0)</f>
        <v>#REF!</v>
      </c>
      <c r="O353">
        <f>Table1[[#This Row],[Unit Price]]*Table1[[#This Row],[Quantity]]</f>
        <v>5844</v>
      </c>
      <c r="P353" t="e">
        <f>Table1[[#This Row],[Sales Revenue]]-Table1[[#This Row],[Total Cost]]</f>
        <v>#REF!</v>
      </c>
    </row>
    <row r="354" spans="1:16" x14ac:dyDescent="0.25">
      <c r="A354" t="s">
        <v>469</v>
      </c>
      <c r="B354" t="s">
        <v>25</v>
      </c>
      <c r="C354" t="s">
        <v>98</v>
      </c>
      <c r="D354" s="27">
        <v>45863</v>
      </c>
      <c r="E354" s="27">
        <v>45870</v>
      </c>
      <c r="F354">
        <v>3</v>
      </c>
      <c r="G354">
        <v>486</v>
      </c>
      <c r="H354" t="s">
        <v>11</v>
      </c>
      <c r="I354" t="s">
        <v>19</v>
      </c>
      <c r="J354" t="s">
        <v>116</v>
      </c>
      <c r="K354">
        <f>Table1[[#This Row],[Delivered Date]]-Table1[[#This Row],[Order Date]]</f>
        <v>7</v>
      </c>
      <c r="L354" t="str">
        <f t="shared" si="5"/>
        <v>2025</v>
      </c>
      <c r="M354" t="str">
        <f>TEXT(Table1[[#This Row],[Order Date]],"MMM")</f>
        <v>Jul</v>
      </c>
      <c r="N354" t="e">
        <f>ROUND(Table1[[#This Row],[Unit Price]]*Table1[[#This Row],[Quantity]]*VLOOKUP(Table1[[#This Row],[Product Name]],[1]!Table2[#All],2,FALSE),0)</f>
        <v>#REF!</v>
      </c>
      <c r="O354">
        <f>Table1[[#This Row],[Unit Price]]*Table1[[#This Row],[Quantity]]</f>
        <v>1458</v>
      </c>
      <c r="P354" t="e">
        <f>Table1[[#This Row],[Sales Revenue]]-Table1[[#This Row],[Total Cost]]</f>
        <v>#REF!</v>
      </c>
    </row>
    <row r="355" spans="1:16" x14ac:dyDescent="0.25">
      <c r="A355" t="s">
        <v>470</v>
      </c>
      <c r="B355" t="s">
        <v>24</v>
      </c>
      <c r="C355" t="s">
        <v>128</v>
      </c>
      <c r="D355" s="27">
        <v>45947</v>
      </c>
      <c r="E355" s="27">
        <v>45952</v>
      </c>
      <c r="F355">
        <v>5</v>
      </c>
      <c r="G355">
        <v>803</v>
      </c>
      <c r="H355" t="s">
        <v>11</v>
      </c>
      <c r="I355" t="s">
        <v>18</v>
      </c>
      <c r="J355" t="s">
        <v>94</v>
      </c>
      <c r="K355">
        <f>Table1[[#This Row],[Delivered Date]]-Table1[[#This Row],[Order Date]]</f>
        <v>5</v>
      </c>
      <c r="L355" t="str">
        <f t="shared" si="5"/>
        <v>2025</v>
      </c>
      <c r="M355" t="str">
        <f>TEXT(Table1[[#This Row],[Order Date]],"MMM")</f>
        <v>Oct</v>
      </c>
      <c r="N355" t="e">
        <f>ROUND(Table1[[#This Row],[Unit Price]]*Table1[[#This Row],[Quantity]]*VLOOKUP(Table1[[#This Row],[Product Name]],[1]!Table2[#All],2,FALSE),0)</f>
        <v>#REF!</v>
      </c>
      <c r="O355">
        <f>Table1[[#This Row],[Unit Price]]*Table1[[#This Row],[Quantity]]</f>
        <v>4015</v>
      </c>
      <c r="P355" t="e">
        <f>Table1[[#This Row],[Sales Revenue]]-Table1[[#This Row],[Total Cost]]</f>
        <v>#REF!</v>
      </c>
    </row>
    <row r="356" spans="1:16" x14ac:dyDescent="0.25">
      <c r="A356" t="s">
        <v>471</v>
      </c>
      <c r="B356" t="s">
        <v>25</v>
      </c>
      <c r="C356" t="s">
        <v>98</v>
      </c>
      <c r="D356" s="27">
        <v>45863</v>
      </c>
      <c r="E356" s="27">
        <v>45868</v>
      </c>
      <c r="F356">
        <v>4</v>
      </c>
      <c r="G356">
        <v>176</v>
      </c>
      <c r="H356" t="s">
        <v>12</v>
      </c>
      <c r="I356" t="s">
        <v>15</v>
      </c>
      <c r="J356" t="s">
        <v>101</v>
      </c>
      <c r="K356">
        <f>Table1[[#This Row],[Delivered Date]]-Table1[[#This Row],[Order Date]]</f>
        <v>5</v>
      </c>
      <c r="L356" t="str">
        <f t="shared" si="5"/>
        <v>2025</v>
      </c>
      <c r="M356" t="str">
        <f>TEXT(Table1[[#This Row],[Order Date]],"MMM")</f>
        <v>Jul</v>
      </c>
      <c r="N356" t="e">
        <f>ROUND(Table1[[#This Row],[Unit Price]]*Table1[[#This Row],[Quantity]]*VLOOKUP(Table1[[#This Row],[Product Name]],[1]!Table2[#All],2,FALSE),0)</f>
        <v>#REF!</v>
      </c>
      <c r="O356">
        <f>Table1[[#This Row],[Unit Price]]*Table1[[#This Row],[Quantity]]</f>
        <v>704</v>
      </c>
      <c r="P356" t="e">
        <f>Table1[[#This Row],[Sales Revenue]]-Table1[[#This Row],[Total Cost]]</f>
        <v>#REF!</v>
      </c>
    </row>
    <row r="357" spans="1:16" x14ac:dyDescent="0.25">
      <c r="A357" t="s">
        <v>472</v>
      </c>
      <c r="B357" t="s">
        <v>25</v>
      </c>
      <c r="C357" t="s">
        <v>108</v>
      </c>
      <c r="D357" s="27">
        <v>45732</v>
      </c>
      <c r="E357" s="27">
        <v>45745</v>
      </c>
      <c r="F357">
        <v>4</v>
      </c>
      <c r="G357">
        <v>468</v>
      </c>
      <c r="H357" t="s">
        <v>12</v>
      </c>
      <c r="I357" t="s">
        <v>19</v>
      </c>
      <c r="J357" t="s">
        <v>91</v>
      </c>
      <c r="K357">
        <f>Table1[[#This Row],[Delivered Date]]-Table1[[#This Row],[Order Date]]</f>
        <v>13</v>
      </c>
      <c r="L357" t="str">
        <f t="shared" si="5"/>
        <v>2025</v>
      </c>
      <c r="M357" t="str">
        <f>TEXT(Table1[[#This Row],[Order Date]],"MMM")</f>
        <v>Mar</v>
      </c>
      <c r="N357" t="e">
        <f>ROUND(Table1[[#This Row],[Unit Price]]*Table1[[#This Row],[Quantity]]*VLOOKUP(Table1[[#This Row],[Product Name]],[1]!Table2[#All],2,FALSE),0)</f>
        <v>#REF!</v>
      </c>
      <c r="O357">
        <f>Table1[[#This Row],[Unit Price]]*Table1[[#This Row],[Quantity]]</f>
        <v>1872</v>
      </c>
      <c r="P357" t="e">
        <f>Table1[[#This Row],[Sales Revenue]]-Table1[[#This Row],[Total Cost]]</f>
        <v>#REF!</v>
      </c>
    </row>
    <row r="358" spans="1:16" x14ac:dyDescent="0.25">
      <c r="A358" t="s">
        <v>473</v>
      </c>
      <c r="B358" t="s">
        <v>26</v>
      </c>
      <c r="C358" t="s">
        <v>146</v>
      </c>
      <c r="D358" s="27">
        <v>45775</v>
      </c>
      <c r="E358" s="27">
        <v>45780</v>
      </c>
      <c r="F358">
        <v>3</v>
      </c>
      <c r="G358">
        <v>788</v>
      </c>
      <c r="H358" t="s">
        <v>11</v>
      </c>
      <c r="I358" t="s">
        <v>19</v>
      </c>
      <c r="J358" t="s">
        <v>94</v>
      </c>
      <c r="K358">
        <f>Table1[[#This Row],[Delivered Date]]-Table1[[#This Row],[Order Date]]</f>
        <v>5</v>
      </c>
      <c r="L358" t="str">
        <f t="shared" si="5"/>
        <v>2025</v>
      </c>
      <c r="M358" t="str">
        <f>TEXT(Table1[[#This Row],[Order Date]],"MMM")</f>
        <v>Apr</v>
      </c>
      <c r="N358" t="e">
        <f>ROUND(Table1[[#This Row],[Unit Price]]*Table1[[#This Row],[Quantity]]*VLOOKUP(Table1[[#This Row],[Product Name]],[1]!Table2[#All],2,FALSE),0)</f>
        <v>#REF!</v>
      </c>
      <c r="O358">
        <f>Table1[[#This Row],[Unit Price]]*Table1[[#This Row],[Quantity]]</f>
        <v>2364</v>
      </c>
      <c r="P358" t="e">
        <f>Table1[[#This Row],[Sales Revenue]]-Table1[[#This Row],[Total Cost]]</f>
        <v>#REF!</v>
      </c>
    </row>
    <row r="359" spans="1:16" x14ac:dyDescent="0.25">
      <c r="A359" t="s">
        <v>474</v>
      </c>
      <c r="B359" t="s">
        <v>22</v>
      </c>
      <c r="C359" t="s">
        <v>153</v>
      </c>
      <c r="D359" s="27">
        <v>45700</v>
      </c>
      <c r="E359" s="27">
        <v>45701</v>
      </c>
      <c r="F359">
        <v>8</v>
      </c>
      <c r="G359">
        <v>509</v>
      </c>
      <c r="H359" t="s">
        <v>11</v>
      </c>
      <c r="I359" t="s">
        <v>18</v>
      </c>
      <c r="J359" t="s">
        <v>94</v>
      </c>
      <c r="K359">
        <f>Table1[[#This Row],[Delivered Date]]-Table1[[#This Row],[Order Date]]</f>
        <v>1</v>
      </c>
      <c r="L359" t="str">
        <f t="shared" si="5"/>
        <v>2025</v>
      </c>
      <c r="M359" t="str">
        <f>TEXT(Table1[[#This Row],[Order Date]],"MMM")</f>
        <v>Feb</v>
      </c>
      <c r="N359" t="e">
        <f>ROUND(Table1[[#This Row],[Unit Price]]*Table1[[#This Row],[Quantity]]*VLOOKUP(Table1[[#This Row],[Product Name]],[1]!Table2[#All],2,FALSE),0)</f>
        <v>#REF!</v>
      </c>
      <c r="O359">
        <f>Table1[[#This Row],[Unit Price]]*Table1[[#This Row],[Quantity]]</f>
        <v>4072</v>
      </c>
      <c r="P359" t="e">
        <f>Table1[[#This Row],[Sales Revenue]]-Table1[[#This Row],[Total Cost]]</f>
        <v>#REF!</v>
      </c>
    </row>
    <row r="360" spans="1:16" x14ac:dyDescent="0.25">
      <c r="A360" t="s">
        <v>475</v>
      </c>
      <c r="B360" t="s">
        <v>26</v>
      </c>
      <c r="C360" t="s">
        <v>112</v>
      </c>
      <c r="D360" s="27">
        <v>45692</v>
      </c>
      <c r="E360" s="27">
        <v>45707</v>
      </c>
      <c r="F360">
        <v>2</v>
      </c>
      <c r="G360">
        <v>530</v>
      </c>
      <c r="H360" t="s">
        <v>12</v>
      </c>
      <c r="I360" t="s">
        <v>15</v>
      </c>
      <c r="J360" t="s">
        <v>116</v>
      </c>
      <c r="K360">
        <f>Table1[[#This Row],[Delivered Date]]-Table1[[#This Row],[Order Date]]</f>
        <v>15</v>
      </c>
      <c r="L360" t="str">
        <f t="shared" si="5"/>
        <v>2025</v>
      </c>
      <c r="M360" t="str">
        <f>TEXT(Table1[[#This Row],[Order Date]],"MMM")</f>
        <v>Feb</v>
      </c>
      <c r="N360" t="e">
        <f>ROUND(Table1[[#This Row],[Unit Price]]*Table1[[#This Row],[Quantity]]*VLOOKUP(Table1[[#This Row],[Product Name]],[1]!Table2[#All],2,FALSE),0)</f>
        <v>#REF!</v>
      </c>
      <c r="O360">
        <f>Table1[[#This Row],[Unit Price]]*Table1[[#This Row],[Quantity]]</f>
        <v>1060</v>
      </c>
      <c r="P360" t="e">
        <f>Table1[[#This Row],[Sales Revenue]]-Table1[[#This Row],[Total Cost]]</f>
        <v>#REF!</v>
      </c>
    </row>
    <row r="361" spans="1:16" x14ac:dyDescent="0.25">
      <c r="A361" t="s">
        <v>476</v>
      </c>
      <c r="B361" t="s">
        <v>26</v>
      </c>
      <c r="C361" t="s">
        <v>146</v>
      </c>
      <c r="D361" s="27">
        <v>45759</v>
      </c>
      <c r="E361" s="27">
        <v>45767</v>
      </c>
      <c r="F361">
        <v>7</v>
      </c>
      <c r="G361">
        <v>744</v>
      </c>
      <c r="H361" t="s">
        <v>11</v>
      </c>
      <c r="I361" t="s">
        <v>17</v>
      </c>
      <c r="J361" t="s">
        <v>94</v>
      </c>
      <c r="K361">
        <f>Table1[[#This Row],[Delivered Date]]-Table1[[#This Row],[Order Date]]</f>
        <v>8</v>
      </c>
      <c r="L361" t="str">
        <f t="shared" si="5"/>
        <v>2025</v>
      </c>
      <c r="M361" t="str">
        <f>TEXT(Table1[[#This Row],[Order Date]],"MMM")</f>
        <v>Apr</v>
      </c>
      <c r="N361" t="e">
        <f>ROUND(Table1[[#This Row],[Unit Price]]*Table1[[#This Row],[Quantity]]*VLOOKUP(Table1[[#This Row],[Product Name]],[1]!Table2[#All],2,FALSE),0)</f>
        <v>#REF!</v>
      </c>
      <c r="O361">
        <f>Table1[[#This Row],[Unit Price]]*Table1[[#This Row],[Quantity]]</f>
        <v>5208</v>
      </c>
      <c r="P361" t="e">
        <f>Table1[[#This Row],[Sales Revenue]]-Table1[[#This Row],[Total Cost]]</f>
        <v>#REF!</v>
      </c>
    </row>
    <row r="362" spans="1:16" x14ac:dyDescent="0.25">
      <c r="A362" t="s">
        <v>477</v>
      </c>
      <c r="B362" t="s">
        <v>25</v>
      </c>
      <c r="C362" t="s">
        <v>108</v>
      </c>
      <c r="D362" s="27">
        <v>45892</v>
      </c>
      <c r="E362" s="27">
        <v>45903</v>
      </c>
      <c r="F362">
        <v>4</v>
      </c>
      <c r="G362">
        <v>444</v>
      </c>
      <c r="H362" t="s">
        <v>12</v>
      </c>
      <c r="I362" t="s">
        <v>18</v>
      </c>
      <c r="J362" t="s">
        <v>91</v>
      </c>
      <c r="K362">
        <f>Table1[[#This Row],[Delivered Date]]-Table1[[#This Row],[Order Date]]</f>
        <v>11</v>
      </c>
      <c r="L362" t="str">
        <f t="shared" si="5"/>
        <v>2025</v>
      </c>
      <c r="M362" t="str">
        <f>TEXT(Table1[[#This Row],[Order Date]],"MMM")</f>
        <v>Aug</v>
      </c>
      <c r="N362" t="e">
        <f>ROUND(Table1[[#This Row],[Unit Price]]*Table1[[#This Row],[Quantity]]*VLOOKUP(Table1[[#This Row],[Product Name]],[1]!Table2[#All],2,FALSE),0)</f>
        <v>#REF!</v>
      </c>
      <c r="O362">
        <f>Table1[[#This Row],[Unit Price]]*Table1[[#This Row],[Quantity]]</f>
        <v>1776</v>
      </c>
      <c r="P362" t="e">
        <f>Table1[[#This Row],[Sales Revenue]]-Table1[[#This Row],[Total Cost]]</f>
        <v>#REF!</v>
      </c>
    </row>
    <row r="363" spans="1:16" x14ac:dyDescent="0.25">
      <c r="A363" t="s">
        <v>478</v>
      </c>
      <c r="B363" t="s">
        <v>25</v>
      </c>
      <c r="C363" t="s">
        <v>140</v>
      </c>
      <c r="D363" s="27">
        <v>45858</v>
      </c>
      <c r="E363" s="27">
        <v>45866</v>
      </c>
      <c r="F363">
        <v>7</v>
      </c>
      <c r="G363">
        <v>474</v>
      </c>
      <c r="H363" t="s">
        <v>11</v>
      </c>
      <c r="I363" t="s">
        <v>17</v>
      </c>
      <c r="J363" t="s">
        <v>91</v>
      </c>
      <c r="K363">
        <f>Table1[[#This Row],[Delivered Date]]-Table1[[#This Row],[Order Date]]</f>
        <v>8</v>
      </c>
      <c r="L363" t="str">
        <f t="shared" si="5"/>
        <v>2025</v>
      </c>
      <c r="M363" t="str">
        <f>TEXT(Table1[[#This Row],[Order Date]],"MMM")</f>
        <v>Jul</v>
      </c>
      <c r="N363" t="e">
        <f>ROUND(Table1[[#This Row],[Unit Price]]*Table1[[#This Row],[Quantity]]*VLOOKUP(Table1[[#This Row],[Product Name]],[1]!Table2[#All],2,FALSE),0)</f>
        <v>#REF!</v>
      </c>
      <c r="O363">
        <f>Table1[[#This Row],[Unit Price]]*Table1[[#This Row],[Quantity]]</f>
        <v>3318</v>
      </c>
      <c r="P363" t="e">
        <f>Table1[[#This Row],[Sales Revenue]]-Table1[[#This Row],[Total Cost]]</f>
        <v>#REF!</v>
      </c>
    </row>
    <row r="364" spans="1:16" x14ac:dyDescent="0.25">
      <c r="A364" t="s">
        <v>479</v>
      </c>
      <c r="B364" t="s">
        <v>24</v>
      </c>
      <c r="C364" t="s">
        <v>100</v>
      </c>
      <c r="D364" s="27">
        <v>45931</v>
      </c>
      <c r="E364" s="27">
        <v>45936</v>
      </c>
      <c r="F364">
        <v>8</v>
      </c>
      <c r="G364">
        <v>731</v>
      </c>
      <c r="H364" t="s">
        <v>11</v>
      </c>
      <c r="I364" t="s">
        <v>20</v>
      </c>
      <c r="J364" t="s">
        <v>116</v>
      </c>
      <c r="K364">
        <f>Table1[[#This Row],[Delivered Date]]-Table1[[#This Row],[Order Date]]</f>
        <v>5</v>
      </c>
      <c r="L364" t="str">
        <f t="shared" si="5"/>
        <v>2025</v>
      </c>
      <c r="M364" t="str">
        <f>TEXT(Table1[[#This Row],[Order Date]],"MMM")</f>
        <v>Oct</v>
      </c>
      <c r="N364" t="e">
        <f>ROUND(Table1[[#This Row],[Unit Price]]*Table1[[#This Row],[Quantity]]*VLOOKUP(Table1[[#This Row],[Product Name]],[1]!Table2[#All],2,FALSE),0)</f>
        <v>#REF!</v>
      </c>
      <c r="O364">
        <f>Table1[[#This Row],[Unit Price]]*Table1[[#This Row],[Quantity]]</f>
        <v>5848</v>
      </c>
      <c r="P364" t="e">
        <f>Table1[[#This Row],[Sales Revenue]]-Table1[[#This Row],[Total Cost]]</f>
        <v>#REF!</v>
      </c>
    </row>
    <row r="365" spans="1:16" x14ac:dyDescent="0.25">
      <c r="A365" t="s">
        <v>480</v>
      </c>
      <c r="B365" t="s">
        <v>23</v>
      </c>
      <c r="C365" t="s">
        <v>93</v>
      </c>
      <c r="D365" s="27">
        <v>45804</v>
      </c>
      <c r="E365" s="27">
        <v>45811</v>
      </c>
      <c r="F365">
        <v>2</v>
      </c>
      <c r="G365">
        <v>288</v>
      </c>
      <c r="H365" t="s">
        <v>11</v>
      </c>
      <c r="I365" t="s">
        <v>20</v>
      </c>
      <c r="J365" t="s">
        <v>116</v>
      </c>
      <c r="K365">
        <f>Table1[[#This Row],[Delivered Date]]-Table1[[#This Row],[Order Date]]</f>
        <v>7</v>
      </c>
      <c r="L365" t="str">
        <f t="shared" si="5"/>
        <v>2025</v>
      </c>
      <c r="M365" t="str">
        <f>TEXT(Table1[[#This Row],[Order Date]],"MMM")</f>
        <v>May</v>
      </c>
      <c r="N365" t="e">
        <f>ROUND(Table1[[#This Row],[Unit Price]]*Table1[[#This Row],[Quantity]]*VLOOKUP(Table1[[#This Row],[Product Name]],[1]!Table2[#All],2,FALSE),0)</f>
        <v>#REF!</v>
      </c>
      <c r="O365">
        <f>Table1[[#This Row],[Unit Price]]*Table1[[#This Row],[Quantity]]</f>
        <v>576</v>
      </c>
      <c r="P365" t="e">
        <f>Table1[[#This Row],[Sales Revenue]]-Table1[[#This Row],[Total Cost]]</f>
        <v>#REF!</v>
      </c>
    </row>
    <row r="366" spans="1:16" x14ac:dyDescent="0.25">
      <c r="A366" t="s">
        <v>481</v>
      </c>
      <c r="B366" t="s">
        <v>22</v>
      </c>
      <c r="C366" t="s">
        <v>153</v>
      </c>
      <c r="D366" s="27">
        <v>46007</v>
      </c>
      <c r="E366" s="27">
        <v>46022</v>
      </c>
      <c r="F366">
        <v>8</v>
      </c>
      <c r="G366">
        <v>179</v>
      </c>
      <c r="H366" t="s">
        <v>12</v>
      </c>
      <c r="I366" t="s">
        <v>18</v>
      </c>
      <c r="J366" t="s">
        <v>101</v>
      </c>
      <c r="K366">
        <f>Table1[[#This Row],[Delivered Date]]-Table1[[#This Row],[Order Date]]</f>
        <v>15</v>
      </c>
      <c r="L366" t="str">
        <f t="shared" si="5"/>
        <v>2025</v>
      </c>
      <c r="M366" t="str">
        <f>TEXT(Table1[[#This Row],[Order Date]],"MMM")</f>
        <v>Dec</v>
      </c>
      <c r="N366" t="e">
        <f>ROUND(Table1[[#This Row],[Unit Price]]*Table1[[#This Row],[Quantity]]*VLOOKUP(Table1[[#This Row],[Product Name]],[1]!Table2[#All],2,FALSE),0)</f>
        <v>#REF!</v>
      </c>
      <c r="O366">
        <f>Table1[[#This Row],[Unit Price]]*Table1[[#This Row],[Quantity]]</f>
        <v>1432</v>
      </c>
      <c r="P366" t="e">
        <f>Table1[[#This Row],[Sales Revenue]]-Table1[[#This Row],[Total Cost]]</f>
        <v>#REF!</v>
      </c>
    </row>
    <row r="367" spans="1:16" x14ac:dyDescent="0.25">
      <c r="A367" t="s">
        <v>482</v>
      </c>
      <c r="B367" t="s">
        <v>23</v>
      </c>
      <c r="C367" t="s">
        <v>126</v>
      </c>
      <c r="D367" s="27">
        <v>45725</v>
      </c>
      <c r="E367" s="27">
        <v>45730</v>
      </c>
      <c r="F367">
        <v>6</v>
      </c>
      <c r="G367">
        <v>788</v>
      </c>
      <c r="H367" t="s">
        <v>11</v>
      </c>
      <c r="I367" t="s">
        <v>19</v>
      </c>
      <c r="J367" t="s">
        <v>116</v>
      </c>
      <c r="K367">
        <f>Table1[[#This Row],[Delivered Date]]-Table1[[#This Row],[Order Date]]</f>
        <v>5</v>
      </c>
      <c r="L367" t="str">
        <f t="shared" si="5"/>
        <v>2025</v>
      </c>
      <c r="M367" t="str">
        <f>TEXT(Table1[[#This Row],[Order Date]],"MMM")</f>
        <v>Mar</v>
      </c>
      <c r="N367" t="e">
        <f>ROUND(Table1[[#This Row],[Unit Price]]*Table1[[#This Row],[Quantity]]*VLOOKUP(Table1[[#This Row],[Product Name]],[1]!Table2[#All],2,FALSE),0)</f>
        <v>#REF!</v>
      </c>
      <c r="O367">
        <f>Table1[[#This Row],[Unit Price]]*Table1[[#This Row],[Quantity]]</f>
        <v>4728</v>
      </c>
      <c r="P367" t="e">
        <f>Table1[[#This Row],[Sales Revenue]]-Table1[[#This Row],[Total Cost]]</f>
        <v>#REF!</v>
      </c>
    </row>
    <row r="368" spans="1:16" x14ac:dyDescent="0.25">
      <c r="A368" t="s">
        <v>483</v>
      </c>
      <c r="B368" t="s">
        <v>22</v>
      </c>
      <c r="C368" t="s">
        <v>110</v>
      </c>
      <c r="D368" s="27">
        <v>45883</v>
      </c>
      <c r="E368" s="27">
        <v>45885</v>
      </c>
      <c r="F368">
        <v>3</v>
      </c>
      <c r="G368">
        <v>949</v>
      </c>
      <c r="H368" t="s">
        <v>11</v>
      </c>
      <c r="I368" t="s">
        <v>18</v>
      </c>
      <c r="J368" t="s">
        <v>101</v>
      </c>
      <c r="K368">
        <f>Table1[[#This Row],[Delivered Date]]-Table1[[#This Row],[Order Date]]</f>
        <v>2</v>
      </c>
      <c r="L368" t="str">
        <f t="shared" si="5"/>
        <v>2025</v>
      </c>
      <c r="M368" t="str">
        <f>TEXT(Table1[[#This Row],[Order Date]],"MMM")</f>
        <v>Aug</v>
      </c>
      <c r="N368" t="e">
        <f>ROUND(Table1[[#This Row],[Unit Price]]*Table1[[#This Row],[Quantity]]*VLOOKUP(Table1[[#This Row],[Product Name]],[1]!Table2[#All],2,FALSE),0)</f>
        <v>#REF!</v>
      </c>
      <c r="O368">
        <f>Table1[[#This Row],[Unit Price]]*Table1[[#This Row],[Quantity]]</f>
        <v>2847</v>
      </c>
      <c r="P368" t="e">
        <f>Table1[[#This Row],[Sales Revenue]]-Table1[[#This Row],[Total Cost]]</f>
        <v>#REF!</v>
      </c>
    </row>
    <row r="369" spans="1:16" x14ac:dyDescent="0.25">
      <c r="A369" t="s">
        <v>484</v>
      </c>
      <c r="B369" t="s">
        <v>23</v>
      </c>
      <c r="C369" t="s">
        <v>134</v>
      </c>
      <c r="D369" s="27">
        <v>45977</v>
      </c>
      <c r="E369" s="27">
        <v>45986</v>
      </c>
      <c r="F369">
        <v>8</v>
      </c>
      <c r="G369">
        <v>137</v>
      </c>
      <c r="H369" t="s">
        <v>11</v>
      </c>
      <c r="I369" t="s">
        <v>17</v>
      </c>
      <c r="J369" t="s">
        <v>91</v>
      </c>
      <c r="K369">
        <f>Table1[[#This Row],[Delivered Date]]-Table1[[#This Row],[Order Date]]</f>
        <v>9</v>
      </c>
      <c r="L369" t="str">
        <f t="shared" si="5"/>
        <v>2025</v>
      </c>
      <c r="M369" t="str">
        <f>TEXT(Table1[[#This Row],[Order Date]],"MMM")</f>
        <v>Nov</v>
      </c>
      <c r="N369" t="e">
        <f>ROUND(Table1[[#This Row],[Unit Price]]*Table1[[#This Row],[Quantity]]*VLOOKUP(Table1[[#This Row],[Product Name]],[1]!Table2[#All],2,FALSE),0)</f>
        <v>#REF!</v>
      </c>
      <c r="O369">
        <f>Table1[[#This Row],[Unit Price]]*Table1[[#This Row],[Quantity]]</f>
        <v>1096</v>
      </c>
      <c r="P369" t="e">
        <f>Table1[[#This Row],[Sales Revenue]]-Table1[[#This Row],[Total Cost]]</f>
        <v>#REF!</v>
      </c>
    </row>
    <row r="370" spans="1:16" x14ac:dyDescent="0.25">
      <c r="A370" t="s">
        <v>485</v>
      </c>
      <c r="B370" t="s">
        <v>24</v>
      </c>
      <c r="C370" t="s">
        <v>100</v>
      </c>
      <c r="D370" s="27">
        <v>45895</v>
      </c>
      <c r="E370" s="27">
        <v>45898</v>
      </c>
      <c r="F370">
        <v>2</v>
      </c>
      <c r="G370">
        <v>968</v>
      </c>
      <c r="H370" t="s">
        <v>12</v>
      </c>
      <c r="I370" t="s">
        <v>15</v>
      </c>
      <c r="J370" t="s">
        <v>116</v>
      </c>
      <c r="K370">
        <f>Table1[[#This Row],[Delivered Date]]-Table1[[#This Row],[Order Date]]</f>
        <v>3</v>
      </c>
      <c r="L370" t="str">
        <f t="shared" si="5"/>
        <v>2025</v>
      </c>
      <c r="M370" t="str">
        <f>TEXT(Table1[[#This Row],[Order Date]],"MMM")</f>
        <v>Aug</v>
      </c>
      <c r="N370" t="e">
        <f>ROUND(Table1[[#This Row],[Unit Price]]*Table1[[#This Row],[Quantity]]*VLOOKUP(Table1[[#This Row],[Product Name]],[1]!Table2[#All],2,FALSE),0)</f>
        <v>#REF!</v>
      </c>
      <c r="O370">
        <f>Table1[[#This Row],[Unit Price]]*Table1[[#This Row],[Quantity]]</f>
        <v>1936</v>
      </c>
      <c r="P370" t="e">
        <f>Table1[[#This Row],[Sales Revenue]]-Table1[[#This Row],[Total Cost]]</f>
        <v>#REF!</v>
      </c>
    </row>
    <row r="371" spans="1:16" x14ac:dyDescent="0.25">
      <c r="A371" t="s">
        <v>486</v>
      </c>
      <c r="B371" t="s">
        <v>25</v>
      </c>
      <c r="C371" t="s">
        <v>140</v>
      </c>
      <c r="D371" s="27">
        <v>45913</v>
      </c>
      <c r="E371" s="27">
        <v>45922</v>
      </c>
      <c r="F371">
        <v>9</v>
      </c>
      <c r="G371">
        <v>605</v>
      </c>
      <c r="H371" t="s">
        <v>12</v>
      </c>
      <c r="I371" t="s">
        <v>17</v>
      </c>
      <c r="J371" t="s">
        <v>116</v>
      </c>
      <c r="K371">
        <f>Table1[[#This Row],[Delivered Date]]-Table1[[#This Row],[Order Date]]</f>
        <v>9</v>
      </c>
      <c r="L371" t="str">
        <f t="shared" si="5"/>
        <v>2025</v>
      </c>
      <c r="M371" t="str">
        <f>TEXT(Table1[[#This Row],[Order Date]],"MMM")</f>
        <v>Sep</v>
      </c>
      <c r="N371" t="e">
        <f>ROUND(Table1[[#This Row],[Unit Price]]*Table1[[#This Row],[Quantity]]*VLOOKUP(Table1[[#This Row],[Product Name]],[1]!Table2[#All],2,FALSE),0)</f>
        <v>#REF!</v>
      </c>
      <c r="O371">
        <f>Table1[[#This Row],[Unit Price]]*Table1[[#This Row],[Quantity]]</f>
        <v>5445</v>
      </c>
      <c r="P371" t="e">
        <f>Table1[[#This Row],[Sales Revenue]]-Table1[[#This Row],[Total Cost]]</f>
        <v>#REF!</v>
      </c>
    </row>
    <row r="372" spans="1:16" x14ac:dyDescent="0.25">
      <c r="A372" t="s">
        <v>487</v>
      </c>
      <c r="B372" t="s">
        <v>25</v>
      </c>
      <c r="C372" t="s">
        <v>98</v>
      </c>
      <c r="D372" s="27">
        <v>45932</v>
      </c>
      <c r="E372" s="27">
        <v>45942</v>
      </c>
      <c r="F372">
        <v>5</v>
      </c>
      <c r="G372">
        <v>50</v>
      </c>
      <c r="H372" t="s">
        <v>12</v>
      </c>
      <c r="I372" t="s">
        <v>20</v>
      </c>
      <c r="J372" t="s">
        <v>94</v>
      </c>
      <c r="K372">
        <f>Table1[[#This Row],[Delivered Date]]-Table1[[#This Row],[Order Date]]</f>
        <v>10</v>
      </c>
      <c r="L372" t="str">
        <f t="shared" si="5"/>
        <v>2025</v>
      </c>
      <c r="M372" t="str">
        <f>TEXT(Table1[[#This Row],[Order Date]],"MMM")</f>
        <v>Oct</v>
      </c>
      <c r="N372" t="e">
        <f>ROUND(Table1[[#This Row],[Unit Price]]*Table1[[#This Row],[Quantity]]*VLOOKUP(Table1[[#This Row],[Product Name]],[1]!Table2[#All],2,FALSE),0)</f>
        <v>#REF!</v>
      </c>
      <c r="O372">
        <f>Table1[[#This Row],[Unit Price]]*Table1[[#This Row],[Quantity]]</f>
        <v>250</v>
      </c>
      <c r="P372" t="e">
        <f>Table1[[#This Row],[Sales Revenue]]-Table1[[#This Row],[Total Cost]]</f>
        <v>#REF!</v>
      </c>
    </row>
    <row r="373" spans="1:16" x14ac:dyDescent="0.25">
      <c r="A373" t="s">
        <v>488</v>
      </c>
      <c r="B373" t="s">
        <v>24</v>
      </c>
      <c r="C373" t="s">
        <v>90</v>
      </c>
      <c r="D373" s="27">
        <v>46003</v>
      </c>
      <c r="E373" s="27">
        <v>46014</v>
      </c>
      <c r="F373">
        <v>9</v>
      </c>
      <c r="G373">
        <v>647</v>
      </c>
      <c r="H373" t="s">
        <v>11</v>
      </c>
      <c r="I373" t="s">
        <v>19</v>
      </c>
      <c r="J373" t="s">
        <v>101</v>
      </c>
      <c r="K373">
        <f>Table1[[#This Row],[Delivered Date]]-Table1[[#This Row],[Order Date]]</f>
        <v>11</v>
      </c>
      <c r="L373" t="str">
        <f t="shared" si="5"/>
        <v>2025</v>
      </c>
      <c r="M373" t="str">
        <f>TEXT(Table1[[#This Row],[Order Date]],"MMM")</f>
        <v>Dec</v>
      </c>
      <c r="N373" t="e">
        <f>ROUND(Table1[[#This Row],[Unit Price]]*Table1[[#This Row],[Quantity]]*VLOOKUP(Table1[[#This Row],[Product Name]],[1]!Table2[#All],2,FALSE),0)</f>
        <v>#REF!</v>
      </c>
      <c r="O373">
        <f>Table1[[#This Row],[Unit Price]]*Table1[[#This Row],[Quantity]]</f>
        <v>5823</v>
      </c>
      <c r="P373" t="e">
        <f>Table1[[#This Row],[Sales Revenue]]-Table1[[#This Row],[Total Cost]]</f>
        <v>#REF!</v>
      </c>
    </row>
    <row r="374" spans="1:16" x14ac:dyDescent="0.25">
      <c r="A374" t="s">
        <v>489</v>
      </c>
      <c r="B374" t="s">
        <v>22</v>
      </c>
      <c r="C374" t="s">
        <v>153</v>
      </c>
      <c r="D374" s="27">
        <v>45790</v>
      </c>
      <c r="E374" s="27">
        <v>45793</v>
      </c>
      <c r="F374">
        <v>10</v>
      </c>
      <c r="G374">
        <v>253</v>
      </c>
      <c r="H374" t="s">
        <v>11</v>
      </c>
      <c r="I374" t="s">
        <v>19</v>
      </c>
      <c r="J374" t="s">
        <v>94</v>
      </c>
      <c r="K374">
        <f>Table1[[#This Row],[Delivered Date]]-Table1[[#This Row],[Order Date]]</f>
        <v>3</v>
      </c>
      <c r="L374" t="str">
        <f t="shared" si="5"/>
        <v>2025</v>
      </c>
      <c r="M374" t="str">
        <f>TEXT(Table1[[#This Row],[Order Date]],"MMM")</f>
        <v>May</v>
      </c>
      <c r="N374" t="e">
        <f>ROUND(Table1[[#This Row],[Unit Price]]*Table1[[#This Row],[Quantity]]*VLOOKUP(Table1[[#This Row],[Product Name]],[1]!Table2[#All],2,FALSE),0)</f>
        <v>#REF!</v>
      </c>
      <c r="O374">
        <f>Table1[[#This Row],[Unit Price]]*Table1[[#This Row],[Quantity]]</f>
        <v>2530</v>
      </c>
      <c r="P374" t="e">
        <f>Table1[[#This Row],[Sales Revenue]]-Table1[[#This Row],[Total Cost]]</f>
        <v>#REF!</v>
      </c>
    </row>
    <row r="375" spans="1:16" x14ac:dyDescent="0.25">
      <c r="A375" t="s">
        <v>490</v>
      </c>
      <c r="B375" t="s">
        <v>23</v>
      </c>
      <c r="C375" t="s">
        <v>114</v>
      </c>
      <c r="D375" s="27">
        <v>45821</v>
      </c>
      <c r="E375" s="27">
        <v>45828</v>
      </c>
      <c r="F375">
        <v>10</v>
      </c>
      <c r="G375">
        <v>525</v>
      </c>
      <c r="H375" t="s">
        <v>12</v>
      </c>
      <c r="I375" t="s">
        <v>19</v>
      </c>
      <c r="J375" t="s">
        <v>116</v>
      </c>
      <c r="K375">
        <f>Table1[[#This Row],[Delivered Date]]-Table1[[#This Row],[Order Date]]</f>
        <v>7</v>
      </c>
      <c r="L375" t="str">
        <f t="shared" si="5"/>
        <v>2025</v>
      </c>
      <c r="M375" t="str">
        <f>TEXT(Table1[[#This Row],[Order Date]],"MMM")</f>
        <v>Jun</v>
      </c>
      <c r="N375" t="e">
        <f>ROUND(Table1[[#This Row],[Unit Price]]*Table1[[#This Row],[Quantity]]*VLOOKUP(Table1[[#This Row],[Product Name]],[1]!Table2[#All],2,FALSE),0)</f>
        <v>#REF!</v>
      </c>
      <c r="O375">
        <f>Table1[[#This Row],[Unit Price]]*Table1[[#This Row],[Quantity]]</f>
        <v>5250</v>
      </c>
      <c r="P375" t="e">
        <f>Table1[[#This Row],[Sales Revenue]]-Table1[[#This Row],[Total Cost]]</f>
        <v>#REF!</v>
      </c>
    </row>
    <row r="376" spans="1:16" x14ac:dyDescent="0.25">
      <c r="A376" t="s">
        <v>491</v>
      </c>
      <c r="B376" t="s">
        <v>22</v>
      </c>
      <c r="C376" t="s">
        <v>124</v>
      </c>
      <c r="D376" s="27">
        <v>45704</v>
      </c>
      <c r="E376" s="27">
        <v>45710</v>
      </c>
      <c r="F376">
        <v>6</v>
      </c>
      <c r="G376">
        <v>678</v>
      </c>
      <c r="H376" t="s">
        <v>12</v>
      </c>
      <c r="I376" t="s">
        <v>15</v>
      </c>
      <c r="J376" t="s">
        <v>116</v>
      </c>
      <c r="K376">
        <f>Table1[[#This Row],[Delivered Date]]-Table1[[#This Row],[Order Date]]</f>
        <v>6</v>
      </c>
      <c r="L376" t="str">
        <f t="shared" si="5"/>
        <v>2025</v>
      </c>
      <c r="M376" t="str">
        <f>TEXT(Table1[[#This Row],[Order Date]],"MMM")</f>
        <v>Feb</v>
      </c>
      <c r="N376" t="e">
        <f>ROUND(Table1[[#This Row],[Unit Price]]*Table1[[#This Row],[Quantity]]*VLOOKUP(Table1[[#This Row],[Product Name]],[1]!Table2[#All],2,FALSE),0)</f>
        <v>#REF!</v>
      </c>
      <c r="O376">
        <f>Table1[[#This Row],[Unit Price]]*Table1[[#This Row],[Quantity]]</f>
        <v>4068</v>
      </c>
      <c r="P376" t="e">
        <f>Table1[[#This Row],[Sales Revenue]]-Table1[[#This Row],[Total Cost]]</f>
        <v>#REF!</v>
      </c>
    </row>
    <row r="377" spans="1:16" x14ac:dyDescent="0.25">
      <c r="A377" t="s">
        <v>492</v>
      </c>
      <c r="B377" t="s">
        <v>22</v>
      </c>
      <c r="C377" t="s">
        <v>124</v>
      </c>
      <c r="D377" s="27">
        <v>45905</v>
      </c>
      <c r="E377" s="27">
        <v>45907</v>
      </c>
      <c r="F377">
        <v>6</v>
      </c>
      <c r="G377">
        <v>117</v>
      </c>
      <c r="H377" t="s">
        <v>11</v>
      </c>
      <c r="I377" t="s">
        <v>20</v>
      </c>
      <c r="J377" t="s">
        <v>91</v>
      </c>
      <c r="K377">
        <f>Table1[[#This Row],[Delivered Date]]-Table1[[#This Row],[Order Date]]</f>
        <v>2</v>
      </c>
      <c r="L377" t="str">
        <f t="shared" si="5"/>
        <v>2025</v>
      </c>
      <c r="M377" t="str">
        <f>TEXT(Table1[[#This Row],[Order Date]],"MMM")</f>
        <v>Sep</v>
      </c>
      <c r="N377" t="e">
        <f>ROUND(Table1[[#This Row],[Unit Price]]*Table1[[#This Row],[Quantity]]*VLOOKUP(Table1[[#This Row],[Product Name]],[1]!Table2[#All],2,FALSE),0)</f>
        <v>#REF!</v>
      </c>
      <c r="O377">
        <f>Table1[[#This Row],[Unit Price]]*Table1[[#This Row],[Quantity]]</f>
        <v>702</v>
      </c>
      <c r="P377" t="e">
        <f>Table1[[#This Row],[Sales Revenue]]-Table1[[#This Row],[Total Cost]]</f>
        <v>#REF!</v>
      </c>
    </row>
    <row r="378" spans="1:16" x14ac:dyDescent="0.25">
      <c r="A378" t="s">
        <v>493</v>
      </c>
      <c r="B378" t="s">
        <v>22</v>
      </c>
      <c r="C378" t="s">
        <v>124</v>
      </c>
      <c r="D378" s="27">
        <v>45701</v>
      </c>
      <c r="E378" s="27">
        <v>45715</v>
      </c>
      <c r="F378">
        <v>3</v>
      </c>
      <c r="G378">
        <v>262</v>
      </c>
      <c r="H378" t="s">
        <v>12</v>
      </c>
      <c r="I378" t="s">
        <v>17</v>
      </c>
      <c r="J378" t="s">
        <v>94</v>
      </c>
      <c r="K378">
        <f>Table1[[#This Row],[Delivered Date]]-Table1[[#This Row],[Order Date]]</f>
        <v>14</v>
      </c>
      <c r="L378" t="str">
        <f t="shared" si="5"/>
        <v>2025</v>
      </c>
      <c r="M378" t="str">
        <f>TEXT(Table1[[#This Row],[Order Date]],"MMM")</f>
        <v>Feb</v>
      </c>
      <c r="N378" t="e">
        <f>ROUND(Table1[[#This Row],[Unit Price]]*Table1[[#This Row],[Quantity]]*VLOOKUP(Table1[[#This Row],[Product Name]],[1]!Table2[#All],2,FALSE),0)</f>
        <v>#REF!</v>
      </c>
      <c r="O378">
        <f>Table1[[#This Row],[Unit Price]]*Table1[[#This Row],[Quantity]]</f>
        <v>786</v>
      </c>
      <c r="P378" t="e">
        <f>Table1[[#This Row],[Sales Revenue]]-Table1[[#This Row],[Total Cost]]</f>
        <v>#REF!</v>
      </c>
    </row>
    <row r="379" spans="1:16" x14ac:dyDescent="0.25">
      <c r="A379" t="s">
        <v>494</v>
      </c>
      <c r="B379" t="s">
        <v>25</v>
      </c>
      <c r="C379" t="s">
        <v>140</v>
      </c>
      <c r="D379" s="27">
        <v>45848</v>
      </c>
      <c r="E379" s="27">
        <v>45856</v>
      </c>
      <c r="F379">
        <v>8</v>
      </c>
      <c r="G379">
        <v>360</v>
      </c>
      <c r="H379" t="s">
        <v>12</v>
      </c>
      <c r="I379" t="s">
        <v>17</v>
      </c>
      <c r="J379" t="s">
        <v>101</v>
      </c>
      <c r="K379">
        <f>Table1[[#This Row],[Delivered Date]]-Table1[[#This Row],[Order Date]]</f>
        <v>8</v>
      </c>
      <c r="L379" t="str">
        <f t="shared" si="5"/>
        <v>2025</v>
      </c>
      <c r="M379" t="str">
        <f>TEXT(Table1[[#This Row],[Order Date]],"MMM")</f>
        <v>Jul</v>
      </c>
      <c r="N379" t="e">
        <f>ROUND(Table1[[#This Row],[Unit Price]]*Table1[[#This Row],[Quantity]]*VLOOKUP(Table1[[#This Row],[Product Name]],[1]!Table2[#All],2,FALSE),0)</f>
        <v>#REF!</v>
      </c>
      <c r="O379">
        <f>Table1[[#This Row],[Unit Price]]*Table1[[#This Row],[Quantity]]</f>
        <v>2880</v>
      </c>
      <c r="P379" t="e">
        <f>Table1[[#This Row],[Sales Revenue]]-Table1[[#This Row],[Total Cost]]</f>
        <v>#REF!</v>
      </c>
    </row>
    <row r="380" spans="1:16" x14ac:dyDescent="0.25">
      <c r="A380" t="s">
        <v>495</v>
      </c>
      <c r="B380" t="s">
        <v>25</v>
      </c>
      <c r="C380" t="s">
        <v>108</v>
      </c>
      <c r="D380" s="27">
        <v>45952</v>
      </c>
      <c r="E380" s="27">
        <v>45953</v>
      </c>
      <c r="F380">
        <v>10</v>
      </c>
      <c r="G380">
        <v>279</v>
      </c>
      <c r="H380" t="s">
        <v>11</v>
      </c>
      <c r="I380" t="s">
        <v>19</v>
      </c>
      <c r="J380" t="s">
        <v>116</v>
      </c>
      <c r="K380">
        <f>Table1[[#This Row],[Delivered Date]]-Table1[[#This Row],[Order Date]]</f>
        <v>1</v>
      </c>
      <c r="L380" t="str">
        <f t="shared" si="5"/>
        <v>2025</v>
      </c>
      <c r="M380" t="str">
        <f>TEXT(Table1[[#This Row],[Order Date]],"MMM")</f>
        <v>Oct</v>
      </c>
      <c r="N380" t="e">
        <f>ROUND(Table1[[#This Row],[Unit Price]]*Table1[[#This Row],[Quantity]]*VLOOKUP(Table1[[#This Row],[Product Name]],[1]!Table2[#All],2,FALSE),0)</f>
        <v>#REF!</v>
      </c>
      <c r="O380">
        <f>Table1[[#This Row],[Unit Price]]*Table1[[#This Row],[Quantity]]</f>
        <v>2790</v>
      </c>
      <c r="P380" t="e">
        <f>Table1[[#This Row],[Sales Revenue]]-Table1[[#This Row],[Total Cost]]</f>
        <v>#REF!</v>
      </c>
    </row>
    <row r="381" spans="1:16" x14ac:dyDescent="0.25">
      <c r="A381" t="s">
        <v>496</v>
      </c>
      <c r="B381" t="s">
        <v>23</v>
      </c>
      <c r="C381" t="s">
        <v>134</v>
      </c>
      <c r="D381" s="27">
        <v>45675</v>
      </c>
      <c r="E381" s="27">
        <v>45678</v>
      </c>
      <c r="F381">
        <v>4</v>
      </c>
      <c r="G381">
        <v>801</v>
      </c>
      <c r="H381" t="s">
        <v>11</v>
      </c>
      <c r="I381" t="s">
        <v>17</v>
      </c>
      <c r="J381" t="s">
        <v>91</v>
      </c>
      <c r="K381">
        <f>Table1[[#This Row],[Delivered Date]]-Table1[[#This Row],[Order Date]]</f>
        <v>3</v>
      </c>
      <c r="L381" t="str">
        <f t="shared" si="5"/>
        <v>2025</v>
      </c>
      <c r="M381" t="str">
        <f>TEXT(Table1[[#This Row],[Order Date]],"MMM")</f>
        <v>Jan</v>
      </c>
      <c r="N381" t="e">
        <f>ROUND(Table1[[#This Row],[Unit Price]]*Table1[[#This Row],[Quantity]]*VLOOKUP(Table1[[#This Row],[Product Name]],[1]!Table2[#All],2,FALSE),0)</f>
        <v>#REF!</v>
      </c>
      <c r="O381">
        <f>Table1[[#This Row],[Unit Price]]*Table1[[#This Row],[Quantity]]</f>
        <v>3204</v>
      </c>
      <c r="P381" t="e">
        <f>Table1[[#This Row],[Sales Revenue]]-Table1[[#This Row],[Total Cost]]</f>
        <v>#REF!</v>
      </c>
    </row>
    <row r="382" spans="1:16" x14ac:dyDescent="0.25">
      <c r="A382" t="s">
        <v>497</v>
      </c>
      <c r="B382" t="s">
        <v>26</v>
      </c>
      <c r="C382" t="s">
        <v>146</v>
      </c>
      <c r="D382" s="27">
        <v>45989</v>
      </c>
      <c r="E382" s="27">
        <v>45993</v>
      </c>
      <c r="F382">
        <v>4</v>
      </c>
      <c r="G382">
        <v>346</v>
      </c>
      <c r="H382" t="s">
        <v>12</v>
      </c>
      <c r="I382" t="s">
        <v>15</v>
      </c>
      <c r="J382" t="s">
        <v>101</v>
      </c>
      <c r="K382">
        <f>Table1[[#This Row],[Delivered Date]]-Table1[[#This Row],[Order Date]]</f>
        <v>4</v>
      </c>
      <c r="L382" t="str">
        <f t="shared" si="5"/>
        <v>2025</v>
      </c>
      <c r="M382" t="str">
        <f>TEXT(Table1[[#This Row],[Order Date]],"MMM")</f>
        <v>Nov</v>
      </c>
      <c r="N382" t="e">
        <f>ROUND(Table1[[#This Row],[Unit Price]]*Table1[[#This Row],[Quantity]]*VLOOKUP(Table1[[#This Row],[Product Name]],[1]!Table2[#All],2,FALSE),0)</f>
        <v>#REF!</v>
      </c>
      <c r="O382">
        <f>Table1[[#This Row],[Unit Price]]*Table1[[#This Row],[Quantity]]</f>
        <v>1384</v>
      </c>
      <c r="P382" t="e">
        <f>Table1[[#This Row],[Sales Revenue]]-Table1[[#This Row],[Total Cost]]</f>
        <v>#REF!</v>
      </c>
    </row>
    <row r="383" spans="1:16" x14ac:dyDescent="0.25">
      <c r="A383" t="s">
        <v>498</v>
      </c>
      <c r="B383" t="s">
        <v>22</v>
      </c>
      <c r="C383" t="s">
        <v>124</v>
      </c>
      <c r="D383" s="27">
        <v>45695</v>
      </c>
      <c r="E383" s="27">
        <v>45706</v>
      </c>
      <c r="F383">
        <v>5</v>
      </c>
      <c r="G383">
        <v>215</v>
      </c>
      <c r="H383" t="s">
        <v>12</v>
      </c>
      <c r="I383" t="s">
        <v>18</v>
      </c>
      <c r="J383" t="s">
        <v>94</v>
      </c>
      <c r="K383">
        <f>Table1[[#This Row],[Delivered Date]]-Table1[[#This Row],[Order Date]]</f>
        <v>11</v>
      </c>
      <c r="L383" t="str">
        <f t="shared" si="5"/>
        <v>2025</v>
      </c>
      <c r="M383" t="str">
        <f>TEXT(Table1[[#This Row],[Order Date]],"MMM")</f>
        <v>Feb</v>
      </c>
      <c r="N383" t="e">
        <f>ROUND(Table1[[#This Row],[Unit Price]]*Table1[[#This Row],[Quantity]]*VLOOKUP(Table1[[#This Row],[Product Name]],[1]!Table2[#All],2,FALSE),0)</f>
        <v>#REF!</v>
      </c>
      <c r="O383">
        <f>Table1[[#This Row],[Unit Price]]*Table1[[#This Row],[Quantity]]</f>
        <v>1075</v>
      </c>
      <c r="P383" t="e">
        <f>Table1[[#This Row],[Sales Revenue]]-Table1[[#This Row],[Total Cost]]</f>
        <v>#REF!</v>
      </c>
    </row>
    <row r="384" spans="1:16" x14ac:dyDescent="0.25">
      <c r="A384" t="s">
        <v>499</v>
      </c>
      <c r="B384" t="s">
        <v>24</v>
      </c>
      <c r="C384" t="s">
        <v>128</v>
      </c>
      <c r="D384" s="27">
        <v>45764</v>
      </c>
      <c r="E384" s="27">
        <v>45769</v>
      </c>
      <c r="F384">
        <v>9</v>
      </c>
      <c r="G384">
        <v>860</v>
      </c>
      <c r="H384" t="s">
        <v>11</v>
      </c>
      <c r="I384" t="s">
        <v>20</v>
      </c>
      <c r="J384" t="s">
        <v>116</v>
      </c>
      <c r="K384">
        <f>Table1[[#This Row],[Delivered Date]]-Table1[[#This Row],[Order Date]]</f>
        <v>5</v>
      </c>
      <c r="L384" t="str">
        <f t="shared" si="5"/>
        <v>2025</v>
      </c>
      <c r="M384" t="str">
        <f>TEXT(Table1[[#This Row],[Order Date]],"MMM")</f>
        <v>Apr</v>
      </c>
      <c r="N384" t="e">
        <f>ROUND(Table1[[#This Row],[Unit Price]]*Table1[[#This Row],[Quantity]]*VLOOKUP(Table1[[#This Row],[Product Name]],[1]!Table2[#All],2,FALSE),0)</f>
        <v>#REF!</v>
      </c>
      <c r="O384">
        <f>Table1[[#This Row],[Unit Price]]*Table1[[#This Row],[Quantity]]</f>
        <v>7740</v>
      </c>
      <c r="P384" t="e">
        <f>Table1[[#This Row],[Sales Revenue]]-Table1[[#This Row],[Total Cost]]</f>
        <v>#REF!</v>
      </c>
    </row>
    <row r="385" spans="1:16" x14ac:dyDescent="0.25">
      <c r="A385" t="s">
        <v>500</v>
      </c>
      <c r="B385" t="s">
        <v>22</v>
      </c>
      <c r="C385" t="s">
        <v>96</v>
      </c>
      <c r="D385" s="27">
        <v>45695</v>
      </c>
      <c r="E385" s="27">
        <v>45704</v>
      </c>
      <c r="F385">
        <v>2</v>
      </c>
      <c r="G385">
        <v>461</v>
      </c>
      <c r="H385" t="s">
        <v>12</v>
      </c>
      <c r="I385" t="s">
        <v>19</v>
      </c>
      <c r="J385" t="s">
        <v>94</v>
      </c>
      <c r="K385">
        <f>Table1[[#This Row],[Delivered Date]]-Table1[[#This Row],[Order Date]]</f>
        <v>9</v>
      </c>
      <c r="L385" t="str">
        <f t="shared" si="5"/>
        <v>2025</v>
      </c>
      <c r="M385" t="str">
        <f>TEXT(Table1[[#This Row],[Order Date]],"MMM")</f>
        <v>Feb</v>
      </c>
      <c r="N385" t="e">
        <f>ROUND(Table1[[#This Row],[Unit Price]]*Table1[[#This Row],[Quantity]]*VLOOKUP(Table1[[#This Row],[Product Name]],[1]!Table2[#All],2,FALSE),0)</f>
        <v>#REF!</v>
      </c>
      <c r="O385">
        <f>Table1[[#This Row],[Unit Price]]*Table1[[#This Row],[Quantity]]</f>
        <v>922</v>
      </c>
      <c r="P385" t="e">
        <f>Table1[[#This Row],[Sales Revenue]]-Table1[[#This Row],[Total Cost]]</f>
        <v>#REF!</v>
      </c>
    </row>
    <row r="386" spans="1:16" x14ac:dyDescent="0.25">
      <c r="A386" t="s">
        <v>501</v>
      </c>
      <c r="B386" t="s">
        <v>25</v>
      </c>
      <c r="C386" t="s">
        <v>98</v>
      </c>
      <c r="D386" s="27">
        <v>45988</v>
      </c>
      <c r="E386" s="27">
        <v>45997</v>
      </c>
      <c r="F386">
        <v>7</v>
      </c>
      <c r="G386">
        <v>579</v>
      </c>
      <c r="H386" t="s">
        <v>11</v>
      </c>
      <c r="I386" t="s">
        <v>15</v>
      </c>
      <c r="J386" t="s">
        <v>116</v>
      </c>
      <c r="K386">
        <f>Table1[[#This Row],[Delivered Date]]-Table1[[#This Row],[Order Date]]</f>
        <v>9</v>
      </c>
      <c r="L386" t="str">
        <f t="shared" ref="L386:L449" si="6">TEXT(D386,"YYYY")</f>
        <v>2025</v>
      </c>
      <c r="M386" t="str">
        <f>TEXT(Table1[[#This Row],[Order Date]],"MMM")</f>
        <v>Nov</v>
      </c>
      <c r="N386" t="e">
        <f>ROUND(Table1[[#This Row],[Unit Price]]*Table1[[#This Row],[Quantity]]*VLOOKUP(Table1[[#This Row],[Product Name]],[1]!Table2[#All],2,FALSE),0)</f>
        <v>#REF!</v>
      </c>
      <c r="O386">
        <f>Table1[[#This Row],[Unit Price]]*Table1[[#This Row],[Quantity]]</f>
        <v>4053</v>
      </c>
      <c r="P386" t="e">
        <f>Table1[[#This Row],[Sales Revenue]]-Table1[[#This Row],[Total Cost]]</f>
        <v>#REF!</v>
      </c>
    </row>
    <row r="387" spans="1:16" x14ac:dyDescent="0.25">
      <c r="A387" t="s">
        <v>502</v>
      </c>
      <c r="B387" t="s">
        <v>24</v>
      </c>
      <c r="C387" t="s">
        <v>90</v>
      </c>
      <c r="D387" s="27">
        <v>45949</v>
      </c>
      <c r="E387" s="27">
        <v>45953</v>
      </c>
      <c r="F387">
        <v>3</v>
      </c>
      <c r="G387">
        <v>982</v>
      </c>
      <c r="H387" t="s">
        <v>12</v>
      </c>
      <c r="I387" t="s">
        <v>15</v>
      </c>
      <c r="J387" t="s">
        <v>116</v>
      </c>
      <c r="K387">
        <f>Table1[[#This Row],[Delivered Date]]-Table1[[#This Row],[Order Date]]</f>
        <v>4</v>
      </c>
      <c r="L387" t="str">
        <f t="shared" si="6"/>
        <v>2025</v>
      </c>
      <c r="M387" t="str">
        <f>TEXT(Table1[[#This Row],[Order Date]],"MMM")</f>
        <v>Oct</v>
      </c>
      <c r="N387" t="e">
        <f>ROUND(Table1[[#This Row],[Unit Price]]*Table1[[#This Row],[Quantity]]*VLOOKUP(Table1[[#This Row],[Product Name]],[1]!Table2[#All],2,FALSE),0)</f>
        <v>#REF!</v>
      </c>
      <c r="O387">
        <f>Table1[[#This Row],[Unit Price]]*Table1[[#This Row],[Quantity]]</f>
        <v>2946</v>
      </c>
      <c r="P387" t="e">
        <f>Table1[[#This Row],[Sales Revenue]]-Table1[[#This Row],[Total Cost]]</f>
        <v>#REF!</v>
      </c>
    </row>
    <row r="388" spans="1:16" x14ac:dyDescent="0.25">
      <c r="A388" t="s">
        <v>503</v>
      </c>
      <c r="B388" t="s">
        <v>25</v>
      </c>
      <c r="C388" t="s">
        <v>140</v>
      </c>
      <c r="D388" s="27">
        <v>45842</v>
      </c>
      <c r="E388" s="27">
        <v>45849</v>
      </c>
      <c r="F388">
        <v>2</v>
      </c>
      <c r="G388">
        <v>969</v>
      </c>
      <c r="H388" t="s">
        <v>11</v>
      </c>
      <c r="I388" t="s">
        <v>18</v>
      </c>
      <c r="J388" t="s">
        <v>116</v>
      </c>
      <c r="K388">
        <f>Table1[[#This Row],[Delivered Date]]-Table1[[#This Row],[Order Date]]</f>
        <v>7</v>
      </c>
      <c r="L388" t="str">
        <f t="shared" si="6"/>
        <v>2025</v>
      </c>
      <c r="M388" t="str">
        <f>TEXT(Table1[[#This Row],[Order Date]],"MMM")</f>
        <v>Jul</v>
      </c>
      <c r="N388" t="e">
        <f>ROUND(Table1[[#This Row],[Unit Price]]*Table1[[#This Row],[Quantity]]*VLOOKUP(Table1[[#This Row],[Product Name]],[1]!Table2[#All],2,FALSE),0)</f>
        <v>#REF!</v>
      </c>
      <c r="O388">
        <f>Table1[[#This Row],[Unit Price]]*Table1[[#This Row],[Quantity]]</f>
        <v>1938</v>
      </c>
      <c r="P388" t="e">
        <f>Table1[[#This Row],[Sales Revenue]]-Table1[[#This Row],[Total Cost]]</f>
        <v>#REF!</v>
      </c>
    </row>
    <row r="389" spans="1:16" x14ac:dyDescent="0.25">
      <c r="A389" t="s">
        <v>504</v>
      </c>
      <c r="B389" t="s">
        <v>23</v>
      </c>
      <c r="C389" t="s">
        <v>93</v>
      </c>
      <c r="D389" s="27">
        <v>45679</v>
      </c>
      <c r="E389" s="27">
        <v>45686</v>
      </c>
      <c r="F389">
        <v>6</v>
      </c>
      <c r="G389">
        <v>563</v>
      </c>
      <c r="H389" t="s">
        <v>11</v>
      </c>
      <c r="I389" t="s">
        <v>15</v>
      </c>
      <c r="J389" t="s">
        <v>116</v>
      </c>
      <c r="K389">
        <f>Table1[[#This Row],[Delivered Date]]-Table1[[#This Row],[Order Date]]</f>
        <v>7</v>
      </c>
      <c r="L389" t="str">
        <f t="shared" si="6"/>
        <v>2025</v>
      </c>
      <c r="M389" t="str">
        <f>TEXT(Table1[[#This Row],[Order Date]],"MMM")</f>
        <v>Jan</v>
      </c>
      <c r="N389" t="e">
        <f>ROUND(Table1[[#This Row],[Unit Price]]*Table1[[#This Row],[Quantity]]*VLOOKUP(Table1[[#This Row],[Product Name]],[1]!Table2[#All],2,FALSE),0)</f>
        <v>#REF!</v>
      </c>
      <c r="O389">
        <f>Table1[[#This Row],[Unit Price]]*Table1[[#This Row],[Quantity]]</f>
        <v>3378</v>
      </c>
      <c r="P389" t="e">
        <f>Table1[[#This Row],[Sales Revenue]]-Table1[[#This Row],[Total Cost]]</f>
        <v>#REF!</v>
      </c>
    </row>
    <row r="390" spans="1:16" x14ac:dyDescent="0.25">
      <c r="A390" t="s">
        <v>505</v>
      </c>
      <c r="B390" t="s">
        <v>22</v>
      </c>
      <c r="C390" t="s">
        <v>124</v>
      </c>
      <c r="D390" s="27">
        <v>45881</v>
      </c>
      <c r="E390" s="27">
        <v>45891</v>
      </c>
      <c r="F390">
        <v>7</v>
      </c>
      <c r="G390">
        <v>894</v>
      </c>
      <c r="H390" t="s">
        <v>11</v>
      </c>
      <c r="I390" t="s">
        <v>17</v>
      </c>
      <c r="J390" t="s">
        <v>91</v>
      </c>
      <c r="K390">
        <f>Table1[[#This Row],[Delivered Date]]-Table1[[#This Row],[Order Date]]</f>
        <v>10</v>
      </c>
      <c r="L390" t="str">
        <f t="shared" si="6"/>
        <v>2025</v>
      </c>
      <c r="M390" t="str">
        <f>TEXT(Table1[[#This Row],[Order Date]],"MMM")</f>
        <v>Aug</v>
      </c>
      <c r="N390" t="e">
        <f>ROUND(Table1[[#This Row],[Unit Price]]*Table1[[#This Row],[Quantity]]*VLOOKUP(Table1[[#This Row],[Product Name]],[1]!Table2[#All],2,FALSE),0)</f>
        <v>#REF!</v>
      </c>
      <c r="O390">
        <f>Table1[[#This Row],[Unit Price]]*Table1[[#This Row],[Quantity]]</f>
        <v>6258</v>
      </c>
      <c r="P390" t="e">
        <f>Table1[[#This Row],[Sales Revenue]]-Table1[[#This Row],[Total Cost]]</f>
        <v>#REF!</v>
      </c>
    </row>
    <row r="391" spans="1:16" x14ac:dyDescent="0.25">
      <c r="A391" t="s">
        <v>506</v>
      </c>
      <c r="B391" t="s">
        <v>26</v>
      </c>
      <c r="C391" t="s">
        <v>146</v>
      </c>
      <c r="D391" s="27">
        <v>45881</v>
      </c>
      <c r="E391" s="27">
        <v>45882</v>
      </c>
      <c r="F391">
        <v>8</v>
      </c>
      <c r="G391">
        <v>177</v>
      </c>
      <c r="H391" t="s">
        <v>11</v>
      </c>
      <c r="I391" t="s">
        <v>15</v>
      </c>
      <c r="J391" t="s">
        <v>91</v>
      </c>
      <c r="K391">
        <f>Table1[[#This Row],[Delivered Date]]-Table1[[#This Row],[Order Date]]</f>
        <v>1</v>
      </c>
      <c r="L391" t="str">
        <f t="shared" si="6"/>
        <v>2025</v>
      </c>
      <c r="M391" t="str">
        <f>TEXT(Table1[[#This Row],[Order Date]],"MMM")</f>
        <v>Aug</v>
      </c>
      <c r="N391" t="e">
        <f>ROUND(Table1[[#This Row],[Unit Price]]*Table1[[#This Row],[Quantity]]*VLOOKUP(Table1[[#This Row],[Product Name]],[1]!Table2[#All],2,FALSE),0)</f>
        <v>#REF!</v>
      </c>
      <c r="O391">
        <f>Table1[[#This Row],[Unit Price]]*Table1[[#This Row],[Quantity]]</f>
        <v>1416</v>
      </c>
      <c r="P391" t="e">
        <f>Table1[[#This Row],[Sales Revenue]]-Table1[[#This Row],[Total Cost]]</f>
        <v>#REF!</v>
      </c>
    </row>
    <row r="392" spans="1:16" x14ac:dyDescent="0.25">
      <c r="A392" t="s">
        <v>507</v>
      </c>
      <c r="B392" t="s">
        <v>23</v>
      </c>
      <c r="C392" t="s">
        <v>114</v>
      </c>
      <c r="D392" s="27">
        <v>46019</v>
      </c>
      <c r="E392" s="27">
        <v>46021</v>
      </c>
      <c r="F392">
        <v>9</v>
      </c>
      <c r="G392">
        <v>455</v>
      </c>
      <c r="H392" t="s">
        <v>11</v>
      </c>
      <c r="I392" t="s">
        <v>20</v>
      </c>
      <c r="J392" t="s">
        <v>101</v>
      </c>
      <c r="K392">
        <f>Table1[[#This Row],[Delivered Date]]-Table1[[#This Row],[Order Date]]</f>
        <v>2</v>
      </c>
      <c r="L392" t="str">
        <f t="shared" si="6"/>
        <v>2025</v>
      </c>
      <c r="M392" t="str">
        <f>TEXT(Table1[[#This Row],[Order Date]],"MMM")</f>
        <v>Dec</v>
      </c>
      <c r="N392" t="e">
        <f>ROUND(Table1[[#This Row],[Unit Price]]*Table1[[#This Row],[Quantity]]*VLOOKUP(Table1[[#This Row],[Product Name]],[1]!Table2[#All],2,FALSE),0)</f>
        <v>#REF!</v>
      </c>
      <c r="O392">
        <f>Table1[[#This Row],[Unit Price]]*Table1[[#This Row],[Quantity]]</f>
        <v>4095</v>
      </c>
      <c r="P392" t="e">
        <f>Table1[[#This Row],[Sales Revenue]]-Table1[[#This Row],[Total Cost]]</f>
        <v>#REF!</v>
      </c>
    </row>
    <row r="393" spans="1:16" x14ac:dyDescent="0.25">
      <c r="A393" t="s">
        <v>508</v>
      </c>
      <c r="B393" t="s">
        <v>22</v>
      </c>
      <c r="C393" t="s">
        <v>124</v>
      </c>
      <c r="D393" s="27">
        <v>45737</v>
      </c>
      <c r="E393" s="27">
        <v>45746</v>
      </c>
      <c r="F393">
        <v>6</v>
      </c>
      <c r="G393">
        <v>565</v>
      </c>
      <c r="H393" t="s">
        <v>11</v>
      </c>
      <c r="I393" t="s">
        <v>19</v>
      </c>
      <c r="J393" t="s">
        <v>116</v>
      </c>
      <c r="K393">
        <f>Table1[[#This Row],[Delivered Date]]-Table1[[#This Row],[Order Date]]</f>
        <v>9</v>
      </c>
      <c r="L393" t="str">
        <f t="shared" si="6"/>
        <v>2025</v>
      </c>
      <c r="M393" t="str">
        <f>TEXT(Table1[[#This Row],[Order Date]],"MMM")</f>
        <v>Mar</v>
      </c>
      <c r="N393" t="e">
        <f>ROUND(Table1[[#This Row],[Unit Price]]*Table1[[#This Row],[Quantity]]*VLOOKUP(Table1[[#This Row],[Product Name]],[1]!Table2[#All],2,FALSE),0)</f>
        <v>#REF!</v>
      </c>
      <c r="O393">
        <f>Table1[[#This Row],[Unit Price]]*Table1[[#This Row],[Quantity]]</f>
        <v>3390</v>
      </c>
      <c r="P393" t="e">
        <f>Table1[[#This Row],[Sales Revenue]]-Table1[[#This Row],[Total Cost]]</f>
        <v>#REF!</v>
      </c>
    </row>
    <row r="394" spans="1:16" x14ac:dyDescent="0.25">
      <c r="A394" t="s">
        <v>509</v>
      </c>
      <c r="B394" t="s">
        <v>24</v>
      </c>
      <c r="C394" t="s">
        <v>100</v>
      </c>
      <c r="D394" s="27">
        <v>45924</v>
      </c>
      <c r="E394" s="27">
        <v>45931</v>
      </c>
      <c r="F394">
        <v>3</v>
      </c>
      <c r="G394">
        <v>565</v>
      </c>
      <c r="H394" t="s">
        <v>11</v>
      </c>
      <c r="I394" t="s">
        <v>18</v>
      </c>
      <c r="J394" t="s">
        <v>91</v>
      </c>
      <c r="K394">
        <f>Table1[[#This Row],[Delivered Date]]-Table1[[#This Row],[Order Date]]</f>
        <v>7</v>
      </c>
      <c r="L394" t="str">
        <f t="shared" si="6"/>
        <v>2025</v>
      </c>
      <c r="M394" t="str">
        <f>TEXT(Table1[[#This Row],[Order Date]],"MMM")</f>
        <v>Sep</v>
      </c>
      <c r="N394" t="e">
        <f>ROUND(Table1[[#This Row],[Unit Price]]*Table1[[#This Row],[Quantity]]*VLOOKUP(Table1[[#This Row],[Product Name]],[1]!Table2[#All],2,FALSE),0)</f>
        <v>#REF!</v>
      </c>
      <c r="O394">
        <f>Table1[[#This Row],[Unit Price]]*Table1[[#This Row],[Quantity]]</f>
        <v>1695</v>
      </c>
      <c r="P394" t="e">
        <f>Table1[[#This Row],[Sales Revenue]]-Table1[[#This Row],[Total Cost]]</f>
        <v>#REF!</v>
      </c>
    </row>
    <row r="395" spans="1:16" x14ac:dyDescent="0.25">
      <c r="A395" t="s">
        <v>510</v>
      </c>
      <c r="B395" t="s">
        <v>22</v>
      </c>
      <c r="C395" t="s">
        <v>96</v>
      </c>
      <c r="D395" s="27">
        <v>45895</v>
      </c>
      <c r="E395" s="27">
        <v>45896</v>
      </c>
      <c r="F395">
        <v>10</v>
      </c>
      <c r="G395">
        <v>572</v>
      </c>
      <c r="H395" t="s">
        <v>11</v>
      </c>
      <c r="I395" t="s">
        <v>18</v>
      </c>
      <c r="J395" t="s">
        <v>94</v>
      </c>
      <c r="K395">
        <f>Table1[[#This Row],[Delivered Date]]-Table1[[#This Row],[Order Date]]</f>
        <v>1</v>
      </c>
      <c r="L395" t="str">
        <f t="shared" si="6"/>
        <v>2025</v>
      </c>
      <c r="M395" t="str">
        <f>TEXT(Table1[[#This Row],[Order Date]],"MMM")</f>
        <v>Aug</v>
      </c>
      <c r="N395" t="e">
        <f>ROUND(Table1[[#This Row],[Unit Price]]*Table1[[#This Row],[Quantity]]*VLOOKUP(Table1[[#This Row],[Product Name]],[1]!Table2[#All],2,FALSE),0)</f>
        <v>#REF!</v>
      </c>
      <c r="O395">
        <f>Table1[[#This Row],[Unit Price]]*Table1[[#This Row],[Quantity]]</f>
        <v>5720</v>
      </c>
      <c r="P395" t="e">
        <f>Table1[[#This Row],[Sales Revenue]]-Table1[[#This Row],[Total Cost]]</f>
        <v>#REF!</v>
      </c>
    </row>
    <row r="396" spans="1:16" x14ac:dyDescent="0.25">
      <c r="A396" t="s">
        <v>511</v>
      </c>
      <c r="B396" t="s">
        <v>23</v>
      </c>
      <c r="C396" t="s">
        <v>114</v>
      </c>
      <c r="D396" s="27">
        <v>45718</v>
      </c>
      <c r="E396" s="27">
        <v>45725</v>
      </c>
      <c r="F396">
        <v>9</v>
      </c>
      <c r="G396">
        <v>616</v>
      </c>
      <c r="H396" t="s">
        <v>12</v>
      </c>
      <c r="I396" t="s">
        <v>19</v>
      </c>
      <c r="J396" t="s">
        <v>116</v>
      </c>
      <c r="K396">
        <f>Table1[[#This Row],[Delivered Date]]-Table1[[#This Row],[Order Date]]</f>
        <v>7</v>
      </c>
      <c r="L396" t="str">
        <f t="shared" si="6"/>
        <v>2025</v>
      </c>
      <c r="M396" t="str">
        <f>TEXT(Table1[[#This Row],[Order Date]],"MMM")</f>
        <v>Mar</v>
      </c>
      <c r="N396" t="e">
        <f>ROUND(Table1[[#This Row],[Unit Price]]*Table1[[#This Row],[Quantity]]*VLOOKUP(Table1[[#This Row],[Product Name]],[1]!Table2[#All],2,FALSE),0)</f>
        <v>#REF!</v>
      </c>
      <c r="O396">
        <f>Table1[[#This Row],[Unit Price]]*Table1[[#This Row],[Quantity]]</f>
        <v>5544</v>
      </c>
      <c r="P396" t="e">
        <f>Table1[[#This Row],[Sales Revenue]]-Table1[[#This Row],[Total Cost]]</f>
        <v>#REF!</v>
      </c>
    </row>
    <row r="397" spans="1:16" x14ac:dyDescent="0.25">
      <c r="A397" t="s">
        <v>512</v>
      </c>
      <c r="B397" t="s">
        <v>23</v>
      </c>
      <c r="C397" t="s">
        <v>126</v>
      </c>
      <c r="D397" s="27">
        <v>45774</v>
      </c>
      <c r="E397" s="27">
        <v>45781</v>
      </c>
      <c r="F397">
        <v>1</v>
      </c>
      <c r="G397">
        <v>692</v>
      </c>
      <c r="H397" t="s">
        <v>12</v>
      </c>
      <c r="I397" t="s">
        <v>17</v>
      </c>
      <c r="J397" t="s">
        <v>94</v>
      </c>
      <c r="K397">
        <f>Table1[[#This Row],[Delivered Date]]-Table1[[#This Row],[Order Date]]</f>
        <v>7</v>
      </c>
      <c r="L397" t="str">
        <f t="shared" si="6"/>
        <v>2025</v>
      </c>
      <c r="M397" t="str">
        <f>TEXT(Table1[[#This Row],[Order Date]],"MMM")</f>
        <v>Apr</v>
      </c>
      <c r="N397" t="e">
        <f>ROUND(Table1[[#This Row],[Unit Price]]*Table1[[#This Row],[Quantity]]*VLOOKUP(Table1[[#This Row],[Product Name]],[1]!Table2[#All],2,FALSE),0)</f>
        <v>#REF!</v>
      </c>
      <c r="O397">
        <f>Table1[[#This Row],[Unit Price]]*Table1[[#This Row],[Quantity]]</f>
        <v>692</v>
      </c>
      <c r="P397" t="e">
        <f>Table1[[#This Row],[Sales Revenue]]-Table1[[#This Row],[Total Cost]]</f>
        <v>#REF!</v>
      </c>
    </row>
    <row r="398" spans="1:16" x14ac:dyDescent="0.25">
      <c r="A398" t="s">
        <v>513</v>
      </c>
      <c r="B398" t="s">
        <v>23</v>
      </c>
      <c r="C398" t="s">
        <v>134</v>
      </c>
      <c r="D398" s="27">
        <v>45861</v>
      </c>
      <c r="E398" s="27">
        <v>45869</v>
      </c>
      <c r="F398">
        <v>6</v>
      </c>
      <c r="G398">
        <v>366</v>
      </c>
      <c r="H398" t="s">
        <v>11</v>
      </c>
      <c r="I398" t="s">
        <v>15</v>
      </c>
      <c r="J398" t="s">
        <v>116</v>
      </c>
      <c r="K398">
        <f>Table1[[#This Row],[Delivered Date]]-Table1[[#This Row],[Order Date]]</f>
        <v>8</v>
      </c>
      <c r="L398" t="str">
        <f t="shared" si="6"/>
        <v>2025</v>
      </c>
      <c r="M398" t="str">
        <f>TEXT(Table1[[#This Row],[Order Date]],"MMM")</f>
        <v>Jul</v>
      </c>
      <c r="N398" t="e">
        <f>ROUND(Table1[[#This Row],[Unit Price]]*Table1[[#This Row],[Quantity]]*VLOOKUP(Table1[[#This Row],[Product Name]],[1]!Table2[#All],2,FALSE),0)</f>
        <v>#REF!</v>
      </c>
      <c r="O398">
        <f>Table1[[#This Row],[Unit Price]]*Table1[[#This Row],[Quantity]]</f>
        <v>2196</v>
      </c>
      <c r="P398" t="e">
        <f>Table1[[#This Row],[Sales Revenue]]-Table1[[#This Row],[Total Cost]]</f>
        <v>#REF!</v>
      </c>
    </row>
    <row r="399" spans="1:16" x14ac:dyDescent="0.25">
      <c r="A399" t="s">
        <v>514</v>
      </c>
      <c r="B399" t="s">
        <v>23</v>
      </c>
      <c r="C399" t="s">
        <v>93</v>
      </c>
      <c r="D399" s="27">
        <v>45661</v>
      </c>
      <c r="E399" s="27">
        <v>45668</v>
      </c>
      <c r="F399">
        <v>2</v>
      </c>
      <c r="G399">
        <v>132</v>
      </c>
      <c r="H399" t="s">
        <v>12</v>
      </c>
      <c r="I399" t="s">
        <v>17</v>
      </c>
      <c r="J399" t="s">
        <v>101</v>
      </c>
      <c r="K399">
        <f>Table1[[#This Row],[Delivered Date]]-Table1[[#This Row],[Order Date]]</f>
        <v>7</v>
      </c>
      <c r="L399" t="str">
        <f t="shared" si="6"/>
        <v>2025</v>
      </c>
      <c r="M399" t="str">
        <f>TEXT(Table1[[#This Row],[Order Date]],"MMM")</f>
        <v>Jan</v>
      </c>
      <c r="N399" t="e">
        <f>ROUND(Table1[[#This Row],[Unit Price]]*Table1[[#This Row],[Quantity]]*VLOOKUP(Table1[[#This Row],[Product Name]],[1]!Table2[#All],2,FALSE),0)</f>
        <v>#REF!</v>
      </c>
      <c r="O399">
        <f>Table1[[#This Row],[Unit Price]]*Table1[[#This Row],[Quantity]]</f>
        <v>264</v>
      </c>
      <c r="P399" t="e">
        <f>Table1[[#This Row],[Sales Revenue]]-Table1[[#This Row],[Total Cost]]</f>
        <v>#REF!</v>
      </c>
    </row>
    <row r="400" spans="1:16" x14ac:dyDescent="0.25">
      <c r="A400" t="s">
        <v>515</v>
      </c>
      <c r="B400" t="s">
        <v>24</v>
      </c>
      <c r="C400" t="s">
        <v>90</v>
      </c>
      <c r="D400" s="27">
        <v>45678</v>
      </c>
      <c r="E400" s="27">
        <v>45693</v>
      </c>
      <c r="F400">
        <v>1</v>
      </c>
      <c r="G400">
        <v>102</v>
      </c>
      <c r="H400" t="s">
        <v>12</v>
      </c>
      <c r="I400" t="s">
        <v>15</v>
      </c>
      <c r="J400" t="s">
        <v>94</v>
      </c>
      <c r="K400">
        <f>Table1[[#This Row],[Delivered Date]]-Table1[[#This Row],[Order Date]]</f>
        <v>15</v>
      </c>
      <c r="L400" t="str">
        <f t="shared" si="6"/>
        <v>2025</v>
      </c>
      <c r="M400" t="str">
        <f>TEXT(Table1[[#This Row],[Order Date]],"MMM")</f>
        <v>Jan</v>
      </c>
      <c r="N400" t="e">
        <f>ROUND(Table1[[#This Row],[Unit Price]]*Table1[[#This Row],[Quantity]]*VLOOKUP(Table1[[#This Row],[Product Name]],[1]!Table2[#All],2,FALSE),0)</f>
        <v>#REF!</v>
      </c>
      <c r="O400">
        <f>Table1[[#This Row],[Unit Price]]*Table1[[#This Row],[Quantity]]</f>
        <v>102</v>
      </c>
      <c r="P400" t="e">
        <f>Table1[[#This Row],[Sales Revenue]]-Table1[[#This Row],[Total Cost]]</f>
        <v>#REF!</v>
      </c>
    </row>
    <row r="401" spans="1:16" x14ac:dyDescent="0.25">
      <c r="A401" t="s">
        <v>516</v>
      </c>
      <c r="B401" t="s">
        <v>22</v>
      </c>
      <c r="C401" t="s">
        <v>96</v>
      </c>
      <c r="D401" s="27">
        <v>45939</v>
      </c>
      <c r="E401" s="27">
        <v>45949</v>
      </c>
      <c r="F401">
        <v>5</v>
      </c>
      <c r="G401">
        <v>644</v>
      </c>
      <c r="H401" t="s">
        <v>11</v>
      </c>
      <c r="I401" t="s">
        <v>18</v>
      </c>
      <c r="J401" t="s">
        <v>101</v>
      </c>
      <c r="K401">
        <f>Table1[[#This Row],[Delivered Date]]-Table1[[#This Row],[Order Date]]</f>
        <v>10</v>
      </c>
      <c r="L401" t="str">
        <f t="shared" si="6"/>
        <v>2025</v>
      </c>
      <c r="M401" t="str">
        <f>TEXT(Table1[[#This Row],[Order Date]],"MMM")</f>
        <v>Oct</v>
      </c>
      <c r="N401" t="e">
        <f>ROUND(Table1[[#This Row],[Unit Price]]*Table1[[#This Row],[Quantity]]*VLOOKUP(Table1[[#This Row],[Product Name]],[1]!Table2[#All],2,FALSE),0)</f>
        <v>#REF!</v>
      </c>
      <c r="O401">
        <f>Table1[[#This Row],[Unit Price]]*Table1[[#This Row],[Quantity]]</f>
        <v>3220</v>
      </c>
      <c r="P401" t="e">
        <f>Table1[[#This Row],[Sales Revenue]]-Table1[[#This Row],[Total Cost]]</f>
        <v>#REF!</v>
      </c>
    </row>
    <row r="402" spans="1:16" x14ac:dyDescent="0.25">
      <c r="A402" t="s">
        <v>517</v>
      </c>
      <c r="B402" t="s">
        <v>26</v>
      </c>
      <c r="C402" t="s">
        <v>103</v>
      </c>
      <c r="D402" s="27">
        <v>45728</v>
      </c>
      <c r="E402" s="27">
        <v>45734</v>
      </c>
      <c r="F402">
        <v>7</v>
      </c>
      <c r="G402">
        <v>171</v>
      </c>
      <c r="H402" t="s">
        <v>12</v>
      </c>
      <c r="I402" t="s">
        <v>19</v>
      </c>
      <c r="J402" t="s">
        <v>91</v>
      </c>
      <c r="K402">
        <f>Table1[[#This Row],[Delivered Date]]-Table1[[#This Row],[Order Date]]</f>
        <v>6</v>
      </c>
      <c r="L402" t="str">
        <f t="shared" si="6"/>
        <v>2025</v>
      </c>
      <c r="M402" t="str">
        <f>TEXT(Table1[[#This Row],[Order Date]],"MMM")</f>
        <v>Mar</v>
      </c>
      <c r="N402" t="e">
        <f>ROUND(Table1[[#This Row],[Unit Price]]*Table1[[#This Row],[Quantity]]*VLOOKUP(Table1[[#This Row],[Product Name]],[1]!Table2[#All],2,FALSE),0)</f>
        <v>#REF!</v>
      </c>
      <c r="O402">
        <f>Table1[[#This Row],[Unit Price]]*Table1[[#This Row],[Quantity]]</f>
        <v>1197</v>
      </c>
      <c r="P402" t="e">
        <f>Table1[[#This Row],[Sales Revenue]]-Table1[[#This Row],[Total Cost]]</f>
        <v>#REF!</v>
      </c>
    </row>
    <row r="403" spans="1:16" x14ac:dyDescent="0.25">
      <c r="A403" t="s">
        <v>518</v>
      </c>
      <c r="B403" t="s">
        <v>22</v>
      </c>
      <c r="C403" t="s">
        <v>153</v>
      </c>
      <c r="D403" s="27">
        <v>45901</v>
      </c>
      <c r="E403" s="27">
        <v>45903</v>
      </c>
      <c r="F403">
        <v>8</v>
      </c>
      <c r="G403">
        <v>204</v>
      </c>
      <c r="H403" t="s">
        <v>12</v>
      </c>
      <c r="I403" t="s">
        <v>18</v>
      </c>
      <c r="J403" t="s">
        <v>91</v>
      </c>
      <c r="K403">
        <f>Table1[[#This Row],[Delivered Date]]-Table1[[#This Row],[Order Date]]</f>
        <v>2</v>
      </c>
      <c r="L403" t="str">
        <f t="shared" si="6"/>
        <v>2025</v>
      </c>
      <c r="M403" t="str">
        <f>TEXT(Table1[[#This Row],[Order Date]],"MMM")</f>
        <v>Sep</v>
      </c>
      <c r="N403" t="e">
        <f>ROUND(Table1[[#This Row],[Unit Price]]*Table1[[#This Row],[Quantity]]*VLOOKUP(Table1[[#This Row],[Product Name]],[1]!Table2[#All],2,FALSE),0)</f>
        <v>#REF!</v>
      </c>
      <c r="O403">
        <f>Table1[[#This Row],[Unit Price]]*Table1[[#This Row],[Quantity]]</f>
        <v>1632</v>
      </c>
      <c r="P403" t="e">
        <f>Table1[[#This Row],[Sales Revenue]]-Table1[[#This Row],[Total Cost]]</f>
        <v>#REF!</v>
      </c>
    </row>
    <row r="404" spans="1:16" x14ac:dyDescent="0.25">
      <c r="A404" t="s">
        <v>519</v>
      </c>
      <c r="B404" t="s">
        <v>25</v>
      </c>
      <c r="C404" t="s">
        <v>140</v>
      </c>
      <c r="D404" s="27">
        <v>45975</v>
      </c>
      <c r="E404" s="27">
        <v>45985</v>
      </c>
      <c r="F404">
        <v>1</v>
      </c>
      <c r="G404">
        <v>410</v>
      </c>
      <c r="H404" t="s">
        <v>12</v>
      </c>
      <c r="I404" t="s">
        <v>19</v>
      </c>
      <c r="J404" t="s">
        <v>94</v>
      </c>
      <c r="K404">
        <f>Table1[[#This Row],[Delivered Date]]-Table1[[#This Row],[Order Date]]</f>
        <v>10</v>
      </c>
      <c r="L404" t="str">
        <f t="shared" si="6"/>
        <v>2025</v>
      </c>
      <c r="M404" t="str">
        <f>TEXT(Table1[[#This Row],[Order Date]],"MMM")</f>
        <v>Nov</v>
      </c>
      <c r="N404" t="e">
        <f>ROUND(Table1[[#This Row],[Unit Price]]*Table1[[#This Row],[Quantity]]*VLOOKUP(Table1[[#This Row],[Product Name]],[1]!Table2[#All],2,FALSE),0)</f>
        <v>#REF!</v>
      </c>
      <c r="O404">
        <f>Table1[[#This Row],[Unit Price]]*Table1[[#This Row],[Quantity]]</f>
        <v>410</v>
      </c>
      <c r="P404" t="e">
        <f>Table1[[#This Row],[Sales Revenue]]-Table1[[#This Row],[Total Cost]]</f>
        <v>#REF!</v>
      </c>
    </row>
    <row r="405" spans="1:16" x14ac:dyDescent="0.25">
      <c r="A405" t="s">
        <v>520</v>
      </c>
      <c r="B405" t="s">
        <v>25</v>
      </c>
      <c r="C405" t="s">
        <v>108</v>
      </c>
      <c r="D405" s="27">
        <v>45782</v>
      </c>
      <c r="E405" s="27">
        <v>45785</v>
      </c>
      <c r="F405">
        <v>2</v>
      </c>
      <c r="G405">
        <v>874</v>
      </c>
      <c r="H405" t="s">
        <v>11</v>
      </c>
      <c r="I405" t="s">
        <v>15</v>
      </c>
      <c r="J405" t="s">
        <v>101</v>
      </c>
      <c r="K405">
        <f>Table1[[#This Row],[Delivered Date]]-Table1[[#This Row],[Order Date]]</f>
        <v>3</v>
      </c>
      <c r="L405" t="str">
        <f t="shared" si="6"/>
        <v>2025</v>
      </c>
      <c r="M405" t="str">
        <f>TEXT(Table1[[#This Row],[Order Date]],"MMM")</f>
        <v>May</v>
      </c>
      <c r="N405" t="e">
        <f>ROUND(Table1[[#This Row],[Unit Price]]*Table1[[#This Row],[Quantity]]*VLOOKUP(Table1[[#This Row],[Product Name]],[1]!Table2[#All],2,FALSE),0)</f>
        <v>#REF!</v>
      </c>
      <c r="O405">
        <f>Table1[[#This Row],[Unit Price]]*Table1[[#This Row],[Quantity]]</f>
        <v>1748</v>
      </c>
      <c r="P405" t="e">
        <f>Table1[[#This Row],[Sales Revenue]]-Table1[[#This Row],[Total Cost]]</f>
        <v>#REF!</v>
      </c>
    </row>
    <row r="406" spans="1:16" x14ac:dyDescent="0.25">
      <c r="A406" t="s">
        <v>521</v>
      </c>
      <c r="B406" t="s">
        <v>23</v>
      </c>
      <c r="C406" t="s">
        <v>134</v>
      </c>
      <c r="D406" s="27">
        <v>45707</v>
      </c>
      <c r="E406" s="27">
        <v>45711</v>
      </c>
      <c r="F406">
        <v>7</v>
      </c>
      <c r="G406">
        <v>855</v>
      </c>
      <c r="H406" t="s">
        <v>12</v>
      </c>
      <c r="I406" t="s">
        <v>17</v>
      </c>
      <c r="J406" t="s">
        <v>91</v>
      </c>
      <c r="K406">
        <f>Table1[[#This Row],[Delivered Date]]-Table1[[#This Row],[Order Date]]</f>
        <v>4</v>
      </c>
      <c r="L406" t="str">
        <f t="shared" si="6"/>
        <v>2025</v>
      </c>
      <c r="M406" t="str">
        <f>TEXT(Table1[[#This Row],[Order Date]],"MMM")</f>
        <v>Feb</v>
      </c>
      <c r="N406" t="e">
        <f>ROUND(Table1[[#This Row],[Unit Price]]*Table1[[#This Row],[Quantity]]*VLOOKUP(Table1[[#This Row],[Product Name]],[1]!Table2[#All],2,FALSE),0)</f>
        <v>#REF!</v>
      </c>
      <c r="O406">
        <f>Table1[[#This Row],[Unit Price]]*Table1[[#This Row],[Quantity]]</f>
        <v>5985</v>
      </c>
      <c r="P406" t="e">
        <f>Table1[[#This Row],[Sales Revenue]]-Table1[[#This Row],[Total Cost]]</f>
        <v>#REF!</v>
      </c>
    </row>
    <row r="407" spans="1:16" x14ac:dyDescent="0.25">
      <c r="A407" t="s">
        <v>522</v>
      </c>
      <c r="B407" t="s">
        <v>26</v>
      </c>
      <c r="C407" t="s">
        <v>120</v>
      </c>
      <c r="D407" s="27">
        <v>45753</v>
      </c>
      <c r="E407" s="27">
        <v>45760</v>
      </c>
      <c r="F407">
        <v>1</v>
      </c>
      <c r="G407">
        <v>386</v>
      </c>
      <c r="H407" t="s">
        <v>11</v>
      </c>
      <c r="I407" t="s">
        <v>15</v>
      </c>
      <c r="J407" t="s">
        <v>94</v>
      </c>
      <c r="K407">
        <f>Table1[[#This Row],[Delivered Date]]-Table1[[#This Row],[Order Date]]</f>
        <v>7</v>
      </c>
      <c r="L407" t="str">
        <f t="shared" si="6"/>
        <v>2025</v>
      </c>
      <c r="M407" t="str">
        <f>TEXT(Table1[[#This Row],[Order Date]],"MMM")</f>
        <v>Apr</v>
      </c>
      <c r="N407" t="e">
        <f>ROUND(Table1[[#This Row],[Unit Price]]*Table1[[#This Row],[Quantity]]*VLOOKUP(Table1[[#This Row],[Product Name]],[1]!Table2[#All],2,FALSE),0)</f>
        <v>#REF!</v>
      </c>
      <c r="O407">
        <f>Table1[[#This Row],[Unit Price]]*Table1[[#This Row],[Quantity]]</f>
        <v>386</v>
      </c>
      <c r="P407" t="e">
        <f>Table1[[#This Row],[Sales Revenue]]-Table1[[#This Row],[Total Cost]]</f>
        <v>#REF!</v>
      </c>
    </row>
    <row r="408" spans="1:16" x14ac:dyDescent="0.25">
      <c r="A408" t="s">
        <v>523</v>
      </c>
      <c r="B408" t="s">
        <v>23</v>
      </c>
      <c r="C408" t="s">
        <v>126</v>
      </c>
      <c r="D408" s="27">
        <v>45732</v>
      </c>
      <c r="E408" s="27">
        <v>45743</v>
      </c>
      <c r="F408">
        <v>9</v>
      </c>
      <c r="G408">
        <v>309</v>
      </c>
      <c r="H408" t="s">
        <v>12</v>
      </c>
      <c r="I408" t="s">
        <v>20</v>
      </c>
      <c r="J408" t="s">
        <v>116</v>
      </c>
      <c r="K408">
        <f>Table1[[#This Row],[Delivered Date]]-Table1[[#This Row],[Order Date]]</f>
        <v>11</v>
      </c>
      <c r="L408" t="str">
        <f t="shared" si="6"/>
        <v>2025</v>
      </c>
      <c r="M408" t="str">
        <f>TEXT(Table1[[#This Row],[Order Date]],"MMM")</f>
        <v>Mar</v>
      </c>
      <c r="N408" t="e">
        <f>ROUND(Table1[[#This Row],[Unit Price]]*Table1[[#This Row],[Quantity]]*VLOOKUP(Table1[[#This Row],[Product Name]],[1]!Table2[#All],2,FALSE),0)</f>
        <v>#REF!</v>
      </c>
      <c r="O408">
        <f>Table1[[#This Row],[Unit Price]]*Table1[[#This Row],[Quantity]]</f>
        <v>2781</v>
      </c>
      <c r="P408" t="e">
        <f>Table1[[#This Row],[Sales Revenue]]-Table1[[#This Row],[Total Cost]]</f>
        <v>#REF!</v>
      </c>
    </row>
    <row r="409" spans="1:16" x14ac:dyDescent="0.25">
      <c r="A409" t="s">
        <v>524</v>
      </c>
      <c r="B409" t="s">
        <v>26</v>
      </c>
      <c r="C409" t="s">
        <v>103</v>
      </c>
      <c r="D409" s="27">
        <v>45709</v>
      </c>
      <c r="E409" s="27">
        <v>45719</v>
      </c>
      <c r="F409">
        <v>3</v>
      </c>
      <c r="G409">
        <v>97</v>
      </c>
      <c r="H409" t="s">
        <v>11</v>
      </c>
      <c r="I409" t="s">
        <v>17</v>
      </c>
      <c r="J409" t="s">
        <v>91</v>
      </c>
      <c r="K409">
        <f>Table1[[#This Row],[Delivered Date]]-Table1[[#This Row],[Order Date]]</f>
        <v>10</v>
      </c>
      <c r="L409" t="str">
        <f t="shared" si="6"/>
        <v>2025</v>
      </c>
      <c r="M409" t="str">
        <f>TEXT(Table1[[#This Row],[Order Date]],"MMM")</f>
        <v>Feb</v>
      </c>
      <c r="N409" t="e">
        <f>ROUND(Table1[[#This Row],[Unit Price]]*Table1[[#This Row],[Quantity]]*VLOOKUP(Table1[[#This Row],[Product Name]],[1]!Table2[#All],2,FALSE),0)</f>
        <v>#REF!</v>
      </c>
      <c r="O409">
        <f>Table1[[#This Row],[Unit Price]]*Table1[[#This Row],[Quantity]]</f>
        <v>291</v>
      </c>
      <c r="P409" t="e">
        <f>Table1[[#This Row],[Sales Revenue]]-Table1[[#This Row],[Total Cost]]</f>
        <v>#REF!</v>
      </c>
    </row>
    <row r="410" spans="1:16" x14ac:dyDescent="0.25">
      <c r="A410" t="s">
        <v>525</v>
      </c>
      <c r="B410" t="s">
        <v>23</v>
      </c>
      <c r="C410" t="s">
        <v>126</v>
      </c>
      <c r="D410" s="27">
        <v>45970</v>
      </c>
      <c r="E410" s="27">
        <v>45981</v>
      </c>
      <c r="F410">
        <v>4</v>
      </c>
      <c r="G410">
        <v>180</v>
      </c>
      <c r="H410" t="s">
        <v>12</v>
      </c>
      <c r="I410" t="s">
        <v>19</v>
      </c>
      <c r="J410" t="s">
        <v>116</v>
      </c>
      <c r="K410">
        <f>Table1[[#This Row],[Delivered Date]]-Table1[[#This Row],[Order Date]]</f>
        <v>11</v>
      </c>
      <c r="L410" t="str">
        <f t="shared" si="6"/>
        <v>2025</v>
      </c>
      <c r="M410" t="str">
        <f>TEXT(Table1[[#This Row],[Order Date]],"MMM")</f>
        <v>Nov</v>
      </c>
      <c r="N410" t="e">
        <f>ROUND(Table1[[#This Row],[Unit Price]]*Table1[[#This Row],[Quantity]]*VLOOKUP(Table1[[#This Row],[Product Name]],[1]!Table2[#All],2,FALSE),0)</f>
        <v>#REF!</v>
      </c>
      <c r="O410">
        <f>Table1[[#This Row],[Unit Price]]*Table1[[#This Row],[Quantity]]</f>
        <v>720</v>
      </c>
      <c r="P410" t="e">
        <f>Table1[[#This Row],[Sales Revenue]]-Table1[[#This Row],[Total Cost]]</f>
        <v>#REF!</v>
      </c>
    </row>
    <row r="411" spans="1:16" x14ac:dyDescent="0.25">
      <c r="A411" t="s">
        <v>526</v>
      </c>
      <c r="B411" t="s">
        <v>22</v>
      </c>
      <c r="C411" t="s">
        <v>96</v>
      </c>
      <c r="D411" s="27">
        <v>45836</v>
      </c>
      <c r="E411" s="27">
        <v>45842</v>
      </c>
      <c r="F411">
        <v>1</v>
      </c>
      <c r="G411">
        <v>187</v>
      </c>
      <c r="H411" t="s">
        <v>12</v>
      </c>
      <c r="I411" t="s">
        <v>15</v>
      </c>
      <c r="J411" t="s">
        <v>94</v>
      </c>
      <c r="K411">
        <f>Table1[[#This Row],[Delivered Date]]-Table1[[#This Row],[Order Date]]</f>
        <v>6</v>
      </c>
      <c r="L411" t="str">
        <f t="shared" si="6"/>
        <v>2025</v>
      </c>
      <c r="M411" t="str">
        <f>TEXT(Table1[[#This Row],[Order Date]],"MMM")</f>
        <v>Jun</v>
      </c>
      <c r="N411" t="e">
        <f>ROUND(Table1[[#This Row],[Unit Price]]*Table1[[#This Row],[Quantity]]*VLOOKUP(Table1[[#This Row],[Product Name]],[1]!Table2[#All],2,FALSE),0)</f>
        <v>#REF!</v>
      </c>
      <c r="O411">
        <f>Table1[[#This Row],[Unit Price]]*Table1[[#This Row],[Quantity]]</f>
        <v>187</v>
      </c>
      <c r="P411" t="e">
        <f>Table1[[#This Row],[Sales Revenue]]-Table1[[#This Row],[Total Cost]]</f>
        <v>#REF!</v>
      </c>
    </row>
    <row r="412" spans="1:16" x14ac:dyDescent="0.25">
      <c r="A412" t="s">
        <v>527</v>
      </c>
      <c r="B412" t="s">
        <v>26</v>
      </c>
      <c r="C412" t="s">
        <v>146</v>
      </c>
      <c r="D412" s="27">
        <v>45926</v>
      </c>
      <c r="E412" s="27">
        <v>45934</v>
      </c>
      <c r="F412">
        <v>9</v>
      </c>
      <c r="G412">
        <v>286</v>
      </c>
      <c r="H412" t="s">
        <v>12</v>
      </c>
      <c r="I412" t="s">
        <v>18</v>
      </c>
      <c r="J412" t="s">
        <v>116</v>
      </c>
      <c r="K412">
        <f>Table1[[#This Row],[Delivered Date]]-Table1[[#This Row],[Order Date]]</f>
        <v>8</v>
      </c>
      <c r="L412" t="str">
        <f t="shared" si="6"/>
        <v>2025</v>
      </c>
      <c r="M412" t="str">
        <f>TEXT(Table1[[#This Row],[Order Date]],"MMM")</f>
        <v>Sep</v>
      </c>
      <c r="N412" t="e">
        <f>ROUND(Table1[[#This Row],[Unit Price]]*Table1[[#This Row],[Quantity]]*VLOOKUP(Table1[[#This Row],[Product Name]],[1]!Table2[#All],2,FALSE),0)</f>
        <v>#REF!</v>
      </c>
      <c r="O412">
        <f>Table1[[#This Row],[Unit Price]]*Table1[[#This Row],[Quantity]]</f>
        <v>2574</v>
      </c>
      <c r="P412" t="e">
        <f>Table1[[#This Row],[Sales Revenue]]-Table1[[#This Row],[Total Cost]]</f>
        <v>#REF!</v>
      </c>
    </row>
    <row r="413" spans="1:16" x14ac:dyDescent="0.25">
      <c r="A413" t="s">
        <v>528</v>
      </c>
      <c r="B413" t="s">
        <v>26</v>
      </c>
      <c r="C413" t="s">
        <v>103</v>
      </c>
      <c r="D413" s="27">
        <v>45675</v>
      </c>
      <c r="E413" s="27">
        <v>45688</v>
      </c>
      <c r="F413">
        <v>6</v>
      </c>
      <c r="G413">
        <v>541</v>
      </c>
      <c r="H413" t="s">
        <v>12</v>
      </c>
      <c r="I413" t="s">
        <v>15</v>
      </c>
      <c r="J413" t="s">
        <v>91</v>
      </c>
      <c r="K413">
        <f>Table1[[#This Row],[Delivered Date]]-Table1[[#This Row],[Order Date]]</f>
        <v>13</v>
      </c>
      <c r="L413" t="str">
        <f t="shared" si="6"/>
        <v>2025</v>
      </c>
      <c r="M413" t="str">
        <f>TEXT(Table1[[#This Row],[Order Date]],"MMM")</f>
        <v>Jan</v>
      </c>
      <c r="N413" t="e">
        <f>ROUND(Table1[[#This Row],[Unit Price]]*Table1[[#This Row],[Quantity]]*VLOOKUP(Table1[[#This Row],[Product Name]],[1]!Table2[#All],2,FALSE),0)</f>
        <v>#REF!</v>
      </c>
      <c r="O413">
        <f>Table1[[#This Row],[Unit Price]]*Table1[[#This Row],[Quantity]]</f>
        <v>3246</v>
      </c>
      <c r="P413" t="e">
        <f>Table1[[#This Row],[Sales Revenue]]-Table1[[#This Row],[Total Cost]]</f>
        <v>#REF!</v>
      </c>
    </row>
    <row r="414" spans="1:16" x14ac:dyDescent="0.25">
      <c r="A414" t="s">
        <v>529</v>
      </c>
      <c r="B414" t="s">
        <v>23</v>
      </c>
      <c r="C414" t="s">
        <v>114</v>
      </c>
      <c r="D414" s="27">
        <v>45850</v>
      </c>
      <c r="E414" s="27">
        <v>45858</v>
      </c>
      <c r="F414">
        <v>8</v>
      </c>
      <c r="G414">
        <v>779</v>
      </c>
      <c r="H414" t="s">
        <v>11</v>
      </c>
      <c r="I414" t="s">
        <v>17</v>
      </c>
      <c r="J414" t="s">
        <v>101</v>
      </c>
      <c r="K414">
        <f>Table1[[#This Row],[Delivered Date]]-Table1[[#This Row],[Order Date]]</f>
        <v>8</v>
      </c>
      <c r="L414" t="str">
        <f t="shared" si="6"/>
        <v>2025</v>
      </c>
      <c r="M414" t="str">
        <f>TEXT(Table1[[#This Row],[Order Date]],"MMM")</f>
        <v>Jul</v>
      </c>
      <c r="N414" t="e">
        <f>ROUND(Table1[[#This Row],[Unit Price]]*Table1[[#This Row],[Quantity]]*VLOOKUP(Table1[[#This Row],[Product Name]],[1]!Table2[#All],2,FALSE),0)</f>
        <v>#REF!</v>
      </c>
      <c r="O414">
        <f>Table1[[#This Row],[Unit Price]]*Table1[[#This Row],[Quantity]]</f>
        <v>6232</v>
      </c>
      <c r="P414" t="e">
        <f>Table1[[#This Row],[Sales Revenue]]-Table1[[#This Row],[Total Cost]]</f>
        <v>#REF!</v>
      </c>
    </row>
    <row r="415" spans="1:16" x14ac:dyDescent="0.25">
      <c r="A415" t="s">
        <v>530</v>
      </c>
      <c r="B415" t="s">
        <v>24</v>
      </c>
      <c r="C415" t="s">
        <v>128</v>
      </c>
      <c r="D415" s="27">
        <v>45909</v>
      </c>
      <c r="E415" s="27">
        <v>45911</v>
      </c>
      <c r="F415">
        <v>4</v>
      </c>
      <c r="G415">
        <v>249</v>
      </c>
      <c r="H415" t="s">
        <v>12</v>
      </c>
      <c r="I415" t="s">
        <v>15</v>
      </c>
      <c r="J415" t="s">
        <v>91</v>
      </c>
      <c r="K415">
        <f>Table1[[#This Row],[Delivered Date]]-Table1[[#This Row],[Order Date]]</f>
        <v>2</v>
      </c>
      <c r="L415" t="str">
        <f t="shared" si="6"/>
        <v>2025</v>
      </c>
      <c r="M415" t="str">
        <f>TEXT(Table1[[#This Row],[Order Date]],"MMM")</f>
        <v>Sep</v>
      </c>
      <c r="N415" t="e">
        <f>ROUND(Table1[[#This Row],[Unit Price]]*Table1[[#This Row],[Quantity]]*VLOOKUP(Table1[[#This Row],[Product Name]],[1]!Table2[#All],2,FALSE),0)</f>
        <v>#REF!</v>
      </c>
      <c r="O415">
        <f>Table1[[#This Row],[Unit Price]]*Table1[[#This Row],[Quantity]]</f>
        <v>996</v>
      </c>
      <c r="P415" t="e">
        <f>Table1[[#This Row],[Sales Revenue]]-Table1[[#This Row],[Total Cost]]</f>
        <v>#REF!</v>
      </c>
    </row>
    <row r="416" spans="1:16" x14ac:dyDescent="0.25">
      <c r="A416" t="s">
        <v>531</v>
      </c>
      <c r="B416" t="s">
        <v>24</v>
      </c>
      <c r="C416" t="s">
        <v>100</v>
      </c>
      <c r="D416" s="27">
        <v>45854</v>
      </c>
      <c r="E416" s="27">
        <v>45867</v>
      </c>
      <c r="F416">
        <v>2</v>
      </c>
      <c r="G416">
        <v>146</v>
      </c>
      <c r="H416" t="s">
        <v>12</v>
      </c>
      <c r="I416" t="s">
        <v>20</v>
      </c>
      <c r="J416" t="s">
        <v>116</v>
      </c>
      <c r="K416">
        <f>Table1[[#This Row],[Delivered Date]]-Table1[[#This Row],[Order Date]]</f>
        <v>13</v>
      </c>
      <c r="L416" t="str">
        <f t="shared" si="6"/>
        <v>2025</v>
      </c>
      <c r="M416" t="str">
        <f>TEXT(Table1[[#This Row],[Order Date]],"MMM")</f>
        <v>Jul</v>
      </c>
      <c r="N416" t="e">
        <f>ROUND(Table1[[#This Row],[Unit Price]]*Table1[[#This Row],[Quantity]]*VLOOKUP(Table1[[#This Row],[Product Name]],[1]!Table2[#All],2,FALSE),0)</f>
        <v>#REF!</v>
      </c>
      <c r="O416">
        <f>Table1[[#This Row],[Unit Price]]*Table1[[#This Row],[Quantity]]</f>
        <v>292</v>
      </c>
      <c r="P416" t="e">
        <f>Table1[[#This Row],[Sales Revenue]]-Table1[[#This Row],[Total Cost]]</f>
        <v>#REF!</v>
      </c>
    </row>
    <row r="417" spans="1:16" x14ac:dyDescent="0.25">
      <c r="A417" t="s">
        <v>532</v>
      </c>
      <c r="B417" t="s">
        <v>25</v>
      </c>
      <c r="C417" t="s">
        <v>98</v>
      </c>
      <c r="D417" s="27">
        <v>45665</v>
      </c>
      <c r="E417" s="27">
        <v>45678</v>
      </c>
      <c r="F417">
        <v>1</v>
      </c>
      <c r="G417">
        <v>333</v>
      </c>
      <c r="H417" t="s">
        <v>12</v>
      </c>
      <c r="I417" t="s">
        <v>18</v>
      </c>
      <c r="J417" t="s">
        <v>91</v>
      </c>
      <c r="K417">
        <f>Table1[[#This Row],[Delivered Date]]-Table1[[#This Row],[Order Date]]</f>
        <v>13</v>
      </c>
      <c r="L417" t="str">
        <f t="shared" si="6"/>
        <v>2025</v>
      </c>
      <c r="M417" t="str">
        <f>TEXT(Table1[[#This Row],[Order Date]],"MMM")</f>
        <v>Jan</v>
      </c>
      <c r="N417" t="e">
        <f>ROUND(Table1[[#This Row],[Unit Price]]*Table1[[#This Row],[Quantity]]*VLOOKUP(Table1[[#This Row],[Product Name]],[1]!Table2[#All],2,FALSE),0)</f>
        <v>#REF!</v>
      </c>
      <c r="O417">
        <f>Table1[[#This Row],[Unit Price]]*Table1[[#This Row],[Quantity]]</f>
        <v>333</v>
      </c>
      <c r="P417" t="e">
        <f>Table1[[#This Row],[Sales Revenue]]-Table1[[#This Row],[Total Cost]]</f>
        <v>#REF!</v>
      </c>
    </row>
    <row r="418" spans="1:16" x14ac:dyDescent="0.25">
      <c r="A418" t="s">
        <v>533</v>
      </c>
      <c r="B418" t="s">
        <v>25</v>
      </c>
      <c r="C418" t="s">
        <v>108</v>
      </c>
      <c r="D418" s="27">
        <v>45897</v>
      </c>
      <c r="E418" s="27">
        <v>45904</v>
      </c>
      <c r="F418">
        <v>9</v>
      </c>
      <c r="G418">
        <v>687</v>
      </c>
      <c r="H418" t="s">
        <v>12</v>
      </c>
      <c r="I418" t="s">
        <v>20</v>
      </c>
      <c r="J418" t="s">
        <v>101</v>
      </c>
      <c r="K418">
        <f>Table1[[#This Row],[Delivered Date]]-Table1[[#This Row],[Order Date]]</f>
        <v>7</v>
      </c>
      <c r="L418" t="str">
        <f t="shared" si="6"/>
        <v>2025</v>
      </c>
      <c r="M418" t="str">
        <f>TEXT(Table1[[#This Row],[Order Date]],"MMM")</f>
        <v>Aug</v>
      </c>
      <c r="N418" t="e">
        <f>ROUND(Table1[[#This Row],[Unit Price]]*Table1[[#This Row],[Quantity]]*VLOOKUP(Table1[[#This Row],[Product Name]],[1]!Table2[#All],2,FALSE),0)</f>
        <v>#REF!</v>
      </c>
      <c r="O418">
        <f>Table1[[#This Row],[Unit Price]]*Table1[[#This Row],[Quantity]]</f>
        <v>6183</v>
      </c>
      <c r="P418" t="e">
        <f>Table1[[#This Row],[Sales Revenue]]-Table1[[#This Row],[Total Cost]]</f>
        <v>#REF!</v>
      </c>
    </row>
    <row r="419" spans="1:16" x14ac:dyDescent="0.25">
      <c r="A419" t="s">
        <v>534</v>
      </c>
      <c r="B419" t="s">
        <v>22</v>
      </c>
      <c r="C419" t="s">
        <v>153</v>
      </c>
      <c r="D419" s="27">
        <v>45847</v>
      </c>
      <c r="E419" s="27">
        <v>45857</v>
      </c>
      <c r="F419">
        <v>6</v>
      </c>
      <c r="G419">
        <v>342</v>
      </c>
      <c r="H419" t="s">
        <v>11</v>
      </c>
      <c r="I419" t="s">
        <v>18</v>
      </c>
      <c r="J419" t="s">
        <v>101</v>
      </c>
      <c r="K419">
        <f>Table1[[#This Row],[Delivered Date]]-Table1[[#This Row],[Order Date]]</f>
        <v>10</v>
      </c>
      <c r="L419" t="str">
        <f t="shared" si="6"/>
        <v>2025</v>
      </c>
      <c r="M419" t="str">
        <f>TEXT(Table1[[#This Row],[Order Date]],"MMM")</f>
        <v>Jul</v>
      </c>
      <c r="N419" t="e">
        <f>ROUND(Table1[[#This Row],[Unit Price]]*Table1[[#This Row],[Quantity]]*VLOOKUP(Table1[[#This Row],[Product Name]],[1]!Table2[#All],2,FALSE),0)</f>
        <v>#REF!</v>
      </c>
      <c r="O419">
        <f>Table1[[#This Row],[Unit Price]]*Table1[[#This Row],[Quantity]]</f>
        <v>2052</v>
      </c>
      <c r="P419" t="e">
        <f>Table1[[#This Row],[Sales Revenue]]-Table1[[#This Row],[Total Cost]]</f>
        <v>#REF!</v>
      </c>
    </row>
    <row r="420" spans="1:16" x14ac:dyDescent="0.25">
      <c r="A420" t="s">
        <v>535</v>
      </c>
      <c r="B420" t="s">
        <v>26</v>
      </c>
      <c r="C420" t="s">
        <v>146</v>
      </c>
      <c r="D420" s="27">
        <v>45972</v>
      </c>
      <c r="E420" s="27">
        <v>45977</v>
      </c>
      <c r="F420">
        <v>6</v>
      </c>
      <c r="G420">
        <v>461</v>
      </c>
      <c r="H420" t="s">
        <v>11</v>
      </c>
      <c r="I420" t="s">
        <v>17</v>
      </c>
      <c r="J420" t="s">
        <v>91</v>
      </c>
      <c r="K420">
        <f>Table1[[#This Row],[Delivered Date]]-Table1[[#This Row],[Order Date]]</f>
        <v>5</v>
      </c>
      <c r="L420" t="str">
        <f t="shared" si="6"/>
        <v>2025</v>
      </c>
      <c r="M420" t="str">
        <f>TEXT(Table1[[#This Row],[Order Date]],"MMM")</f>
        <v>Nov</v>
      </c>
      <c r="N420" t="e">
        <f>ROUND(Table1[[#This Row],[Unit Price]]*Table1[[#This Row],[Quantity]]*VLOOKUP(Table1[[#This Row],[Product Name]],[1]!Table2[#All],2,FALSE),0)</f>
        <v>#REF!</v>
      </c>
      <c r="O420">
        <f>Table1[[#This Row],[Unit Price]]*Table1[[#This Row],[Quantity]]</f>
        <v>2766</v>
      </c>
      <c r="P420" t="e">
        <f>Table1[[#This Row],[Sales Revenue]]-Table1[[#This Row],[Total Cost]]</f>
        <v>#REF!</v>
      </c>
    </row>
    <row r="421" spans="1:16" x14ac:dyDescent="0.25">
      <c r="A421" t="s">
        <v>536</v>
      </c>
      <c r="B421" t="s">
        <v>26</v>
      </c>
      <c r="C421" t="s">
        <v>120</v>
      </c>
      <c r="D421" s="27">
        <v>45707</v>
      </c>
      <c r="E421" s="27">
        <v>45717</v>
      </c>
      <c r="F421">
        <v>4</v>
      </c>
      <c r="G421">
        <v>371</v>
      </c>
      <c r="H421" t="s">
        <v>12</v>
      </c>
      <c r="I421" t="s">
        <v>19</v>
      </c>
      <c r="J421" t="s">
        <v>116</v>
      </c>
      <c r="K421">
        <f>Table1[[#This Row],[Delivered Date]]-Table1[[#This Row],[Order Date]]</f>
        <v>10</v>
      </c>
      <c r="L421" t="str">
        <f t="shared" si="6"/>
        <v>2025</v>
      </c>
      <c r="M421" t="str">
        <f>TEXT(Table1[[#This Row],[Order Date]],"MMM")</f>
        <v>Feb</v>
      </c>
      <c r="N421" t="e">
        <f>ROUND(Table1[[#This Row],[Unit Price]]*Table1[[#This Row],[Quantity]]*VLOOKUP(Table1[[#This Row],[Product Name]],[1]!Table2[#All],2,FALSE),0)</f>
        <v>#REF!</v>
      </c>
      <c r="O421">
        <f>Table1[[#This Row],[Unit Price]]*Table1[[#This Row],[Quantity]]</f>
        <v>1484</v>
      </c>
      <c r="P421" t="e">
        <f>Table1[[#This Row],[Sales Revenue]]-Table1[[#This Row],[Total Cost]]</f>
        <v>#REF!</v>
      </c>
    </row>
    <row r="422" spans="1:16" x14ac:dyDescent="0.25">
      <c r="A422" t="s">
        <v>537</v>
      </c>
      <c r="B422" t="s">
        <v>23</v>
      </c>
      <c r="C422" t="s">
        <v>126</v>
      </c>
      <c r="D422" s="27">
        <v>45698</v>
      </c>
      <c r="E422" s="27">
        <v>45707</v>
      </c>
      <c r="F422">
        <v>1</v>
      </c>
      <c r="G422">
        <v>200</v>
      </c>
      <c r="H422" t="s">
        <v>12</v>
      </c>
      <c r="I422" t="s">
        <v>19</v>
      </c>
      <c r="J422" t="s">
        <v>94</v>
      </c>
      <c r="K422">
        <f>Table1[[#This Row],[Delivered Date]]-Table1[[#This Row],[Order Date]]</f>
        <v>9</v>
      </c>
      <c r="L422" t="str">
        <f t="shared" si="6"/>
        <v>2025</v>
      </c>
      <c r="M422" t="str">
        <f>TEXT(Table1[[#This Row],[Order Date]],"MMM")</f>
        <v>Feb</v>
      </c>
      <c r="N422" t="e">
        <f>ROUND(Table1[[#This Row],[Unit Price]]*Table1[[#This Row],[Quantity]]*VLOOKUP(Table1[[#This Row],[Product Name]],[1]!Table2[#All],2,FALSE),0)</f>
        <v>#REF!</v>
      </c>
      <c r="O422">
        <f>Table1[[#This Row],[Unit Price]]*Table1[[#This Row],[Quantity]]</f>
        <v>200</v>
      </c>
      <c r="P422" t="e">
        <f>Table1[[#This Row],[Sales Revenue]]-Table1[[#This Row],[Total Cost]]</f>
        <v>#REF!</v>
      </c>
    </row>
    <row r="423" spans="1:16" x14ac:dyDescent="0.25">
      <c r="A423" t="s">
        <v>538</v>
      </c>
      <c r="B423" t="s">
        <v>24</v>
      </c>
      <c r="C423" t="s">
        <v>90</v>
      </c>
      <c r="D423" s="27">
        <v>45694</v>
      </c>
      <c r="E423" s="27">
        <v>45703</v>
      </c>
      <c r="F423">
        <v>3</v>
      </c>
      <c r="G423">
        <v>356</v>
      </c>
      <c r="H423" t="s">
        <v>11</v>
      </c>
      <c r="I423" t="s">
        <v>19</v>
      </c>
      <c r="J423" t="s">
        <v>116</v>
      </c>
      <c r="K423">
        <f>Table1[[#This Row],[Delivered Date]]-Table1[[#This Row],[Order Date]]</f>
        <v>9</v>
      </c>
      <c r="L423" t="str">
        <f t="shared" si="6"/>
        <v>2025</v>
      </c>
      <c r="M423" t="str">
        <f>TEXT(Table1[[#This Row],[Order Date]],"MMM")</f>
        <v>Feb</v>
      </c>
      <c r="N423" t="e">
        <f>ROUND(Table1[[#This Row],[Unit Price]]*Table1[[#This Row],[Quantity]]*VLOOKUP(Table1[[#This Row],[Product Name]],[1]!Table2[#All],2,FALSE),0)</f>
        <v>#REF!</v>
      </c>
      <c r="O423">
        <f>Table1[[#This Row],[Unit Price]]*Table1[[#This Row],[Quantity]]</f>
        <v>1068</v>
      </c>
      <c r="P423" t="e">
        <f>Table1[[#This Row],[Sales Revenue]]-Table1[[#This Row],[Total Cost]]</f>
        <v>#REF!</v>
      </c>
    </row>
    <row r="424" spans="1:16" x14ac:dyDescent="0.25">
      <c r="A424" t="s">
        <v>539</v>
      </c>
      <c r="B424" t="s">
        <v>23</v>
      </c>
      <c r="C424" t="s">
        <v>93</v>
      </c>
      <c r="D424" s="27">
        <v>45720</v>
      </c>
      <c r="E424" s="27">
        <v>45721</v>
      </c>
      <c r="F424">
        <v>4</v>
      </c>
      <c r="G424">
        <v>587</v>
      </c>
      <c r="H424" t="s">
        <v>11</v>
      </c>
      <c r="I424" t="s">
        <v>20</v>
      </c>
      <c r="J424" t="s">
        <v>116</v>
      </c>
      <c r="K424">
        <f>Table1[[#This Row],[Delivered Date]]-Table1[[#This Row],[Order Date]]</f>
        <v>1</v>
      </c>
      <c r="L424" t="str">
        <f t="shared" si="6"/>
        <v>2025</v>
      </c>
      <c r="M424" t="str">
        <f>TEXT(Table1[[#This Row],[Order Date]],"MMM")</f>
        <v>Mar</v>
      </c>
      <c r="N424" t="e">
        <f>ROUND(Table1[[#This Row],[Unit Price]]*Table1[[#This Row],[Quantity]]*VLOOKUP(Table1[[#This Row],[Product Name]],[1]!Table2[#All],2,FALSE),0)</f>
        <v>#REF!</v>
      </c>
      <c r="O424">
        <f>Table1[[#This Row],[Unit Price]]*Table1[[#This Row],[Quantity]]</f>
        <v>2348</v>
      </c>
      <c r="P424" t="e">
        <f>Table1[[#This Row],[Sales Revenue]]-Table1[[#This Row],[Total Cost]]</f>
        <v>#REF!</v>
      </c>
    </row>
    <row r="425" spans="1:16" x14ac:dyDescent="0.25">
      <c r="A425" t="s">
        <v>540</v>
      </c>
      <c r="B425" t="s">
        <v>23</v>
      </c>
      <c r="C425" t="s">
        <v>93</v>
      </c>
      <c r="D425" s="27">
        <v>45835</v>
      </c>
      <c r="E425" s="27">
        <v>45843</v>
      </c>
      <c r="F425">
        <v>4</v>
      </c>
      <c r="G425">
        <v>441</v>
      </c>
      <c r="H425" t="s">
        <v>11</v>
      </c>
      <c r="I425" t="s">
        <v>18</v>
      </c>
      <c r="J425" t="s">
        <v>91</v>
      </c>
      <c r="K425">
        <f>Table1[[#This Row],[Delivered Date]]-Table1[[#This Row],[Order Date]]</f>
        <v>8</v>
      </c>
      <c r="L425" t="str">
        <f t="shared" si="6"/>
        <v>2025</v>
      </c>
      <c r="M425" t="str">
        <f>TEXT(Table1[[#This Row],[Order Date]],"MMM")</f>
        <v>Jun</v>
      </c>
      <c r="N425" t="e">
        <f>ROUND(Table1[[#This Row],[Unit Price]]*Table1[[#This Row],[Quantity]]*VLOOKUP(Table1[[#This Row],[Product Name]],[1]!Table2[#All],2,FALSE),0)</f>
        <v>#REF!</v>
      </c>
      <c r="O425">
        <f>Table1[[#This Row],[Unit Price]]*Table1[[#This Row],[Quantity]]</f>
        <v>1764</v>
      </c>
      <c r="P425" t="e">
        <f>Table1[[#This Row],[Sales Revenue]]-Table1[[#This Row],[Total Cost]]</f>
        <v>#REF!</v>
      </c>
    </row>
    <row r="426" spans="1:16" x14ac:dyDescent="0.25">
      <c r="A426" t="s">
        <v>541</v>
      </c>
      <c r="B426" t="s">
        <v>23</v>
      </c>
      <c r="C426" t="s">
        <v>134</v>
      </c>
      <c r="D426" s="27">
        <v>46013</v>
      </c>
      <c r="E426" s="27">
        <v>46022</v>
      </c>
      <c r="F426">
        <v>8</v>
      </c>
      <c r="G426">
        <v>953</v>
      </c>
      <c r="H426" t="s">
        <v>11</v>
      </c>
      <c r="I426" t="s">
        <v>19</v>
      </c>
      <c r="J426" t="s">
        <v>101</v>
      </c>
      <c r="K426">
        <f>Table1[[#This Row],[Delivered Date]]-Table1[[#This Row],[Order Date]]</f>
        <v>9</v>
      </c>
      <c r="L426" t="str">
        <f t="shared" si="6"/>
        <v>2025</v>
      </c>
      <c r="M426" t="str">
        <f>TEXT(Table1[[#This Row],[Order Date]],"MMM")</f>
        <v>Dec</v>
      </c>
      <c r="N426" t="e">
        <f>ROUND(Table1[[#This Row],[Unit Price]]*Table1[[#This Row],[Quantity]]*VLOOKUP(Table1[[#This Row],[Product Name]],[1]!Table2[#All],2,FALSE),0)</f>
        <v>#REF!</v>
      </c>
      <c r="O426">
        <f>Table1[[#This Row],[Unit Price]]*Table1[[#This Row],[Quantity]]</f>
        <v>7624</v>
      </c>
      <c r="P426" t="e">
        <f>Table1[[#This Row],[Sales Revenue]]-Table1[[#This Row],[Total Cost]]</f>
        <v>#REF!</v>
      </c>
    </row>
    <row r="427" spans="1:16" x14ac:dyDescent="0.25">
      <c r="A427" t="s">
        <v>542</v>
      </c>
      <c r="B427" t="s">
        <v>26</v>
      </c>
      <c r="C427" t="s">
        <v>103</v>
      </c>
      <c r="D427" s="27">
        <v>45693</v>
      </c>
      <c r="E427" s="27">
        <v>45702</v>
      </c>
      <c r="F427">
        <v>10</v>
      </c>
      <c r="G427">
        <v>356</v>
      </c>
      <c r="H427" t="s">
        <v>11</v>
      </c>
      <c r="I427" t="s">
        <v>20</v>
      </c>
      <c r="J427" t="s">
        <v>116</v>
      </c>
      <c r="K427">
        <f>Table1[[#This Row],[Delivered Date]]-Table1[[#This Row],[Order Date]]</f>
        <v>9</v>
      </c>
      <c r="L427" t="str">
        <f t="shared" si="6"/>
        <v>2025</v>
      </c>
      <c r="M427" t="str">
        <f>TEXT(Table1[[#This Row],[Order Date]],"MMM")</f>
        <v>Feb</v>
      </c>
      <c r="N427" t="e">
        <f>ROUND(Table1[[#This Row],[Unit Price]]*Table1[[#This Row],[Quantity]]*VLOOKUP(Table1[[#This Row],[Product Name]],[1]!Table2[#All],2,FALSE),0)</f>
        <v>#REF!</v>
      </c>
      <c r="O427">
        <f>Table1[[#This Row],[Unit Price]]*Table1[[#This Row],[Quantity]]</f>
        <v>3560</v>
      </c>
      <c r="P427" t="e">
        <f>Table1[[#This Row],[Sales Revenue]]-Table1[[#This Row],[Total Cost]]</f>
        <v>#REF!</v>
      </c>
    </row>
    <row r="428" spans="1:16" x14ac:dyDescent="0.25">
      <c r="A428" t="s">
        <v>543</v>
      </c>
      <c r="B428" t="s">
        <v>22</v>
      </c>
      <c r="C428" t="s">
        <v>96</v>
      </c>
      <c r="D428" s="27">
        <v>45862</v>
      </c>
      <c r="E428" s="27">
        <v>45865</v>
      </c>
      <c r="F428">
        <v>9</v>
      </c>
      <c r="G428">
        <v>855</v>
      </c>
      <c r="H428" t="s">
        <v>12</v>
      </c>
      <c r="I428" t="s">
        <v>18</v>
      </c>
      <c r="J428" t="s">
        <v>94</v>
      </c>
      <c r="K428">
        <f>Table1[[#This Row],[Delivered Date]]-Table1[[#This Row],[Order Date]]</f>
        <v>3</v>
      </c>
      <c r="L428" t="str">
        <f t="shared" si="6"/>
        <v>2025</v>
      </c>
      <c r="M428" t="str">
        <f>TEXT(Table1[[#This Row],[Order Date]],"MMM")</f>
        <v>Jul</v>
      </c>
      <c r="N428" t="e">
        <f>ROUND(Table1[[#This Row],[Unit Price]]*Table1[[#This Row],[Quantity]]*VLOOKUP(Table1[[#This Row],[Product Name]],[1]!Table2[#All],2,FALSE),0)</f>
        <v>#REF!</v>
      </c>
      <c r="O428">
        <f>Table1[[#This Row],[Unit Price]]*Table1[[#This Row],[Quantity]]</f>
        <v>7695</v>
      </c>
      <c r="P428" t="e">
        <f>Table1[[#This Row],[Sales Revenue]]-Table1[[#This Row],[Total Cost]]</f>
        <v>#REF!</v>
      </c>
    </row>
    <row r="429" spans="1:16" x14ac:dyDescent="0.25">
      <c r="A429" t="s">
        <v>544</v>
      </c>
      <c r="B429" t="s">
        <v>23</v>
      </c>
      <c r="C429" t="s">
        <v>134</v>
      </c>
      <c r="D429" s="27">
        <v>45773</v>
      </c>
      <c r="E429" s="27">
        <v>45787</v>
      </c>
      <c r="F429">
        <v>1</v>
      </c>
      <c r="G429">
        <v>320</v>
      </c>
      <c r="H429" t="s">
        <v>12</v>
      </c>
      <c r="I429" t="s">
        <v>15</v>
      </c>
      <c r="J429" t="s">
        <v>91</v>
      </c>
      <c r="K429">
        <f>Table1[[#This Row],[Delivered Date]]-Table1[[#This Row],[Order Date]]</f>
        <v>14</v>
      </c>
      <c r="L429" t="str">
        <f t="shared" si="6"/>
        <v>2025</v>
      </c>
      <c r="M429" t="str">
        <f>TEXT(Table1[[#This Row],[Order Date]],"MMM")</f>
        <v>Apr</v>
      </c>
      <c r="N429" t="e">
        <f>ROUND(Table1[[#This Row],[Unit Price]]*Table1[[#This Row],[Quantity]]*VLOOKUP(Table1[[#This Row],[Product Name]],[1]!Table2[#All],2,FALSE),0)</f>
        <v>#REF!</v>
      </c>
      <c r="O429">
        <f>Table1[[#This Row],[Unit Price]]*Table1[[#This Row],[Quantity]]</f>
        <v>320</v>
      </c>
      <c r="P429" t="e">
        <f>Table1[[#This Row],[Sales Revenue]]-Table1[[#This Row],[Total Cost]]</f>
        <v>#REF!</v>
      </c>
    </row>
    <row r="430" spans="1:16" x14ac:dyDescent="0.25">
      <c r="A430" t="s">
        <v>545</v>
      </c>
      <c r="B430" t="s">
        <v>22</v>
      </c>
      <c r="C430" t="s">
        <v>153</v>
      </c>
      <c r="D430" s="27">
        <v>46011</v>
      </c>
      <c r="E430" s="27">
        <v>46021</v>
      </c>
      <c r="F430">
        <v>10</v>
      </c>
      <c r="G430">
        <v>308</v>
      </c>
      <c r="H430" t="s">
        <v>12</v>
      </c>
      <c r="I430" t="s">
        <v>15</v>
      </c>
      <c r="J430" t="s">
        <v>116</v>
      </c>
      <c r="K430">
        <f>Table1[[#This Row],[Delivered Date]]-Table1[[#This Row],[Order Date]]</f>
        <v>10</v>
      </c>
      <c r="L430" t="str">
        <f t="shared" si="6"/>
        <v>2025</v>
      </c>
      <c r="M430" t="str">
        <f>TEXT(Table1[[#This Row],[Order Date]],"MMM")</f>
        <v>Dec</v>
      </c>
      <c r="N430" t="e">
        <f>ROUND(Table1[[#This Row],[Unit Price]]*Table1[[#This Row],[Quantity]]*VLOOKUP(Table1[[#This Row],[Product Name]],[1]!Table2[#All],2,FALSE),0)</f>
        <v>#REF!</v>
      </c>
      <c r="O430">
        <f>Table1[[#This Row],[Unit Price]]*Table1[[#This Row],[Quantity]]</f>
        <v>3080</v>
      </c>
      <c r="P430" t="e">
        <f>Table1[[#This Row],[Sales Revenue]]-Table1[[#This Row],[Total Cost]]</f>
        <v>#REF!</v>
      </c>
    </row>
    <row r="431" spans="1:16" x14ac:dyDescent="0.25">
      <c r="A431" t="s">
        <v>546</v>
      </c>
      <c r="B431" t="s">
        <v>22</v>
      </c>
      <c r="C431" t="s">
        <v>96</v>
      </c>
      <c r="D431" s="27">
        <v>46007</v>
      </c>
      <c r="E431" s="27">
        <v>46020</v>
      </c>
      <c r="F431">
        <v>8</v>
      </c>
      <c r="G431">
        <v>259</v>
      </c>
      <c r="H431" t="s">
        <v>12</v>
      </c>
      <c r="I431" t="s">
        <v>19</v>
      </c>
      <c r="J431" t="s">
        <v>101</v>
      </c>
      <c r="K431">
        <f>Table1[[#This Row],[Delivered Date]]-Table1[[#This Row],[Order Date]]</f>
        <v>13</v>
      </c>
      <c r="L431" t="str">
        <f t="shared" si="6"/>
        <v>2025</v>
      </c>
      <c r="M431" t="str">
        <f>TEXT(Table1[[#This Row],[Order Date]],"MMM")</f>
        <v>Dec</v>
      </c>
      <c r="N431" t="e">
        <f>ROUND(Table1[[#This Row],[Unit Price]]*Table1[[#This Row],[Quantity]]*VLOOKUP(Table1[[#This Row],[Product Name]],[1]!Table2[#All],2,FALSE),0)</f>
        <v>#REF!</v>
      </c>
      <c r="O431">
        <f>Table1[[#This Row],[Unit Price]]*Table1[[#This Row],[Quantity]]</f>
        <v>2072</v>
      </c>
      <c r="P431" t="e">
        <f>Table1[[#This Row],[Sales Revenue]]-Table1[[#This Row],[Total Cost]]</f>
        <v>#REF!</v>
      </c>
    </row>
    <row r="432" spans="1:16" x14ac:dyDescent="0.25">
      <c r="A432" t="s">
        <v>547</v>
      </c>
      <c r="B432" t="s">
        <v>22</v>
      </c>
      <c r="C432" t="s">
        <v>96</v>
      </c>
      <c r="D432" s="27">
        <v>45684</v>
      </c>
      <c r="E432" s="27">
        <v>45686</v>
      </c>
      <c r="F432">
        <v>8</v>
      </c>
      <c r="G432">
        <v>684</v>
      </c>
      <c r="H432" t="s">
        <v>11</v>
      </c>
      <c r="I432" t="s">
        <v>19</v>
      </c>
      <c r="J432" t="s">
        <v>101</v>
      </c>
      <c r="K432">
        <f>Table1[[#This Row],[Delivered Date]]-Table1[[#This Row],[Order Date]]</f>
        <v>2</v>
      </c>
      <c r="L432" t="str">
        <f t="shared" si="6"/>
        <v>2025</v>
      </c>
      <c r="M432" t="str">
        <f>TEXT(Table1[[#This Row],[Order Date]],"MMM")</f>
        <v>Jan</v>
      </c>
      <c r="N432" t="e">
        <f>ROUND(Table1[[#This Row],[Unit Price]]*Table1[[#This Row],[Quantity]]*VLOOKUP(Table1[[#This Row],[Product Name]],[1]!Table2[#All],2,FALSE),0)</f>
        <v>#REF!</v>
      </c>
      <c r="O432">
        <f>Table1[[#This Row],[Unit Price]]*Table1[[#This Row],[Quantity]]</f>
        <v>5472</v>
      </c>
      <c r="P432" t="e">
        <f>Table1[[#This Row],[Sales Revenue]]-Table1[[#This Row],[Total Cost]]</f>
        <v>#REF!</v>
      </c>
    </row>
    <row r="433" spans="1:16" x14ac:dyDescent="0.25">
      <c r="A433" t="s">
        <v>548</v>
      </c>
      <c r="B433" t="s">
        <v>22</v>
      </c>
      <c r="C433" t="s">
        <v>153</v>
      </c>
      <c r="D433" s="27">
        <v>45925</v>
      </c>
      <c r="E433" s="27">
        <v>45930</v>
      </c>
      <c r="F433">
        <v>6</v>
      </c>
      <c r="G433">
        <v>993</v>
      </c>
      <c r="H433" t="s">
        <v>12</v>
      </c>
      <c r="I433" t="s">
        <v>20</v>
      </c>
      <c r="J433" t="s">
        <v>91</v>
      </c>
      <c r="K433">
        <f>Table1[[#This Row],[Delivered Date]]-Table1[[#This Row],[Order Date]]</f>
        <v>5</v>
      </c>
      <c r="L433" t="str">
        <f t="shared" si="6"/>
        <v>2025</v>
      </c>
      <c r="M433" t="str">
        <f>TEXT(Table1[[#This Row],[Order Date]],"MMM")</f>
        <v>Sep</v>
      </c>
      <c r="N433" t="e">
        <f>ROUND(Table1[[#This Row],[Unit Price]]*Table1[[#This Row],[Quantity]]*VLOOKUP(Table1[[#This Row],[Product Name]],[1]!Table2[#All],2,FALSE),0)</f>
        <v>#REF!</v>
      </c>
      <c r="O433">
        <f>Table1[[#This Row],[Unit Price]]*Table1[[#This Row],[Quantity]]</f>
        <v>5958</v>
      </c>
      <c r="P433" t="e">
        <f>Table1[[#This Row],[Sales Revenue]]-Table1[[#This Row],[Total Cost]]</f>
        <v>#REF!</v>
      </c>
    </row>
    <row r="434" spans="1:16" x14ac:dyDescent="0.25">
      <c r="A434" t="s">
        <v>549</v>
      </c>
      <c r="B434" t="s">
        <v>26</v>
      </c>
      <c r="C434" t="s">
        <v>112</v>
      </c>
      <c r="D434" s="27">
        <v>45798</v>
      </c>
      <c r="E434" s="27">
        <v>45804</v>
      </c>
      <c r="F434">
        <v>1</v>
      </c>
      <c r="G434">
        <v>773</v>
      </c>
      <c r="H434" t="s">
        <v>12</v>
      </c>
      <c r="I434" t="s">
        <v>18</v>
      </c>
      <c r="J434" t="s">
        <v>91</v>
      </c>
      <c r="K434">
        <f>Table1[[#This Row],[Delivered Date]]-Table1[[#This Row],[Order Date]]</f>
        <v>6</v>
      </c>
      <c r="L434" t="str">
        <f t="shared" si="6"/>
        <v>2025</v>
      </c>
      <c r="M434" t="str">
        <f>TEXT(Table1[[#This Row],[Order Date]],"MMM")</f>
        <v>May</v>
      </c>
      <c r="N434" t="e">
        <f>ROUND(Table1[[#This Row],[Unit Price]]*Table1[[#This Row],[Quantity]]*VLOOKUP(Table1[[#This Row],[Product Name]],[1]!Table2[#All],2,FALSE),0)</f>
        <v>#REF!</v>
      </c>
      <c r="O434">
        <f>Table1[[#This Row],[Unit Price]]*Table1[[#This Row],[Quantity]]</f>
        <v>773</v>
      </c>
      <c r="P434" t="e">
        <f>Table1[[#This Row],[Sales Revenue]]-Table1[[#This Row],[Total Cost]]</f>
        <v>#REF!</v>
      </c>
    </row>
    <row r="435" spans="1:16" x14ac:dyDescent="0.25">
      <c r="A435" t="s">
        <v>550</v>
      </c>
      <c r="B435" t="s">
        <v>24</v>
      </c>
      <c r="C435" t="s">
        <v>128</v>
      </c>
      <c r="D435" s="27">
        <v>45663</v>
      </c>
      <c r="E435" s="27">
        <v>45669</v>
      </c>
      <c r="F435">
        <v>8</v>
      </c>
      <c r="G435">
        <v>527</v>
      </c>
      <c r="H435" t="s">
        <v>12</v>
      </c>
      <c r="I435" t="s">
        <v>15</v>
      </c>
      <c r="J435" t="s">
        <v>116</v>
      </c>
      <c r="K435">
        <f>Table1[[#This Row],[Delivered Date]]-Table1[[#This Row],[Order Date]]</f>
        <v>6</v>
      </c>
      <c r="L435" t="str">
        <f t="shared" si="6"/>
        <v>2025</v>
      </c>
      <c r="M435" t="str">
        <f>TEXT(Table1[[#This Row],[Order Date]],"MMM")</f>
        <v>Jan</v>
      </c>
      <c r="N435" t="e">
        <f>ROUND(Table1[[#This Row],[Unit Price]]*Table1[[#This Row],[Quantity]]*VLOOKUP(Table1[[#This Row],[Product Name]],[1]!Table2[#All],2,FALSE),0)</f>
        <v>#REF!</v>
      </c>
      <c r="O435">
        <f>Table1[[#This Row],[Unit Price]]*Table1[[#This Row],[Quantity]]</f>
        <v>4216</v>
      </c>
      <c r="P435" t="e">
        <f>Table1[[#This Row],[Sales Revenue]]-Table1[[#This Row],[Total Cost]]</f>
        <v>#REF!</v>
      </c>
    </row>
    <row r="436" spans="1:16" x14ac:dyDescent="0.25">
      <c r="A436" t="s">
        <v>551</v>
      </c>
      <c r="B436" t="s">
        <v>22</v>
      </c>
      <c r="C436" t="s">
        <v>153</v>
      </c>
      <c r="D436" s="27">
        <v>45992</v>
      </c>
      <c r="E436" s="27">
        <v>46002</v>
      </c>
      <c r="F436">
        <v>10</v>
      </c>
      <c r="G436">
        <v>752</v>
      </c>
      <c r="H436" t="s">
        <v>11</v>
      </c>
      <c r="I436" t="s">
        <v>15</v>
      </c>
      <c r="J436" t="s">
        <v>91</v>
      </c>
      <c r="K436">
        <f>Table1[[#This Row],[Delivered Date]]-Table1[[#This Row],[Order Date]]</f>
        <v>10</v>
      </c>
      <c r="L436" t="str">
        <f t="shared" si="6"/>
        <v>2025</v>
      </c>
      <c r="M436" t="str">
        <f>TEXT(Table1[[#This Row],[Order Date]],"MMM")</f>
        <v>Dec</v>
      </c>
      <c r="N436" t="e">
        <f>ROUND(Table1[[#This Row],[Unit Price]]*Table1[[#This Row],[Quantity]]*VLOOKUP(Table1[[#This Row],[Product Name]],[1]!Table2[#All],2,FALSE),0)</f>
        <v>#REF!</v>
      </c>
      <c r="O436">
        <f>Table1[[#This Row],[Unit Price]]*Table1[[#This Row],[Quantity]]</f>
        <v>7520</v>
      </c>
      <c r="P436" t="e">
        <f>Table1[[#This Row],[Sales Revenue]]-Table1[[#This Row],[Total Cost]]</f>
        <v>#REF!</v>
      </c>
    </row>
    <row r="437" spans="1:16" x14ac:dyDescent="0.25">
      <c r="A437" t="s">
        <v>552</v>
      </c>
      <c r="B437" t="s">
        <v>25</v>
      </c>
      <c r="C437" t="s">
        <v>108</v>
      </c>
      <c r="D437" s="27">
        <v>45988</v>
      </c>
      <c r="E437" s="27">
        <v>45995</v>
      </c>
      <c r="F437">
        <v>1</v>
      </c>
      <c r="G437">
        <v>821</v>
      </c>
      <c r="H437" t="s">
        <v>11</v>
      </c>
      <c r="I437" t="s">
        <v>19</v>
      </c>
      <c r="J437" t="s">
        <v>91</v>
      </c>
      <c r="K437">
        <f>Table1[[#This Row],[Delivered Date]]-Table1[[#This Row],[Order Date]]</f>
        <v>7</v>
      </c>
      <c r="L437" t="str">
        <f t="shared" si="6"/>
        <v>2025</v>
      </c>
      <c r="M437" t="str">
        <f>TEXT(Table1[[#This Row],[Order Date]],"MMM")</f>
        <v>Nov</v>
      </c>
      <c r="N437" t="e">
        <f>ROUND(Table1[[#This Row],[Unit Price]]*Table1[[#This Row],[Quantity]]*VLOOKUP(Table1[[#This Row],[Product Name]],[1]!Table2[#All],2,FALSE),0)</f>
        <v>#REF!</v>
      </c>
      <c r="O437">
        <f>Table1[[#This Row],[Unit Price]]*Table1[[#This Row],[Quantity]]</f>
        <v>821</v>
      </c>
      <c r="P437" t="e">
        <f>Table1[[#This Row],[Sales Revenue]]-Table1[[#This Row],[Total Cost]]</f>
        <v>#REF!</v>
      </c>
    </row>
    <row r="438" spans="1:16" x14ac:dyDescent="0.25">
      <c r="A438" t="s">
        <v>553</v>
      </c>
      <c r="B438" t="s">
        <v>22</v>
      </c>
      <c r="C438" t="s">
        <v>124</v>
      </c>
      <c r="D438" s="27">
        <v>45928</v>
      </c>
      <c r="E438" s="27">
        <v>45934</v>
      </c>
      <c r="F438">
        <v>9</v>
      </c>
      <c r="G438">
        <v>733</v>
      </c>
      <c r="H438" t="s">
        <v>12</v>
      </c>
      <c r="I438" t="s">
        <v>17</v>
      </c>
      <c r="J438" t="s">
        <v>101</v>
      </c>
      <c r="K438">
        <f>Table1[[#This Row],[Delivered Date]]-Table1[[#This Row],[Order Date]]</f>
        <v>6</v>
      </c>
      <c r="L438" t="str">
        <f t="shared" si="6"/>
        <v>2025</v>
      </c>
      <c r="M438" t="str">
        <f>TEXT(Table1[[#This Row],[Order Date]],"MMM")</f>
        <v>Sep</v>
      </c>
      <c r="N438" t="e">
        <f>ROUND(Table1[[#This Row],[Unit Price]]*Table1[[#This Row],[Quantity]]*VLOOKUP(Table1[[#This Row],[Product Name]],[1]!Table2[#All],2,FALSE),0)</f>
        <v>#REF!</v>
      </c>
      <c r="O438">
        <f>Table1[[#This Row],[Unit Price]]*Table1[[#This Row],[Quantity]]</f>
        <v>6597</v>
      </c>
      <c r="P438" t="e">
        <f>Table1[[#This Row],[Sales Revenue]]-Table1[[#This Row],[Total Cost]]</f>
        <v>#REF!</v>
      </c>
    </row>
    <row r="439" spans="1:16" x14ac:dyDescent="0.25">
      <c r="A439" t="s">
        <v>554</v>
      </c>
      <c r="B439" t="s">
        <v>25</v>
      </c>
      <c r="C439" t="s">
        <v>140</v>
      </c>
      <c r="D439" s="27">
        <v>45707</v>
      </c>
      <c r="E439" s="27">
        <v>45713</v>
      </c>
      <c r="F439">
        <v>7</v>
      </c>
      <c r="G439">
        <v>471</v>
      </c>
      <c r="H439" t="s">
        <v>12</v>
      </c>
      <c r="I439" t="s">
        <v>15</v>
      </c>
      <c r="J439" t="s">
        <v>116</v>
      </c>
      <c r="K439">
        <f>Table1[[#This Row],[Delivered Date]]-Table1[[#This Row],[Order Date]]</f>
        <v>6</v>
      </c>
      <c r="L439" t="str">
        <f t="shared" si="6"/>
        <v>2025</v>
      </c>
      <c r="M439" t="str">
        <f>TEXT(Table1[[#This Row],[Order Date]],"MMM")</f>
        <v>Feb</v>
      </c>
      <c r="N439" t="e">
        <f>ROUND(Table1[[#This Row],[Unit Price]]*Table1[[#This Row],[Quantity]]*VLOOKUP(Table1[[#This Row],[Product Name]],[1]!Table2[#All],2,FALSE),0)</f>
        <v>#REF!</v>
      </c>
      <c r="O439">
        <f>Table1[[#This Row],[Unit Price]]*Table1[[#This Row],[Quantity]]</f>
        <v>3297</v>
      </c>
      <c r="P439" t="e">
        <f>Table1[[#This Row],[Sales Revenue]]-Table1[[#This Row],[Total Cost]]</f>
        <v>#REF!</v>
      </c>
    </row>
    <row r="440" spans="1:16" x14ac:dyDescent="0.25">
      <c r="A440" t="s">
        <v>555</v>
      </c>
      <c r="B440" t="s">
        <v>26</v>
      </c>
      <c r="C440" t="s">
        <v>112</v>
      </c>
      <c r="D440" s="27">
        <v>45738</v>
      </c>
      <c r="E440" s="27">
        <v>45745</v>
      </c>
      <c r="F440">
        <v>2</v>
      </c>
      <c r="G440">
        <v>566</v>
      </c>
      <c r="H440" t="s">
        <v>12</v>
      </c>
      <c r="I440" t="s">
        <v>17</v>
      </c>
      <c r="J440" t="s">
        <v>94</v>
      </c>
      <c r="K440">
        <f>Table1[[#This Row],[Delivered Date]]-Table1[[#This Row],[Order Date]]</f>
        <v>7</v>
      </c>
      <c r="L440" t="str">
        <f t="shared" si="6"/>
        <v>2025</v>
      </c>
      <c r="M440" t="str">
        <f>TEXT(Table1[[#This Row],[Order Date]],"MMM")</f>
        <v>Mar</v>
      </c>
      <c r="N440" t="e">
        <f>ROUND(Table1[[#This Row],[Unit Price]]*Table1[[#This Row],[Quantity]]*VLOOKUP(Table1[[#This Row],[Product Name]],[1]!Table2[#All],2,FALSE),0)</f>
        <v>#REF!</v>
      </c>
      <c r="O440">
        <f>Table1[[#This Row],[Unit Price]]*Table1[[#This Row],[Quantity]]</f>
        <v>1132</v>
      </c>
      <c r="P440" t="e">
        <f>Table1[[#This Row],[Sales Revenue]]-Table1[[#This Row],[Total Cost]]</f>
        <v>#REF!</v>
      </c>
    </row>
    <row r="441" spans="1:16" x14ac:dyDescent="0.25">
      <c r="A441" t="s">
        <v>556</v>
      </c>
      <c r="B441" t="s">
        <v>22</v>
      </c>
      <c r="C441" t="s">
        <v>96</v>
      </c>
      <c r="D441" s="27">
        <v>45839</v>
      </c>
      <c r="E441" s="27">
        <v>45846</v>
      </c>
      <c r="F441">
        <v>1</v>
      </c>
      <c r="G441">
        <v>284</v>
      </c>
      <c r="H441" t="s">
        <v>11</v>
      </c>
      <c r="I441" t="s">
        <v>17</v>
      </c>
      <c r="J441" t="s">
        <v>116</v>
      </c>
      <c r="K441">
        <f>Table1[[#This Row],[Delivered Date]]-Table1[[#This Row],[Order Date]]</f>
        <v>7</v>
      </c>
      <c r="L441" t="str">
        <f t="shared" si="6"/>
        <v>2025</v>
      </c>
      <c r="M441" t="str">
        <f>TEXT(Table1[[#This Row],[Order Date]],"MMM")</f>
        <v>Jul</v>
      </c>
      <c r="N441" t="e">
        <f>ROUND(Table1[[#This Row],[Unit Price]]*Table1[[#This Row],[Quantity]]*VLOOKUP(Table1[[#This Row],[Product Name]],[1]!Table2[#All],2,FALSE),0)</f>
        <v>#REF!</v>
      </c>
      <c r="O441">
        <f>Table1[[#This Row],[Unit Price]]*Table1[[#This Row],[Quantity]]</f>
        <v>284</v>
      </c>
      <c r="P441" t="e">
        <f>Table1[[#This Row],[Sales Revenue]]-Table1[[#This Row],[Total Cost]]</f>
        <v>#REF!</v>
      </c>
    </row>
    <row r="442" spans="1:16" x14ac:dyDescent="0.25">
      <c r="A442" t="s">
        <v>557</v>
      </c>
      <c r="B442" t="s">
        <v>24</v>
      </c>
      <c r="C442" t="s">
        <v>90</v>
      </c>
      <c r="D442" s="27">
        <v>45886</v>
      </c>
      <c r="E442" s="27">
        <v>45887</v>
      </c>
      <c r="F442">
        <v>8</v>
      </c>
      <c r="G442">
        <v>48</v>
      </c>
      <c r="H442" t="s">
        <v>11</v>
      </c>
      <c r="I442" t="s">
        <v>18</v>
      </c>
      <c r="J442" t="s">
        <v>116</v>
      </c>
      <c r="K442">
        <f>Table1[[#This Row],[Delivered Date]]-Table1[[#This Row],[Order Date]]</f>
        <v>1</v>
      </c>
      <c r="L442" t="str">
        <f t="shared" si="6"/>
        <v>2025</v>
      </c>
      <c r="M442" t="str">
        <f>TEXT(Table1[[#This Row],[Order Date]],"MMM")</f>
        <v>Aug</v>
      </c>
      <c r="N442" t="e">
        <f>ROUND(Table1[[#This Row],[Unit Price]]*Table1[[#This Row],[Quantity]]*VLOOKUP(Table1[[#This Row],[Product Name]],[1]!Table2[#All],2,FALSE),0)</f>
        <v>#REF!</v>
      </c>
      <c r="O442">
        <f>Table1[[#This Row],[Unit Price]]*Table1[[#This Row],[Quantity]]</f>
        <v>384</v>
      </c>
      <c r="P442" t="e">
        <f>Table1[[#This Row],[Sales Revenue]]-Table1[[#This Row],[Total Cost]]</f>
        <v>#REF!</v>
      </c>
    </row>
    <row r="443" spans="1:16" x14ac:dyDescent="0.25">
      <c r="A443" t="s">
        <v>558</v>
      </c>
      <c r="B443" t="s">
        <v>22</v>
      </c>
      <c r="C443" t="s">
        <v>96</v>
      </c>
      <c r="D443" s="27">
        <v>45874</v>
      </c>
      <c r="E443" s="27">
        <v>45880</v>
      </c>
      <c r="F443">
        <v>3</v>
      </c>
      <c r="G443">
        <v>262</v>
      </c>
      <c r="H443" t="s">
        <v>12</v>
      </c>
      <c r="I443" t="s">
        <v>18</v>
      </c>
      <c r="J443" t="s">
        <v>101</v>
      </c>
      <c r="K443">
        <f>Table1[[#This Row],[Delivered Date]]-Table1[[#This Row],[Order Date]]</f>
        <v>6</v>
      </c>
      <c r="L443" t="str">
        <f t="shared" si="6"/>
        <v>2025</v>
      </c>
      <c r="M443" t="str">
        <f>TEXT(Table1[[#This Row],[Order Date]],"MMM")</f>
        <v>Aug</v>
      </c>
      <c r="N443" t="e">
        <f>ROUND(Table1[[#This Row],[Unit Price]]*Table1[[#This Row],[Quantity]]*VLOOKUP(Table1[[#This Row],[Product Name]],[1]!Table2[#All],2,FALSE),0)</f>
        <v>#REF!</v>
      </c>
      <c r="O443">
        <f>Table1[[#This Row],[Unit Price]]*Table1[[#This Row],[Quantity]]</f>
        <v>786</v>
      </c>
      <c r="P443" t="e">
        <f>Table1[[#This Row],[Sales Revenue]]-Table1[[#This Row],[Total Cost]]</f>
        <v>#REF!</v>
      </c>
    </row>
    <row r="444" spans="1:16" x14ac:dyDescent="0.25">
      <c r="A444" t="s">
        <v>559</v>
      </c>
      <c r="B444" t="s">
        <v>22</v>
      </c>
      <c r="C444" t="s">
        <v>110</v>
      </c>
      <c r="D444" s="27">
        <v>45716</v>
      </c>
      <c r="E444" s="27">
        <v>45726</v>
      </c>
      <c r="F444">
        <v>8</v>
      </c>
      <c r="G444">
        <v>733</v>
      </c>
      <c r="H444" t="s">
        <v>11</v>
      </c>
      <c r="I444" t="s">
        <v>15</v>
      </c>
      <c r="J444" t="s">
        <v>116</v>
      </c>
      <c r="K444">
        <f>Table1[[#This Row],[Delivered Date]]-Table1[[#This Row],[Order Date]]</f>
        <v>10</v>
      </c>
      <c r="L444" t="str">
        <f t="shared" si="6"/>
        <v>2025</v>
      </c>
      <c r="M444" t="str">
        <f>TEXT(Table1[[#This Row],[Order Date]],"MMM")</f>
        <v>Feb</v>
      </c>
      <c r="N444" t="e">
        <f>ROUND(Table1[[#This Row],[Unit Price]]*Table1[[#This Row],[Quantity]]*VLOOKUP(Table1[[#This Row],[Product Name]],[1]!Table2[#All],2,FALSE),0)</f>
        <v>#REF!</v>
      </c>
      <c r="O444">
        <f>Table1[[#This Row],[Unit Price]]*Table1[[#This Row],[Quantity]]</f>
        <v>5864</v>
      </c>
      <c r="P444" t="e">
        <f>Table1[[#This Row],[Sales Revenue]]-Table1[[#This Row],[Total Cost]]</f>
        <v>#REF!</v>
      </c>
    </row>
    <row r="445" spans="1:16" x14ac:dyDescent="0.25">
      <c r="A445" t="s">
        <v>560</v>
      </c>
      <c r="B445" t="s">
        <v>22</v>
      </c>
      <c r="C445" t="s">
        <v>96</v>
      </c>
      <c r="D445" s="27">
        <v>45758</v>
      </c>
      <c r="E445" s="27">
        <v>45761</v>
      </c>
      <c r="F445">
        <v>8</v>
      </c>
      <c r="G445">
        <v>258</v>
      </c>
      <c r="H445" t="s">
        <v>11</v>
      </c>
      <c r="I445" t="s">
        <v>20</v>
      </c>
      <c r="J445" t="s">
        <v>91</v>
      </c>
      <c r="K445">
        <f>Table1[[#This Row],[Delivered Date]]-Table1[[#This Row],[Order Date]]</f>
        <v>3</v>
      </c>
      <c r="L445" t="str">
        <f t="shared" si="6"/>
        <v>2025</v>
      </c>
      <c r="M445" t="str">
        <f>TEXT(Table1[[#This Row],[Order Date]],"MMM")</f>
        <v>Apr</v>
      </c>
      <c r="N445" t="e">
        <f>ROUND(Table1[[#This Row],[Unit Price]]*Table1[[#This Row],[Quantity]]*VLOOKUP(Table1[[#This Row],[Product Name]],[1]!Table2[#All],2,FALSE),0)</f>
        <v>#REF!</v>
      </c>
      <c r="O445">
        <f>Table1[[#This Row],[Unit Price]]*Table1[[#This Row],[Quantity]]</f>
        <v>2064</v>
      </c>
      <c r="P445" t="e">
        <f>Table1[[#This Row],[Sales Revenue]]-Table1[[#This Row],[Total Cost]]</f>
        <v>#REF!</v>
      </c>
    </row>
    <row r="446" spans="1:16" x14ac:dyDescent="0.25">
      <c r="A446" t="s">
        <v>561</v>
      </c>
      <c r="B446" t="s">
        <v>22</v>
      </c>
      <c r="C446" t="s">
        <v>96</v>
      </c>
      <c r="D446" s="27">
        <v>45742</v>
      </c>
      <c r="E446" s="27">
        <v>45748</v>
      </c>
      <c r="F446">
        <v>10</v>
      </c>
      <c r="G446">
        <v>405</v>
      </c>
      <c r="H446" t="s">
        <v>11</v>
      </c>
      <c r="I446" t="s">
        <v>18</v>
      </c>
      <c r="J446" t="s">
        <v>116</v>
      </c>
      <c r="K446">
        <f>Table1[[#This Row],[Delivered Date]]-Table1[[#This Row],[Order Date]]</f>
        <v>6</v>
      </c>
      <c r="L446" t="str">
        <f t="shared" si="6"/>
        <v>2025</v>
      </c>
      <c r="M446" t="str">
        <f>TEXT(Table1[[#This Row],[Order Date]],"MMM")</f>
        <v>Mar</v>
      </c>
      <c r="N446" t="e">
        <f>ROUND(Table1[[#This Row],[Unit Price]]*Table1[[#This Row],[Quantity]]*VLOOKUP(Table1[[#This Row],[Product Name]],[1]!Table2[#All],2,FALSE),0)</f>
        <v>#REF!</v>
      </c>
      <c r="O446">
        <f>Table1[[#This Row],[Unit Price]]*Table1[[#This Row],[Quantity]]</f>
        <v>4050</v>
      </c>
      <c r="P446" t="e">
        <f>Table1[[#This Row],[Sales Revenue]]-Table1[[#This Row],[Total Cost]]</f>
        <v>#REF!</v>
      </c>
    </row>
    <row r="447" spans="1:16" x14ac:dyDescent="0.25">
      <c r="A447" t="s">
        <v>562</v>
      </c>
      <c r="B447" t="s">
        <v>22</v>
      </c>
      <c r="C447" t="s">
        <v>153</v>
      </c>
      <c r="D447" s="27">
        <v>45924</v>
      </c>
      <c r="E447" s="27">
        <v>45925</v>
      </c>
      <c r="F447">
        <v>6</v>
      </c>
      <c r="G447">
        <v>252</v>
      </c>
      <c r="H447" t="s">
        <v>11</v>
      </c>
      <c r="I447" t="s">
        <v>15</v>
      </c>
      <c r="J447" t="s">
        <v>91</v>
      </c>
      <c r="K447">
        <f>Table1[[#This Row],[Delivered Date]]-Table1[[#This Row],[Order Date]]</f>
        <v>1</v>
      </c>
      <c r="L447" t="str">
        <f t="shared" si="6"/>
        <v>2025</v>
      </c>
      <c r="M447" t="str">
        <f>TEXT(Table1[[#This Row],[Order Date]],"MMM")</f>
        <v>Sep</v>
      </c>
      <c r="N447" t="e">
        <f>ROUND(Table1[[#This Row],[Unit Price]]*Table1[[#This Row],[Quantity]]*VLOOKUP(Table1[[#This Row],[Product Name]],[1]!Table2[#All],2,FALSE),0)</f>
        <v>#REF!</v>
      </c>
      <c r="O447">
        <f>Table1[[#This Row],[Unit Price]]*Table1[[#This Row],[Quantity]]</f>
        <v>1512</v>
      </c>
      <c r="P447" t="e">
        <f>Table1[[#This Row],[Sales Revenue]]-Table1[[#This Row],[Total Cost]]</f>
        <v>#REF!</v>
      </c>
    </row>
    <row r="448" spans="1:16" x14ac:dyDescent="0.25">
      <c r="A448" t="s">
        <v>563</v>
      </c>
      <c r="B448" t="s">
        <v>26</v>
      </c>
      <c r="C448" t="s">
        <v>112</v>
      </c>
      <c r="D448" s="27">
        <v>45965</v>
      </c>
      <c r="E448" s="27">
        <v>45971</v>
      </c>
      <c r="F448">
        <v>10</v>
      </c>
      <c r="G448">
        <v>85</v>
      </c>
      <c r="H448" t="s">
        <v>11</v>
      </c>
      <c r="I448" t="s">
        <v>20</v>
      </c>
      <c r="J448" t="s">
        <v>101</v>
      </c>
      <c r="K448">
        <f>Table1[[#This Row],[Delivered Date]]-Table1[[#This Row],[Order Date]]</f>
        <v>6</v>
      </c>
      <c r="L448" t="str">
        <f t="shared" si="6"/>
        <v>2025</v>
      </c>
      <c r="M448" t="str">
        <f>TEXT(Table1[[#This Row],[Order Date]],"MMM")</f>
        <v>Nov</v>
      </c>
      <c r="N448" t="e">
        <f>ROUND(Table1[[#This Row],[Unit Price]]*Table1[[#This Row],[Quantity]]*VLOOKUP(Table1[[#This Row],[Product Name]],[1]!Table2[#All],2,FALSE),0)</f>
        <v>#REF!</v>
      </c>
      <c r="O448">
        <f>Table1[[#This Row],[Unit Price]]*Table1[[#This Row],[Quantity]]</f>
        <v>850</v>
      </c>
      <c r="P448" t="e">
        <f>Table1[[#This Row],[Sales Revenue]]-Table1[[#This Row],[Total Cost]]</f>
        <v>#REF!</v>
      </c>
    </row>
    <row r="449" spans="1:16" x14ac:dyDescent="0.25">
      <c r="A449" t="s">
        <v>564</v>
      </c>
      <c r="B449" t="s">
        <v>26</v>
      </c>
      <c r="C449" t="s">
        <v>112</v>
      </c>
      <c r="D449" s="27">
        <v>45768</v>
      </c>
      <c r="E449" s="27">
        <v>45772</v>
      </c>
      <c r="F449">
        <v>9</v>
      </c>
      <c r="G449">
        <v>67</v>
      </c>
      <c r="H449" t="s">
        <v>11</v>
      </c>
      <c r="I449" t="s">
        <v>15</v>
      </c>
      <c r="J449" t="s">
        <v>91</v>
      </c>
      <c r="K449">
        <f>Table1[[#This Row],[Delivered Date]]-Table1[[#This Row],[Order Date]]</f>
        <v>4</v>
      </c>
      <c r="L449" t="str">
        <f t="shared" si="6"/>
        <v>2025</v>
      </c>
      <c r="M449" t="str">
        <f>TEXT(Table1[[#This Row],[Order Date]],"MMM")</f>
        <v>Apr</v>
      </c>
      <c r="N449" t="e">
        <f>ROUND(Table1[[#This Row],[Unit Price]]*Table1[[#This Row],[Quantity]]*VLOOKUP(Table1[[#This Row],[Product Name]],[1]!Table2[#All],2,FALSE),0)</f>
        <v>#REF!</v>
      </c>
      <c r="O449">
        <f>Table1[[#This Row],[Unit Price]]*Table1[[#This Row],[Quantity]]</f>
        <v>603</v>
      </c>
      <c r="P449" t="e">
        <f>Table1[[#This Row],[Sales Revenue]]-Table1[[#This Row],[Total Cost]]</f>
        <v>#REF!</v>
      </c>
    </row>
    <row r="450" spans="1:16" x14ac:dyDescent="0.25">
      <c r="A450" t="s">
        <v>565</v>
      </c>
      <c r="B450" t="s">
        <v>22</v>
      </c>
      <c r="C450" t="s">
        <v>124</v>
      </c>
      <c r="D450" s="27">
        <v>45812</v>
      </c>
      <c r="E450" s="27">
        <v>45818</v>
      </c>
      <c r="F450">
        <v>3</v>
      </c>
      <c r="G450">
        <v>723</v>
      </c>
      <c r="H450" t="s">
        <v>11</v>
      </c>
      <c r="I450" t="s">
        <v>15</v>
      </c>
      <c r="J450" t="s">
        <v>116</v>
      </c>
      <c r="K450">
        <f>Table1[[#This Row],[Delivered Date]]-Table1[[#This Row],[Order Date]]</f>
        <v>6</v>
      </c>
      <c r="L450" t="str">
        <f t="shared" ref="L450:L513" si="7">TEXT(D450,"YYYY")</f>
        <v>2025</v>
      </c>
      <c r="M450" t="str">
        <f>TEXT(Table1[[#This Row],[Order Date]],"MMM")</f>
        <v>Jun</v>
      </c>
      <c r="N450" t="e">
        <f>ROUND(Table1[[#This Row],[Unit Price]]*Table1[[#This Row],[Quantity]]*VLOOKUP(Table1[[#This Row],[Product Name]],[1]!Table2[#All],2,FALSE),0)</f>
        <v>#REF!</v>
      </c>
      <c r="O450">
        <f>Table1[[#This Row],[Unit Price]]*Table1[[#This Row],[Quantity]]</f>
        <v>2169</v>
      </c>
      <c r="P450" t="e">
        <f>Table1[[#This Row],[Sales Revenue]]-Table1[[#This Row],[Total Cost]]</f>
        <v>#REF!</v>
      </c>
    </row>
    <row r="451" spans="1:16" x14ac:dyDescent="0.25">
      <c r="A451" t="s">
        <v>566</v>
      </c>
      <c r="B451" t="s">
        <v>26</v>
      </c>
      <c r="C451" t="s">
        <v>103</v>
      </c>
      <c r="D451" s="27">
        <v>45762</v>
      </c>
      <c r="E451" s="27">
        <v>45766</v>
      </c>
      <c r="F451">
        <v>2</v>
      </c>
      <c r="G451">
        <v>919</v>
      </c>
      <c r="H451" t="s">
        <v>11</v>
      </c>
      <c r="I451" t="s">
        <v>15</v>
      </c>
      <c r="J451" t="s">
        <v>94</v>
      </c>
      <c r="K451">
        <f>Table1[[#This Row],[Delivered Date]]-Table1[[#This Row],[Order Date]]</f>
        <v>4</v>
      </c>
      <c r="L451" t="str">
        <f t="shared" si="7"/>
        <v>2025</v>
      </c>
      <c r="M451" t="str">
        <f>TEXT(Table1[[#This Row],[Order Date]],"MMM")</f>
        <v>Apr</v>
      </c>
      <c r="N451" t="e">
        <f>ROUND(Table1[[#This Row],[Unit Price]]*Table1[[#This Row],[Quantity]]*VLOOKUP(Table1[[#This Row],[Product Name]],[1]!Table2[#All],2,FALSE),0)</f>
        <v>#REF!</v>
      </c>
      <c r="O451">
        <f>Table1[[#This Row],[Unit Price]]*Table1[[#This Row],[Quantity]]</f>
        <v>1838</v>
      </c>
      <c r="P451" t="e">
        <f>Table1[[#This Row],[Sales Revenue]]-Table1[[#This Row],[Total Cost]]</f>
        <v>#REF!</v>
      </c>
    </row>
    <row r="452" spans="1:16" x14ac:dyDescent="0.25">
      <c r="A452" t="s">
        <v>567</v>
      </c>
      <c r="B452" t="s">
        <v>24</v>
      </c>
      <c r="C452" t="s">
        <v>128</v>
      </c>
      <c r="D452" s="27">
        <v>45871</v>
      </c>
      <c r="E452" s="27">
        <v>45877</v>
      </c>
      <c r="F452">
        <v>2</v>
      </c>
      <c r="G452">
        <v>315</v>
      </c>
      <c r="H452" t="s">
        <v>11</v>
      </c>
      <c r="I452" t="s">
        <v>18</v>
      </c>
      <c r="J452" t="s">
        <v>116</v>
      </c>
      <c r="K452">
        <f>Table1[[#This Row],[Delivered Date]]-Table1[[#This Row],[Order Date]]</f>
        <v>6</v>
      </c>
      <c r="L452" t="str">
        <f t="shared" si="7"/>
        <v>2025</v>
      </c>
      <c r="M452" t="str">
        <f>TEXT(Table1[[#This Row],[Order Date]],"MMM")</f>
        <v>Aug</v>
      </c>
      <c r="N452" t="e">
        <f>ROUND(Table1[[#This Row],[Unit Price]]*Table1[[#This Row],[Quantity]]*VLOOKUP(Table1[[#This Row],[Product Name]],[1]!Table2[#All],2,FALSE),0)</f>
        <v>#REF!</v>
      </c>
      <c r="O452">
        <f>Table1[[#This Row],[Unit Price]]*Table1[[#This Row],[Quantity]]</f>
        <v>630</v>
      </c>
      <c r="P452" t="e">
        <f>Table1[[#This Row],[Sales Revenue]]-Table1[[#This Row],[Total Cost]]</f>
        <v>#REF!</v>
      </c>
    </row>
    <row r="453" spans="1:16" x14ac:dyDescent="0.25">
      <c r="A453" t="s">
        <v>568</v>
      </c>
      <c r="B453" t="s">
        <v>24</v>
      </c>
      <c r="C453" t="s">
        <v>106</v>
      </c>
      <c r="D453" s="27">
        <v>45739</v>
      </c>
      <c r="E453" s="27">
        <v>45745</v>
      </c>
      <c r="F453">
        <v>3</v>
      </c>
      <c r="G453">
        <v>561</v>
      </c>
      <c r="H453" t="s">
        <v>11</v>
      </c>
      <c r="I453" t="s">
        <v>18</v>
      </c>
      <c r="J453" t="s">
        <v>101</v>
      </c>
      <c r="K453">
        <f>Table1[[#This Row],[Delivered Date]]-Table1[[#This Row],[Order Date]]</f>
        <v>6</v>
      </c>
      <c r="L453" t="str">
        <f t="shared" si="7"/>
        <v>2025</v>
      </c>
      <c r="M453" t="str">
        <f>TEXT(Table1[[#This Row],[Order Date]],"MMM")</f>
        <v>Mar</v>
      </c>
      <c r="N453" t="e">
        <f>ROUND(Table1[[#This Row],[Unit Price]]*Table1[[#This Row],[Quantity]]*VLOOKUP(Table1[[#This Row],[Product Name]],[1]!Table2[#All],2,FALSE),0)</f>
        <v>#REF!</v>
      </c>
      <c r="O453">
        <f>Table1[[#This Row],[Unit Price]]*Table1[[#This Row],[Quantity]]</f>
        <v>1683</v>
      </c>
      <c r="P453" t="e">
        <f>Table1[[#This Row],[Sales Revenue]]-Table1[[#This Row],[Total Cost]]</f>
        <v>#REF!</v>
      </c>
    </row>
    <row r="454" spans="1:16" x14ac:dyDescent="0.25">
      <c r="A454" t="s">
        <v>569</v>
      </c>
      <c r="B454" t="s">
        <v>24</v>
      </c>
      <c r="C454" t="s">
        <v>90</v>
      </c>
      <c r="D454" s="27">
        <v>45834</v>
      </c>
      <c r="E454" s="27">
        <v>45838</v>
      </c>
      <c r="F454">
        <v>1</v>
      </c>
      <c r="G454">
        <v>934</v>
      </c>
      <c r="H454" t="s">
        <v>11</v>
      </c>
      <c r="I454" t="s">
        <v>18</v>
      </c>
      <c r="J454" t="s">
        <v>91</v>
      </c>
      <c r="K454">
        <f>Table1[[#This Row],[Delivered Date]]-Table1[[#This Row],[Order Date]]</f>
        <v>4</v>
      </c>
      <c r="L454" t="str">
        <f t="shared" si="7"/>
        <v>2025</v>
      </c>
      <c r="M454" t="str">
        <f>TEXT(Table1[[#This Row],[Order Date]],"MMM")</f>
        <v>Jun</v>
      </c>
      <c r="N454" t="e">
        <f>ROUND(Table1[[#This Row],[Unit Price]]*Table1[[#This Row],[Quantity]]*VLOOKUP(Table1[[#This Row],[Product Name]],[1]!Table2[#All],2,FALSE),0)</f>
        <v>#REF!</v>
      </c>
      <c r="O454">
        <f>Table1[[#This Row],[Unit Price]]*Table1[[#This Row],[Quantity]]</f>
        <v>934</v>
      </c>
      <c r="P454" t="e">
        <f>Table1[[#This Row],[Sales Revenue]]-Table1[[#This Row],[Total Cost]]</f>
        <v>#REF!</v>
      </c>
    </row>
    <row r="455" spans="1:16" x14ac:dyDescent="0.25">
      <c r="A455" t="s">
        <v>570</v>
      </c>
      <c r="B455" t="s">
        <v>24</v>
      </c>
      <c r="C455" t="s">
        <v>128</v>
      </c>
      <c r="D455" s="27">
        <v>46008</v>
      </c>
      <c r="E455" s="27">
        <v>46013</v>
      </c>
      <c r="F455">
        <v>1</v>
      </c>
      <c r="G455">
        <v>979</v>
      </c>
      <c r="H455" t="s">
        <v>12</v>
      </c>
      <c r="I455" t="s">
        <v>15</v>
      </c>
      <c r="J455" t="s">
        <v>101</v>
      </c>
      <c r="K455">
        <f>Table1[[#This Row],[Delivered Date]]-Table1[[#This Row],[Order Date]]</f>
        <v>5</v>
      </c>
      <c r="L455" t="str">
        <f t="shared" si="7"/>
        <v>2025</v>
      </c>
      <c r="M455" t="str">
        <f>TEXT(Table1[[#This Row],[Order Date]],"MMM")</f>
        <v>Dec</v>
      </c>
      <c r="N455" t="e">
        <f>ROUND(Table1[[#This Row],[Unit Price]]*Table1[[#This Row],[Quantity]]*VLOOKUP(Table1[[#This Row],[Product Name]],[1]!Table2[#All],2,FALSE),0)</f>
        <v>#REF!</v>
      </c>
      <c r="O455">
        <f>Table1[[#This Row],[Unit Price]]*Table1[[#This Row],[Quantity]]</f>
        <v>979</v>
      </c>
      <c r="P455" t="e">
        <f>Table1[[#This Row],[Sales Revenue]]-Table1[[#This Row],[Total Cost]]</f>
        <v>#REF!</v>
      </c>
    </row>
    <row r="456" spans="1:16" x14ac:dyDescent="0.25">
      <c r="A456" t="s">
        <v>571</v>
      </c>
      <c r="B456" t="s">
        <v>26</v>
      </c>
      <c r="C456" t="s">
        <v>103</v>
      </c>
      <c r="D456" s="27">
        <v>45917</v>
      </c>
      <c r="E456" s="27">
        <v>45923</v>
      </c>
      <c r="F456">
        <v>1</v>
      </c>
      <c r="G456">
        <v>805</v>
      </c>
      <c r="H456" t="s">
        <v>12</v>
      </c>
      <c r="I456" t="s">
        <v>19</v>
      </c>
      <c r="J456" t="s">
        <v>101</v>
      </c>
      <c r="K456">
        <f>Table1[[#This Row],[Delivered Date]]-Table1[[#This Row],[Order Date]]</f>
        <v>6</v>
      </c>
      <c r="L456" t="str">
        <f t="shared" si="7"/>
        <v>2025</v>
      </c>
      <c r="M456" t="str">
        <f>TEXT(Table1[[#This Row],[Order Date]],"MMM")</f>
        <v>Sep</v>
      </c>
      <c r="N456" t="e">
        <f>ROUND(Table1[[#This Row],[Unit Price]]*Table1[[#This Row],[Quantity]]*VLOOKUP(Table1[[#This Row],[Product Name]],[1]!Table2[#All],2,FALSE),0)</f>
        <v>#REF!</v>
      </c>
      <c r="O456">
        <f>Table1[[#This Row],[Unit Price]]*Table1[[#This Row],[Quantity]]</f>
        <v>805</v>
      </c>
      <c r="P456" t="e">
        <f>Table1[[#This Row],[Sales Revenue]]-Table1[[#This Row],[Total Cost]]</f>
        <v>#REF!</v>
      </c>
    </row>
    <row r="457" spans="1:16" x14ac:dyDescent="0.25">
      <c r="A457" t="s">
        <v>572</v>
      </c>
      <c r="B457" t="s">
        <v>23</v>
      </c>
      <c r="C457" t="s">
        <v>93</v>
      </c>
      <c r="D457" s="27">
        <v>45666</v>
      </c>
      <c r="E457" s="27">
        <v>45673</v>
      </c>
      <c r="F457">
        <v>3</v>
      </c>
      <c r="G457">
        <v>319</v>
      </c>
      <c r="H457" t="s">
        <v>11</v>
      </c>
      <c r="I457" t="s">
        <v>15</v>
      </c>
      <c r="J457" t="s">
        <v>116</v>
      </c>
      <c r="K457">
        <f>Table1[[#This Row],[Delivered Date]]-Table1[[#This Row],[Order Date]]</f>
        <v>7</v>
      </c>
      <c r="L457" t="str">
        <f t="shared" si="7"/>
        <v>2025</v>
      </c>
      <c r="M457" t="str">
        <f>TEXT(Table1[[#This Row],[Order Date]],"MMM")</f>
        <v>Jan</v>
      </c>
      <c r="N457" t="e">
        <f>ROUND(Table1[[#This Row],[Unit Price]]*Table1[[#This Row],[Quantity]]*VLOOKUP(Table1[[#This Row],[Product Name]],[1]!Table2[#All],2,FALSE),0)</f>
        <v>#REF!</v>
      </c>
      <c r="O457">
        <f>Table1[[#This Row],[Unit Price]]*Table1[[#This Row],[Quantity]]</f>
        <v>957</v>
      </c>
      <c r="P457" t="e">
        <f>Table1[[#This Row],[Sales Revenue]]-Table1[[#This Row],[Total Cost]]</f>
        <v>#REF!</v>
      </c>
    </row>
    <row r="458" spans="1:16" x14ac:dyDescent="0.25">
      <c r="A458" t="s">
        <v>573</v>
      </c>
      <c r="B458" t="s">
        <v>23</v>
      </c>
      <c r="C458" t="s">
        <v>114</v>
      </c>
      <c r="D458" s="27">
        <v>45779</v>
      </c>
      <c r="E458" s="27">
        <v>45789</v>
      </c>
      <c r="F458">
        <v>4</v>
      </c>
      <c r="G458">
        <v>872</v>
      </c>
      <c r="H458" t="s">
        <v>11</v>
      </c>
      <c r="I458" t="s">
        <v>17</v>
      </c>
      <c r="J458" t="s">
        <v>101</v>
      </c>
      <c r="K458">
        <f>Table1[[#This Row],[Delivered Date]]-Table1[[#This Row],[Order Date]]</f>
        <v>10</v>
      </c>
      <c r="L458" t="str">
        <f t="shared" si="7"/>
        <v>2025</v>
      </c>
      <c r="M458" t="str">
        <f>TEXT(Table1[[#This Row],[Order Date]],"MMM")</f>
        <v>May</v>
      </c>
      <c r="N458" t="e">
        <f>ROUND(Table1[[#This Row],[Unit Price]]*Table1[[#This Row],[Quantity]]*VLOOKUP(Table1[[#This Row],[Product Name]],[1]!Table2[#All],2,FALSE),0)</f>
        <v>#REF!</v>
      </c>
      <c r="O458">
        <f>Table1[[#This Row],[Unit Price]]*Table1[[#This Row],[Quantity]]</f>
        <v>3488</v>
      </c>
      <c r="P458" t="e">
        <f>Table1[[#This Row],[Sales Revenue]]-Table1[[#This Row],[Total Cost]]</f>
        <v>#REF!</v>
      </c>
    </row>
    <row r="459" spans="1:16" x14ac:dyDescent="0.25">
      <c r="A459" t="s">
        <v>574</v>
      </c>
      <c r="B459" t="s">
        <v>25</v>
      </c>
      <c r="C459" t="s">
        <v>140</v>
      </c>
      <c r="D459" s="27">
        <v>45728</v>
      </c>
      <c r="E459" s="27">
        <v>45732</v>
      </c>
      <c r="F459">
        <v>3</v>
      </c>
      <c r="G459">
        <v>154</v>
      </c>
      <c r="H459" t="s">
        <v>12</v>
      </c>
      <c r="I459" t="s">
        <v>17</v>
      </c>
      <c r="J459" t="s">
        <v>101</v>
      </c>
      <c r="K459">
        <f>Table1[[#This Row],[Delivered Date]]-Table1[[#This Row],[Order Date]]</f>
        <v>4</v>
      </c>
      <c r="L459" t="str">
        <f t="shared" si="7"/>
        <v>2025</v>
      </c>
      <c r="M459" t="str">
        <f>TEXT(Table1[[#This Row],[Order Date]],"MMM")</f>
        <v>Mar</v>
      </c>
      <c r="N459" t="e">
        <f>ROUND(Table1[[#This Row],[Unit Price]]*Table1[[#This Row],[Quantity]]*VLOOKUP(Table1[[#This Row],[Product Name]],[1]!Table2[#All],2,FALSE),0)</f>
        <v>#REF!</v>
      </c>
      <c r="O459">
        <f>Table1[[#This Row],[Unit Price]]*Table1[[#This Row],[Quantity]]</f>
        <v>462</v>
      </c>
      <c r="P459" t="e">
        <f>Table1[[#This Row],[Sales Revenue]]-Table1[[#This Row],[Total Cost]]</f>
        <v>#REF!</v>
      </c>
    </row>
    <row r="460" spans="1:16" x14ac:dyDescent="0.25">
      <c r="A460" t="s">
        <v>575</v>
      </c>
      <c r="B460" t="s">
        <v>24</v>
      </c>
      <c r="C460" t="s">
        <v>90</v>
      </c>
      <c r="D460" s="27">
        <v>45842</v>
      </c>
      <c r="E460" s="27">
        <v>45844</v>
      </c>
      <c r="F460">
        <v>10</v>
      </c>
      <c r="G460">
        <v>674</v>
      </c>
      <c r="H460" t="s">
        <v>12</v>
      </c>
      <c r="I460" t="s">
        <v>19</v>
      </c>
      <c r="J460" t="s">
        <v>94</v>
      </c>
      <c r="K460">
        <f>Table1[[#This Row],[Delivered Date]]-Table1[[#This Row],[Order Date]]</f>
        <v>2</v>
      </c>
      <c r="L460" t="str">
        <f t="shared" si="7"/>
        <v>2025</v>
      </c>
      <c r="M460" t="str">
        <f>TEXT(Table1[[#This Row],[Order Date]],"MMM")</f>
        <v>Jul</v>
      </c>
      <c r="N460" t="e">
        <f>ROUND(Table1[[#This Row],[Unit Price]]*Table1[[#This Row],[Quantity]]*VLOOKUP(Table1[[#This Row],[Product Name]],[1]!Table2[#All],2,FALSE),0)</f>
        <v>#REF!</v>
      </c>
      <c r="O460">
        <f>Table1[[#This Row],[Unit Price]]*Table1[[#This Row],[Quantity]]</f>
        <v>6740</v>
      </c>
      <c r="P460" t="e">
        <f>Table1[[#This Row],[Sales Revenue]]-Table1[[#This Row],[Total Cost]]</f>
        <v>#REF!</v>
      </c>
    </row>
    <row r="461" spans="1:16" x14ac:dyDescent="0.25">
      <c r="A461" t="s">
        <v>576</v>
      </c>
      <c r="B461" t="s">
        <v>23</v>
      </c>
      <c r="C461" t="s">
        <v>93</v>
      </c>
      <c r="D461" s="27">
        <v>45925</v>
      </c>
      <c r="E461" s="27">
        <v>45930</v>
      </c>
      <c r="F461">
        <v>8</v>
      </c>
      <c r="G461">
        <v>203</v>
      </c>
      <c r="H461" t="s">
        <v>11</v>
      </c>
      <c r="I461" t="s">
        <v>20</v>
      </c>
      <c r="J461" t="s">
        <v>94</v>
      </c>
      <c r="K461">
        <f>Table1[[#This Row],[Delivered Date]]-Table1[[#This Row],[Order Date]]</f>
        <v>5</v>
      </c>
      <c r="L461" t="str">
        <f t="shared" si="7"/>
        <v>2025</v>
      </c>
      <c r="M461" t="str">
        <f>TEXT(Table1[[#This Row],[Order Date]],"MMM")</f>
        <v>Sep</v>
      </c>
      <c r="N461" t="e">
        <f>ROUND(Table1[[#This Row],[Unit Price]]*Table1[[#This Row],[Quantity]]*VLOOKUP(Table1[[#This Row],[Product Name]],[1]!Table2[#All],2,FALSE),0)</f>
        <v>#REF!</v>
      </c>
      <c r="O461">
        <f>Table1[[#This Row],[Unit Price]]*Table1[[#This Row],[Quantity]]</f>
        <v>1624</v>
      </c>
      <c r="P461" t="e">
        <f>Table1[[#This Row],[Sales Revenue]]-Table1[[#This Row],[Total Cost]]</f>
        <v>#REF!</v>
      </c>
    </row>
    <row r="462" spans="1:16" x14ac:dyDescent="0.25">
      <c r="A462" t="s">
        <v>577</v>
      </c>
      <c r="B462" t="s">
        <v>26</v>
      </c>
      <c r="C462" t="s">
        <v>120</v>
      </c>
      <c r="D462" s="27">
        <v>45759</v>
      </c>
      <c r="E462" s="27">
        <v>45765</v>
      </c>
      <c r="F462">
        <v>5</v>
      </c>
      <c r="G462">
        <v>608</v>
      </c>
      <c r="H462" t="s">
        <v>12</v>
      </c>
      <c r="I462" t="s">
        <v>15</v>
      </c>
      <c r="J462" t="s">
        <v>116</v>
      </c>
      <c r="K462">
        <f>Table1[[#This Row],[Delivered Date]]-Table1[[#This Row],[Order Date]]</f>
        <v>6</v>
      </c>
      <c r="L462" t="str">
        <f t="shared" si="7"/>
        <v>2025</v>
      </c>
      <c r="M462" t="str">
        <f>TEXT(Table1[[#This Row],[Order Date]],"MMM")</f>
        <v>Apr</v>
      </c>
      <c r="N462" t="e">
        <f>ROUND(Table1[[#This Row],[Unit Price]]*Table1[[#This Row],[Quantity]]*VLOOKUP(Table1[[#This Row],[Product Name]],[1]!Table2[#All],2,FALSE),0)</f>
        <v>#REF!</v>
      </c>
      <c r="O462">
        <f>Table1[[#This Row],[Unit Price]]*Table1[[#This Row],[Quantity]]</f>
        <v>3040</v>
      </c>
      <c r="P462" t="e">
        <f>Table1[[#This Row],[Sales Revenue]]-Table1[[#This Row],[Total Cost]]</f>
        <v>#REF!</v>
      </c>
    </row>
    <row r="463" spans="1:16" x14ac:dyDescent="0.25">
      <c r="A463" t="s">
        <v>578</v>
      </c>
      <c r="B463" t="s">
        <v>26</v>
      </c>
      <c r="C463" t="s">
        <v>112</v>
      </c>
      <c r="D463" s="27">
        <v>45768</v>
      </c>
      <c r="E463" s="27">
        <v>45772</v>
      </c>
      <c r="F463">
        <v>5</v>
      </c>
      <c r="G463">
        <v>664</v>
      </c>
      <c r="H463" t="s">
        <v>12</v>
      </c>
      <c r="I463" t="s">
        <v>18</v>
      </c>
      <c r="J463" t="s">
        <v>94</v>
      </c>
      <c r="K463">
        <f>Table1[[#This Row],[Delivered Date]]-Table1[[#This Row],[Order Date]]</f>
        <v>4</v>
      </c>
      <c r="L463" t="str">
        <f t="shared" si="7"/>
        <v>2025</v>
      </c>
      <c r="M463" t="str">
        <f>TEXT(Table1[[#This Row],[Order Date]],"MMM")</f>
        <v>Apr</v>
      </c>
      <c r="N463" t="e">
        <f>ROUND(Table1[[#This Row],[Unit Price]]*Table1[[#This Row],[Quantity]]*VLOOKUP(Table1[[#This Row],[Product Name]],[1]!Table2[#All],2,FALSE),0)</f>
        <v>#REF!</v>
      </c>
      <c r="O463">
        <f>Table1[[#This Row],[Unit Price]]*Table1[[#This Row],[Quantity]]</f>
        <v>3320</v>
      </c>
      <c r="P463" t="e">
        <f>Table1[[#This Row],[Sales Revenue]]-Table1[[#This Row],[Total Cost]]</f>
        <v>#REF!</v>
      </c>
    </row>
    <row r="464" spans="1:16" x14ac:dyDescent="0.25">
      <c r="A464" t="s">
        <v>579</v>
      </c>
      <c r="B464" t="s">
        <v>26</v>
      </c>
      <c r="C464" t="s">
        <v>112</v>
      </c>
      <c r="D464" s="27">
        <v>45802</v>
      </c>
      <c r="E464" s="27">
        <v>45814</v>
      </c>
      <c r="F464">
        <v>9</v>
      </c>
      <c r="G464">
        <v>164</v>
      </c>
      <c r="H464" t="s">
        <v>12</v>
      </c>
      <c r="I464" t="s">
        <v>20</v>
      </c>
      <c r="J464" t="s">
        <v>91</v>
      </c>
      <c r="K464">
        <f>Table1[[#This Row],[Delivered Date]]-Table1[[#This Row],[Order Date]]</f>
        <v>12</v>
      </c>
      <c r="L464" t="str">
        <f t="shared" si="7"/>
        <v>2025</v>
      </c>
      <c r="M464" t="str">
        <f>TEXT(Table1[[#This Row],[Order Date]],"MMM")</f>
        <v>May</v>
      </c>
      <c r="N464" t="e">
        <f>ROUND(Table1[[#This Row],[Unit Price]]*Table1[[#This Row],[Quantity]]*VLOOKUP(Table1[[#This Row],[Product Name]],[1]!Table2[#All],2,FALSE),0)</f>
        <v>#REF!</v>
      </c>
      <c r="O464">
        <f>Table1[[#This Row],[Unit Price]]*Table1[[#This Row],[Quantity]]</f>
        <v>1476</v>
      </c>
      <c r="P464" t="e">
        <f>Table1[[#This Row],[Sales Revenue]]-Table1[[#This Row],[Total Cost]]</f>
        <v>#REF!</v>
      </c>
    </row>
    <row r="465" spans="1:16" x14ac:dyDescent="0.25">
      <c r="A465" t="s">
        <v>580</v>
      </c>
      <c r="B465" t="s">
        <v>22</v>
      </c>
      <c r="C465" t="s">
        <v>96</v>
      </c>
      <c r="D465" s="27">
        <v>45683</v>
      </c>
      <c r="E465" s="27">
        <v>45686</v>
      </c>
      <c r="F465">
        <v>4</v>
      </c>
      <c r="G465">
        <v>200</v>
      </c>
      <c r="H465" t="s">
        <v>11</v>
      </c>
      <c r="I465" t="s">
        <v>19</v>
      </c>
      <c r="J465" t="s">
        <v>116</v>
      </c>
      <c r="K465">
        <f>Table1[[#This Row],[Delivered Date]]-Table1[[#This Row],[Order Date]]</f>
        <v>3</v>
      </c>
      <c r="L465" t="str">
        <f t="shared" si="7"/>
        <v>2025</v>
      </c>
      <c r="M465" t="str">
        <f>TEXT(Table1[[#This Row],[Order Date]],"MMM")</f>
        <v>Jan</v>
      </c>
      <c r="N465" t="e">
        <f>ROUND(Table1[[#This Row],[Unit Price]]*Table1[[#This Row],[Quantity]]*VLOOKUP(Table1[[#This Row],[Product Name]],[1]!Table2[#All],2,FALSE),0)</f>
        <v>#REF!</v>
      </c>
      <c r="O465">
        <f>Table1[[#This Row],[Unit Price]]*Table1[[#This Row],[Quantity]]</f>
        <v>800</v>
      </c>
      <c r="P465" t="e">
        <f>Table1[[#This Row],[Sales Revenue]]-Table1[[#This Row],[Total Cost]]</f>
        <v>#REF!</v>
      </c>
    </row>
    <row r="466" spans="1:16" x14ac:dyDescent="0.25">
      <c r="A466" t="s">
        <v>581</v>
      </c>
      <c r="B466" t="s">
        <v>25</v>
      </c>
      <c r="C466" t="s">
        <v>108</v>
      </c>
      <c r="D466" s="27">
        <v>45793</v>
      </c>
      <c r="E466" s="27">
        <v>45802</v>
      </c>
      <c r="F466">
        <v>4</v>
      </c>
      <c r="G466">
        <v>959</v>
      </c>
      <c r="H466" t="s">
        <v>11</v>
      </c>
      <c r="I466" t="s">
        <v>17</v>
      </c>
      <c r="J466" t="s">
        <v>101</v>
      </c>
      <c r="K466">
        <f>Table1[[#This Row],[Delivered Date]]-Table1[[#This Row],[Order Date]]</f>
        <v>9</v>
      </c>
      <c r="L466" t="str">
        <f t="shared" si="7"/>
        <v>2025</v>
      </c>
      <c r="M466" t="str">
        <f>TEXT(Table1[[#This Row],[Order Date]],"MMM")</f>
        <v>May</v>
      </c>
      <c r="N466" t="e">
        <f>ROUND(Table1[[#This Row],[Unit Price]]*Table1[[#This Row],[Quantity]]*VLOOKUP(Table1[[#This Row],[Product Name]],[1]!Table2[#All],2,FALSE),0)</f>
        <v>#REF!</v>
      </c>
      <c r="O466">
        <f>Table1[[#This Row],[Unit Price]]*Table1[[#This Row],[Quantity]]</f>
        <v>3836</v>
      </c>
      <c r="P466" t="e">
        <f>Table1[[#This Row],[Sales Revenue]]-Table1[[#This Row],[Total Cost]]</f>
        <v>#REF!</v>
      </c>
    </row>
    <row r="467" spans="1:16" x14ac:dyDescent="0.25">
      <c r="A467" t="s">
        <v>582</v>
      </c>
      <c r="B467" t="s">
        <v>25</v>
      </c>
      <c r="C467" t="s">
        <v>108</v>
      </c>
      <c r="D467" s="27">
        <v>45942</v>
      </c>
      <c r="E467" s="27">
        <v>45945</v>
      </c>
      <c r="F467">
        <v>3</v>
      </c>
      <c r="G467">
        <v>960</v>
      </c>
      <c r="H467" t="s">
        <v>11</v>
      </c>
      <c r="I467" t="s">
        <v>20</v>
      </c>
      <c r="J467" t="s">
        <v>116</v>
      </c>
      <c r="K467">
        <f>Table1[[#This Row],[Delivered Date]]-Table1[[#This Row],[Order Date]]</f>
        <v>3</v>
      </c>
      <c r="L467" t="str">
        <f t="shared" si="7"/>
        <v>2025</v>
      </c>
      <c r="M467" t="str">
        <f>TEXT(Table1[[#This Row],[Order Date]],"MMM")</f>
        <v>Oct</v>
      </c>
      <c r="N467" t="e">
        <f>ROUND(Table1[[#This Row],[Unit Price]]*Table1[[#This Row],[Quantity]]*VLOOKUP(Table1[[#This Row],[Product Name]],[1]!Table2[#All],2,FALSE),0)</f>
        <v>#REF!</v>
      </c>
      <c r="O467">
        <f>Table1[[#This Row],[Unit Price]]*Table1[[#This Row],[Quantity]]</f>
        <v>2880</v>
      </c>
      <c r="P467" t="e">
        <f>Table1[[#This Row],[Sales Revenue]]-Table1[[#This Row],[Total Cost]]</f>
        <v>#REF!</v>
      </c>
    </row>
    <row r="468" spans="1:16" x14ac:dyDescent="0.25">
      <c r="A468" t="s">
        <v>583</v>
      </c>
      <c r="B468" t="s">
        <v>25</v>
      </c>
      <c r="C468" t="s">
        <v>140</v>
      </c>
      <c r="D468" s="27">
        <v>45878</v>
      </c>
      <c r="E468" s="27">
        <v>45882</v>
      </c>
      <c r="F468">
        <v>1</v>
      </c>
      <c r="G468">
        <v>269</v>
      </c>
      <c r="H468" t="s">
        <v>11</v>
      </c>
      <c r="I468" t="s">
        <v>17</v>
      </c>
      <c r="J468" t="s">
        <v>91</v>
      </c>
      <c r="K468">
        <f>Table1[[#This Row],[Delivered Date]]-Table1[[#This Row],[Order Date]]</f>
        <v>4</v>
      </c>
      <c r="L468" t="str">
        <f t="shared" si="7"/>
        <v>2025</v>
      </c>
      <c r="M468" t="str">
        <f>TEXT(Table1[[#This Row],[Order Date]],"MMM")</f>
        <v>Aug</v>
      </c>
      <c r="N468" t="e">
        <f>ROUND(Table1[[#This Row],[Unit Price]]*Table1[[#This Row],[Quantity]]*VLOOKUP(Table1[[#This Row],[Product Name]],[1]!Table2[#All],2,FALSE),0)</f>
        <v>#REF!</v>
      </c>
      <c r="O468">
        <f>Table1[[#This Row],[Unit Price]]*Table1[[#This Row],[Quantity]]</f>
        <v>269</v>
      </c>
      <c r="P468" t="e">
        <f>Table1[[#This Row],[Sales Revenue]]-Table1[[#This Row],[Total Cost]]</f>
        <v>#REF!</v>
      </c>
    </row>
    <row r="469" spans="1:16" x14ac:dyDescent="0.25">
      <c r="A469" t="s">
        <v>584</v>
      </c>
      <c r="B469" t="s">
        <v>24</v>
      </c>
      <c r="C469" t="s">
        <v>100</v>
      </c>
      <c r="D469" s="27">
        <v>45680</v>
      </c>
      <c r="E469" s="27">
        <v>45689</v>
      </c>
      <c r="F469">
        <v>9</v>
      </c>
      <c r="G469">
        <v>498</v>
      </c>
      <c r="H469" t="s">
        <v>11</v>
      </c>
      <c r="I469" t="s">
        <v>15</v>
      </c>
      <c r="J469" t="s">
        <v>116</v>
      </c>
      <c r="K469">
        <f>Table1[[#This Row],[Delivered Date]]-Table1[[#This Row],[Order Date]]</f>
        <v>9</v>
      </c>
      <c r="L469" t="str">
        <f t="shared" si="7"/>
        <v>2025</v>
      </c>
      <c r="M469" t="str">
        <f>TEXT(Table1[[#This Row],[Order Date]],"MMM")</f>
        <v>Jan</v>
      </c>
      <c r="N469" t="e">
        <f>ROUND(Table1[[#This Row],[Unit Price]]*Table1[[#This Row],[Quantity]]*VLOOKUP(Table1[[#This Row],[Product Name]],[1]!Table2[#All],2,FALSE),0)</f>
        <v>#REF!</v>
      </c>
      <c r="O469">
        <f>Table1[[#This Row],[Unit Price]]*Table1[[#This Row],[Quantity]]</f>
        <v>4482</v>
      </c>
      <c r="P469" t="e">
        <f>Table1[[#This Row],[Sales Revenue]]-Table1[[#This Row],[Total Cost]]</f>
        <v>#REF!</v>
      </c>
    </row>
    <row r="470" spans="1:16" x14ac:dyDescent="0.25">
      <c r="A470" t="s">
        <v>585</v>
      </c>
      <c r="B470" t="s">
        <v>22</v>
      </c>
      <c r="C470" t="s">
        <v>153</v>
      </c>
      <c r="D470" s="27">
        <v>45736</v>
      </c>
      <c r="E470" s="27">
        <v>45743</v>
      </c>
      <c r="F470">
        <v>6</v>
      </c>
      <c r="G470">
        <v>662</v>
      </c>
      <c r="H470" t="s">
        <v>11</v>
      </c>
      <c r="I470" t="s">
        <v>17</v>
      </c>
      <c r="J470" t="s">
        <v>116</v>
      </c>
      <c r="K470">
        <f>Table1[[#This Row],[Delivered Date]]-Table1[[#This Row],[Order Date]]</f>
        <v>7</v>
      </c>
      <c r="L470" t="str">
        <f t="shared" si="7"/>
        <v>2025</v>
      </c>
      <c r="M470" t="str">
        <f>TEXT(Table1[[#This Row],[Order Date]],"MMM")</f>
        <v>Mar</v>
      </c>
      <c r="N470" t="e">
        <f>ROUND(Table1[[#This Row],[Unit Price]]*Table1[[#This Row],[Quantity]]*VLOOKUP(Table1[[#This Row],[Product Name]],[1]!Table2[#All],2,FALSE),0)</f>
        <v>#REF!</v>
      </c>
      <c r="O470">
        <f>Table1[[#This Row],[Unit Price]]*Table1[[#This Row],[Quantity]]</f>
        <v>3972</v>
      </c>
      <c r="P470" t="e">
        <f>Table1[[#This Row],[Sales Revenue]]-Table1[[#This Row],[Total Cost]]</f>
        <v>#REF!</v>
      </c>
    </row>
    <row r="471" spans="1:16" x14ac:dyDescent="0.25">
      <c r="A471" t="s">
        <v>586</v>
      </c>
      <c r="B471" t="s">
        <v>25</v>
      </c>
      <c r="C471" t="s">
        <v>108</v>
      </c>
      <c r="D471" s="27">
        <v>45681</v>
      </c>
      <c r="E471" s="27">
        <v>45691</v>
      </c>
      <c r="F471">
        <v>1</v>
      </c>
      <c r="G471">
        <v>909</v>
      </c>
      <c r="H471" t="s">
        <v>12</v>
      </c>
      <c r="I471" t="s">
        <v>18</v>
      </c>
      <c r="J471" t="s">
        <v>91</v>
      </c>
      <c r="K471">
        <f>Table1[[#This Row],[Delivered Date]]-Table1[[#This Row],[Order Date]]</f>
        <v>10</v>
      </c>
      <c r="L471" t="str">
        <f t="shared" si="7"/>
        <v>2025</v>
      </c>
      <c r="M471" t="str">
        <f>TEXT(Table1[[#This Row],[Order Date]],"MMM")</f>
        <v>Jan</v>
      </c>
      <c r="N471" t="e">
        <f>ROUND(Table1[[#This Row],[Unit Price]]*Table1[[#This Row],[Quantity]]*VLOOKUP(Table1[[#This Row],[Product Name]],[1]!Table2[#All],2,FALSE),0)</f>
        <v>#REF!</v>
      </c>
      <c r="O471">
        <f>Table1[[#This Row],[Unit Price]]*Table1[[#This Row],[Quantity]]</f>
        <v>909</v>
      </c>
      <c r="P471" t="e">
        <f>Table1[[#This Row],[Sales Revenue]]-Table1[[#This Row],[Total Cost]]</f>
        <v>#REF!</v>
      </c>
    </row>
    <row r="472" spans="1:16" x14ac:dyDescent="0.25">
      <c r="A472" t="s">
        <v>587</v>
      </c>
      <c r="B472" t="s">
        <v>26</v>
      </c>
      <c r="C472" t="s">
        <v>103</v>
      </c>
      <c r="D472" s="27">
        <v>46012</v>
      </c>
      <c r="E472" s="27">
        <v>46015</v>
      </c>
      <c r="F472">
        <v>8</v>
      </c>
      <c r="G472">
        <v>189</v>
      </c>
      <c r="H472" t="s">
        <v>11</v>
      </c>
      <c r="I472" t="s">
        <v>15</v>
      </c>
      <c r="J472" t="s">
        <v>101</v>
      </c>
      <c r="K472">
        <f>Table1[[#This Row],[Delivered Date]]-Table1[[#This Row],[Order Date]]</f>
        <v>3</v>
      </c>
      <c r="L472" t="str">
        <f t="shared" si="7"/>
        <v>2025</v>
      </c>
      <c r="M472" t="str">
        <f>TEXT(Table1[[#This Row],[Order Date]],"MMM")</f>
        <v>Dec</v>
      </c>
      <c r="N472" t="e">
        <f>ROUND(Table1[[#This Row],[Unit Price]]*Table1[[#This Row],[Quantity]]*VLOOKUP(Table1[[#This Row],[Product Name]],[1]!Table2[#All],2,FALSE),0)</f>
        <v>#REF!</v>
      </c>
      <c r="O472">
        <f>Table1[[#This Row],[Unit Price]]*Table1[[#This Row],[Quantity]]</f>
        <v>1512</v>
      </c>
      <c r="P472" t="e">
        <f>Table1[[#This Row],[Sales Revenue]]-Table1[[#This Row],[Total Cost]]</f>
        <v>#REF!</v>
      </c>
    </row>
    <row r="473" spans="1:16" x14ac:dyDescent="0.25">
      <c r="A473" t="s">
        <v>588</v>
      </c>
      <c r="B473" t="s">
        <v>25</v>
      </c>
      <c r="C473" t="s">
        <v>98</v>
      </c>
      <c r="D473" s="27">
        <v>45770</v>
      </c>
      <c r="E473" s="27">
        <v>45779</v>
      </c>
      <c r="F473">
        <v>4</v>
      </c>
      <c r="G473">
        <v>689</v>
      </c>
      <c r="H473" t="s">
        <v>12</v>
      </c>
      <c r="I473" t="s">
        <v>19</v>
      </c>
      <c r="J473" t="s">
        <v>94</v>
      </c>
      <c r="K473">
        <f>Table1[[#This Row],[Delivered Date]]-Table1[[#This Row],[Order Date]]</f>
        <v>9</v>
      </c>
      <c r="L473" t="str">
        <f t="shared" si="7"/>
        <v>2025</v>
      </c>
      <c r="M473" t="str">
        <f>TEXT(Table1[[#This Row],[Order Date]],"MMM")</f>
        <v>Apr</v>
      </c>
      <c r="N473" t="e">
        <f>ROUND(Table1[[#This Row],[Unit Price]]*Table1[[#This Row],[Quantity]]*VLOOKUP(Table1[[#This Row],[Product Name]],[1]!Table2[#All],2,FALSE),0)</f>
        <v>#REF!</v>
      </c>
      <c r="O473">
        <f>Table1[[#This Row],[Unit Price]]*Table1[[#This Row],[Quantity]]</f>
        <v>2756</v>
      </c>
      <c r="P473" t="e">
        <f>Table1[[#This Row],[Sales Revenue]]-Table1[[#This Row],[Total Cost]]</f>
        <v>#REF!</v>
      </c>
    </row>
    <row r="474" spans="1:16" x14ac:dyDescent="0.25">
      <c r="A474" t="s">
        <v>589</v>
      </c>
      <c r="B474" t="s">
        <v>23</v>
      </c>
      <c r="C474" t="s">
        <v>114</v>
      </c>
      <c r="D474" s="27">
        <v>45921</v>
      </c>
      <c r="E474" s="27">
        <v>45928</v>
      </c>
      <c r="F474">
        <v>9</v>
      </c>
      <c r="G474">
        <v>485</v>
      </c>
      <c r="H474" t="s">
        <v>12</v>
      </c>
      <c r="I474" t="s">
        <v>17</v>
      </c>
      <c r="J474" t="s">
        <v>101</v>
      </c>
      <c r="K474">
        <f>Table1[[#This Row],[Delivered Date]]-Table1[[#This Row],[Order Date]]</f>
        <v>7</v>
      </c>
      <c r="L474" t="str">
        <f t="shared" si="7"/>
        <v>2025</v>
      </c>
      <c r="M474" t="str">
        <f>TEXT(Table1[[#This Row],[Order Date]],"MMM")</f>
        <v>Sep</v>
      </c>
      <c r="N474" t="e">
        <f>ROUND(Table1[[#This Row],[Unit Price]]*Table1[[#This Row],[Quantity]]*VLOOKUP(Table1[[#This Row],[Product Name]],[1]!Table2[#All],2,FALSE),0)</f>
        <v>#REF!</v>
      </c>
      <c r="O474">
        <f>Table1[[#This Row],[Unit Price]]*Table1[[#This Row],[Quantity]]</f>
        <v>4365</v>
      </c>
      <c r="P474" t="e">
        <f>Table1[[#This Row],[Sales Revenue]]-Table1[[#This Row],[Total Cost]]</f>
        <v>#REF!</v>
      </c>
    </row>
    <row r="475" spans="1:16" x14ac:dyDescent="0.25">
      <c r="A475" t="s">
        <v>590</v>
      </c>
      <c r="B475" t="s">
        <v>25</v>
      </c>
      <c r="C475" t="s">
        <v>98</v>
      </c>
      <c r="D475" s="27">
        <v>45909</v>
      </c>
      <c r="E475" s="27">
        <v>45911</v>
      </c>
      <c r="F475">
        <v>2</v>
      </c>
      <c r="G475">
        <v>31</v>
      </c>
      <c r="H475" t="s">
        <v>12</v>
      </c>
      <c r="I475" t="s">
        <v>20</v>
      </c>
      <c r="J475" t="s">
        <v>91</v>
      </c>
      <c r="K475">
        <f>Table1[[#This Row],[Delivered Date]]-Table1[[#This Row],[Order Date]]</f>
        <v>2</v>
      </c>
      <c r="L475" t="str">
        <f t="shared" si="7"/>
        <v>2025</v>
      </c>
      <c r="M475" t="str">
        <f>TEXT(Table1[[#This Row],[Order Date]],"MMM")</f>
        <v>Sep</v>
      </c>
      <c r="N475" t="e">
        <f>ROUND(Table1[[#This Row],[Unit Price]]*Table1[[#This Row],[Quantity]]*VLOOKUP(Table1[[#This Row],[Product Name]],[1]!Table2[#All],2,FALSE),0)</f>
        <v>#REF!</v>
      </c>
      <c r="O475">
        <f>Table1[[#This Row],[Unit Price]]*Table1[[#This Row],[Quantity]]</f>
        <v>62</v>
      </c>
      <c r="P475" t="e">
        <f>Table1[[#This Row],[Sales Revenue]]-Table1[[#This Row],[Total Cost]]</f>
        <v>#REF!</v>
      </c>
    </row>
    <row r="476" spans="1:16" x14ac:dyDescent="0.25">
      <c r="A476" t="s">
        <v>591</v>
      </c>
      <c r="B476" t="s">
        <v>23</v>
      </c>
      <c r="C476" t="s">
        <v>126</v>
      </c>
      <c r="D476" s="27">
        <v>45912</v>
      </c>
      <c r="E476" s="27">
        <v>45914</v>
      </c>
      <c r="F476">
        <v>6</v>
      </c>
      <c r="G476">
        <v>806</v>
      </c>
      <c r="H476" t="s">
        <v>11</v>
      </c>
      <c r="I476" t="s">
        <v>18</v>
      </c>
      <c r="J476" t="s">
        <v>91</v>
      </c>
      <c r="K476">
        <f>Table1[[#This Row],[Delivered Date]]-Table1[[#This Row],[Order Date]]</f>
        <v>2</v>
      </c>
      <c r="L476" t="str">
        <f t="shared" si="7"/>
        <v>2025</v>
      </c>
      <c r="M476" t="str">
        <f>TEXT(Table1[[#This Row],[Order Date]],"MMM")</f>
        <v>Sep</v>
      </c>
      <c r="N476" t="e">
        <f>ROUND(Table1[[#This Row],[Unit Price]]*Table1[[#This Row],[Quantity]]*VLOOKUP(Table1[[#This Row],[Product Name]],[1]!Table2[#All],2,FALSE),0)</f>
        <v>#REF!</v>
      </c>
      <c r="O476">
        <f>Table1[[#This Row],[Unit Price]]*Table1[[#This Row],[Quantity]]</f>
        <v>4836</v>
      </c>
      <c r="P476" t="e">
        <f>Table1[[#This Row],[Sales Revenue]]-Table1[[#This Row],[Total Cost]]</f>
        <v>#REF!</v>
      </c>
    </row>
    <row r="477" spans="1:16" x14ac:dyDescent="0.25">
      <c r="A477" t="s">
        <v>592</v>
      </c>
      <c r="B477" t="s">
        <v>26</v>
      </c>
      <c r="C477" t="s">
        <v>112</v>
      </c>
      <c r="D477" s="27">
        <v>45938</v>
      </c>
      <c r="E477" s="27">
        <v>45940</v>
      </c>
      <c r="F477">
        <v>5</v>
      </c>
      <c r="G477">
        <v>720</v>
      </c>
      <c r="H477" t="s">
        <v>11</v>
      </c>
      <c r="I477" t="s">
        <v>15</v>
      </c>
      <c r="J477" t="s">
        <v>101</v>
      </c>
      <c r="K477">
        <f>Table1[[#This Row],[Delivered Date]]-Table1[[#This Row],[Order Date]]</f>
        <v>2</v>
      </c>
      <c r="L477" t="str">
        <f t="shared" si="7"/>
        <v>2025</v>
      </c>
      <c r="M477" t="str">
        <f>TEXT(Table1[[#This Row],[Order Date]],"MMM")</f>
        <v>Oct</v>
      </c>
      <c r="N477" t="e">
        <f>ROUND(Table1[[#This Row],[Unit Price]]*Table1[[#This Row],[Quantity]]*VLOOKUP(Table1[[#This Row],[Product Name]],[1]!Table2[#All],2,FALSE),0)</f>
        <v>#REF!</v>
      </c>
      <c r="O477">
        <f>Table1[[#This Row],[Unit Price]]*Table1[[#This Row],[Quantity]]</f>
        <v>3600</v>
      </c>
      <c r="P477" t="e">
        <f>Table1[[#This Row],[Sales Revenue]]-Table1[[#This Row],[Total Cost]]</f>
        <v>#REF!</v>
      </c>
    </row>
    <row r="478" spans="1:16" x14ac:dyDescent="0.25">
      <c r="A478" t="s">
        <v>593</v>
      </c>
      <c r="B478" t="s">
        <v>26</v>
      </c>
      <c r="C478" t="s">
        <v>112</v>
      </c>
      <c r="D478" s="27">
        <v>45855</v>
      </c>
      <c r="E478" s="27">
        <v>45861</v>
      </c>
      <c r="F478">
        <v>2</v>
      </c>
      <c r="G478">
        <v>420</v>
      </c>
      <c r="H478" t="s">
        <v>11</v>
      </c>
      <c r="I478" t="s">
        <v>19</v>
      </c>
      <c r="J478" t="s">
        <v>116</v>
      </c>
      <c r="K478">
        <f>Table1[[#This Row],[Delivered Date]]-Table1[[#This Row],[Order Date]]</f>
        <v>6</v>
      </c>
      <c r="L478" t="str">
        <f t="shared" si="7"/>
        <v>2025</v>
      </c>
      <c r="M478" t="str">
        <f>TEXT(Table1[[#This Row],[Order Date]],"MMM")</f>
        <v>Jul</v>
      </c>
      <c r="N478" t="e">
        <f>ROUND(Table1[[#This Row],[Unit Price]]*Table1[[#This Row],[Quantity]]*VLOOKUP(Table1[[#This Row],[Product Name]],[1]!Table2[#All],2,FALSE),0)</f>
        <v>#REF!</v>
      </c>
      <c r="O478">
        <f>Table1[[#This Row],[Unit Price]]*Table1[[#This Row],[Quantity]]</f>
        <v>840</v>
      </c>
      <c r="P478" t="e">
        <f>Table1[[#This Row],[Sales Revenue]]-Table1[[#This Row],[Total Cost]]</f>
        <v>#REF!</v>
      </c>
    </row>
    <row r="479" spans="1:16" x14ac:dyDescent="0.25">
      <c r="A479" t="s">
        <v>594</v>
      </c>
      <c r="B479" t="s">
        <v>25</v>
      </c>
      <c r="C479" t="s">
        <v>140</v>
      </c>
      <c r="D479" s="27">
        <v>46007</v>
      </c>
      <c r="E479" s="27">
        <v>46017</v>
      </c>
      <c r="F479">
        <v>3</v>
      </c>
      <c r="G479">
        <v>10</v>
      </c>
      <c r="H479" t="s">
        <v>11</v>
      </c>
      <c r="I479" t="s">
        <v>18</v>
      </c>
      <c r="J479" t="s">
        <v>116</v>
      </c>
      <c r="K479">
        <f>Table1[[#This Row],[Delivered Date]]-Table1[[#This Row],[Order Date]]</f>
        <v>10</v>
      </c>
      <c r="L479" t="str">
        <f t="shared" si="7"/>
        <v>2025</v>
      </c>
      <c r="M479" t="str">
        <f>TEXT(Table1[[#This Row],[Order Date]],"MMM")</f>
        <v>Dec</v>
      </c>
      <c r="N479" t="e">
        <f>ROUND(Table1[[#This Row],[Unit Price]]*Table1[[#This Row],[Quantity]]*VLOOKUP(Table1[[#This Row],[Product Name]],[1]!Table2[#All],2,FALSE),0)</f>
        <v>#REF!</v>
      </c>
      <c r="O479">
        <f>Table1[[#This Row],[Unit Price]]*Table1[[#This Row],[Quantity]]</f>
        <v>30</v>
      </c>
      <c r="P479" t="e">
        <f>Table1[[#This Row],[Sales Revenue]]-Table1[[#This Row],[Total Cost]]</f>
        <v>#REF!</v>
      </c>
    </row>
    <row r="480" spans="1:16" x14ac:dyDescent="0.25">
      <c r="A480" t="s">
        <v>595</v>
      </c>
      <c r="B480" t="s">
        <v>23</v>
      </c>
      <c r="C480" t="s">
        <v>93</v>
      </c>
      <c r="D480" s="27">
        <v>45953</v>
      </c>
      <c r="E480" s="27">
        <v>45963</v>
      </c>
      <c r="F480">
        <v>1</v>
      </c>
      <c r="G480">
        <v>950</v>
      </c>
      <c r="H480" t="s">
        <v>11</v>
      </c>
      <c r="I480" t="s">
        <v>19</v>
      </c>
      <c r="J480" t="s">
        <v>94</v>
      </c>
      <c r="K480">
        <f>Table1[[#This Row],[Delivered Date]]-Table1[[#This Row],[Order Date]]</f>
        <v>10</v>
      </c>
      <c r="L480" t="str">
        <f t="shared" si="7"/>
        <v>2025</v>
      </c>
      <c r="M480" t="str">
        <f>TEXT(Table1[[#This Row],[Order Date]],"MMM")</f>
        <v>Oct</v>
      </c>
      <c r="N480" t="e">
        <f>ROUND(Table1[[#This Row],[Unit Price]]*Table1[[#This Row],[Quantity]]*VLOOKUP(Table1[[#This Row],[Product Name]],[1]!Table2[#All],2,FALSE),0)</f>
        <v>#REF!</v>
      </c>
      <c r="O480">
        <f>Table1[[#This Row],[Unit Price]]*Table1[[#This Row],[Quantity]]</f>
        <v>950</v>
      </c>
      <c r="P480" t="e">
        <f>Table1[[#This Row],[Sales Revenue]]-Table1[[#This Row],[Total Cost]]</f>
        <v>#REF!</v>
      </c>
    </row>
    <row r="481" spans="1:16" x14ac:dyDescent="0.25">
      <c r="A481" t="s">
        <v>596</v>
      </c>
      <c r="B481" t="s">
        <v>22</v>
      </c>
      <c r="C481" t="s">
        <v>110</v>
      </c>
      <c r="D481" s="27">
        <v>45716</v>
      </c>
      <c r="E481" s="27">
        <v>45722</v>
      </c>
      <c r="F481">
        <v>7</v>
      </c>
      <c r="G481">
        <v>996</v>
      </c>
      <c r="H481" t="s">
        <v>11</v>
      </c>
      <c r="I481" t="s">
        <v>20</v>
      </c>
      <c r="J481" t="s">
        <v>91</v>
      </c>
      <c r="K481">
        <f>Table1[[#This Row],[Delivered Date]]-Table1[[#This Row],[Order Date]]</f>
        <v>6</v>
      </c>
      <c r="L481" t="str">
        <f t="shared" si="7"/>
        <v>2025</v>
      </c>
      <c r="M481" t="str">
        <f>TEXT(Table1[[#This Row],[Order Date]],"MMM")</f>
        <v>Feb</v>
      </c>
      <c r="N481" t="e">
        <f>ROUND(Table1[[#This Row],[Unit Price]]*Table1[[#This Row],[Quantity]]*VLOOKUP(Table1[[#This Row],[Product Name]],[1]!Table2[#All],2,FALSE),0)</f>
        <v>#REF!</v>
      </c>
      <c r="O481">
        <f>Table1[[#This Row],[Unit Price]]*Table1[[#This Row],[Quantity]]</f>
        <v>6972</v>
      </c>
      <c r="P481" t="e">
        <f>Table1[[#This Row],[Sales Revenue]]-Table1[[#This Row],[Total Cost]]</f>
        <v>#REF!</v>
      </c>
    </row>
    <row r="482" spans="1:16" x14ac:dyDescent="0.25">
      <c r="A482" t="s">
        <v>597</v>
      </c>
      <c r="B482" t="s">
        <v>23</v>
      </c>
      <c r="C482" t="s">
        <v>126</v>
      </c>
      <c r="D482" s="27">
        <v>45689</v>
      </c>
      <c r="E482" s="27">
        <v>45693</v>
      </c>
      <c r="F482">
        <v>4</v>
      </c>
      <c r="G482">
        <v>439</v>
      </c>
      <c r="H482" t="s">
        <v>11</v>
      </c>
      <c r="I482" t="s">
        <v>17</v>
      </c>
      <c r="J482" t="s">
        <v>101</v>
      </c>
      <c r="K482">
        <f>Table1[[#This Row],[Delivered Date]]-Table1[[#This Row],[Order Date]]</f>
        <v>4</v>
      </c>
      <c r="L482" t="str">
        <f t="shared" si="7"/>
        <v>2025</v>
      </c>
      <c r="M482" t="str">
        <f>TEXT(Table1[[#This Row],[Order Date]],"MMM")</f>
        <v>Feb</v>
      </c>
      <c r="N482" t="e">
        <f>ROUND(Table1[[#This Row],[Unit Price]]*Table1[[#This Row],[Quantity]]*VLOOKUP(Table1[[#This Row],[Product Name]],[1]!Table2[#All],2,FALSE),0)</f>
        <v>#REF!</v>
      </c>
      <c r="O482">
        <f>Table1[[#This Row],[Unit Price]]*Table1[[#This Row],[Quantity]]</f>
        <v>1756</v>
      </c>
      <c r="P482" t="e">
        <f>Table1[[#This Row],[Sales Revenue]]-Table1[[#This Row],[Total Cost]]</f>
        <v>#REF!</v>
      </c>
    </row>
    <row r="483" spans="1:16" x14ac:dyDescent="0.25">
      <c r="A483" t="s">
        <v>598</v>
      </c>
      <c r="B483" t="s">
        <v>23</v>
      </c>
      <c r="C483" t="s">
        <v>126</v>
      </c>
      <c r="D483" s="27">
        <v>45660</v>
      </c>
      <c r="E483" s="27">
        <v>45667</v>
      </c>
      <c r="F483">
        <v>9</v>
      </c>
      <c r="G483">
        <v>727</v>
      </c>
      <c r="H483" t="s">
        <v>11</v>
      </c>
      <c r="I483" t="s">
        <v>15</v>
      </c>
      <c r="J483" t="s">
        <v>91</v>
      </c>
      <c r="K483">
        <f>Table1[[#This Row],[Delivered Date]]-Table1[[#This Row],[Order Date]]</f>
        <v>7</v>
      </c>
      <c r="L483" t="str">
        <f t="shared" si="7"/>
        <v>2025</v>
      </c>
      <c r="M483" t="str">
        <f>TEXT(Table1[[#This Row],[Order Date]],"MMM")</f>
        <v>Jan</v>
      </c>
      <c r="N483" t="e">
        <f>ROUND(Table1[[#This Row],[Unit Price]]*Table1[[#This Row],[Quantity]]*VLOOKUP(Table1[[#This Row],[Product Name]],[1]!Table2[#All],2,FALSE),0)</f>
        <v>#REF!</v>
      </c>
      <c r="O483">
        <f>Table1[[#This Row],[Unit Price]]*Table1[[#This Row],[Quantity]]</f>
        <v>6543</v>
      </c>
      <c r="P483" t="e">
        <f>Table1[[#This Row],[Sales Revenue]]-Table1[[#This Row],[Total Cost]]</f>
        <v>#REF!</v>
      </c>
    </row>
    <row r="484" spans="1:16" x14ac:dyDescent="0.25">
      <c r="A484" t="s">
        <v>599</v>
      </c>
      <c r="B484" t="s">
        <v>24</v>
      </c>
      <c r="C484" t="s">
        <v>100</v>
      </c>
      <c r="D484" s="27">
        <v>45704</v>
      </c>
      <c r="E484" s="27">
        <v>45708</v>
      </c>
      <c r="F484">
        <v>5</v>
      </c>
      <c r="G484">
        <v>314</v>
      </c>
      <c r="H484" t="s">
        <v>11</v>
      </c>
      <c r="I484" t="s">
        <v>18</v>
      </c>
      <c r="J484" t="s">
        <v>101</v>
      </c>
      <c r="K484">
        <f>Table1[[#This Row],[Delivered Date]]-Table1[[#This Row],[Order Date]]</f>
        <v>4</v>
      </c>
      <c r="L484" t="str">
        <f t="shared" si="7"/>
        <v>2025</v>
      </c>
      <c r="M484" t="str">
        <f>TEXT(Table1[[#This Row],[Order Date]],"MMM")</f>
        <v>Feb</v>
      </c>
      <c r="N484" t="e">
        <f>ROUND(Table1[[#This Row],[Unit Price]]*Table1[[#This Row],[Quantity]]*VLOOKUP(Table1[[#This Row],[Product Name]],[1]!Table2[#All],2,FALSE),0)</f>
        <v>#REF!</v>
      </c>
      <c r="O484">
        <f>Table1[[#This Row],[Unit Price]]*Table1[[#This Row],[Quantity]]</f>
        <v>1570</v>
      </c>
      <c r="P484" t="e">
        <f>Table1[[#This Row],[Sales Revenue]]-Table1[[#This Row],[Total Cost]]</f>
        <v>#REF!</v>
      </c>
    </row>
    <row r="485" spans="1:16" x14ac:dyDescent="0.25">
      <c r="A485" t="s">
        <v>600</v>
      </c>
      <c r="B485" t="s">
        <v>26</v>
      </c>
      <c r="C485" t="s">
        <v>146</v>
      </c>
      <c r="D485" s="27">
        <v>45920</v>
      </c>
      <c r="E485" s="27">
        <v>45924</v>
      </c>
      <c r="F485">
        <v>8</v>
      </c>
      <c r="G485">
        <v>419</v>
      </c>
      <c r="H485" t="s">
        <v>12</v>
      </c>
      <c r="I485" t="s">
        <v>15</v>
      </c>
      <c r="J485" t="s">
        <v>116</v>
      </c>
      <c r="K485">
        <f>Table1[[#This Row],[Delivered Date]]-Table1[[#This Row],[Order Date]]</f>
        <v>4</v>
      </c>
      <c r="L485" t="str">
        <f t="shared" si="7"/>
        <v>2025</v>
      </c>
      <c r="M485" t="str">
        <f>TEXT(Table1[[#This Row],[Order Date]],"MMM")</f>
        <v>Sep</v>
      </c>
      <c r="N485" t="e">
        <f>ROUND(Table1[[#This Row],[Unit Price]]*Table1[[#This Row],[Quantity]]*VLOOKUP(Table1[[#This Row],[Product Name]],[1]!Table2[#All],2,FALSE),0)</f>
        <v>#REF!</v>
      </c>
      <c r="O485">
        <f>Table1[[#This Row],[Unit Price]]*Table1[[#This Row],[Quantity]]</f>
        <v>3352</v>
      </c>
      <c r="P485" t="e">
        <f>Table1[[#This Row],[Sales Revenue]]-Table1[[#This Row],[Total Cost]]</f>
        <v>#REF!</v>
      </c>
    </row>
    <row r="486" spans="1:16" x14ac:dyDescent="0.25">
      <c r="A486" t="s">
        <v>109</v>
      </c>
      <c r="B486" t="s">
        <v>23</v>
      </c>
      <c r="C486" t="s">
        <v>114</v>
      </c>
      <c r="D486" s="27">
        <v>45987</v>
      </c>
      <c r="E486" s="27">
        <v>45996</v>
      </c>
      <c r="F486">
        <v>5</v>
      </c>
      <c r="G486">
        <v>900</v>
      </c>
      <c r="H486" t="s">
        <v>12</v>
      </c>
      <c r="I486" t="s">
        <v>19</v>
      </c>
      <c r="J486" t="s">
        <v>116</v>
      </c>
      <c r="K486">
        <f>Table1[[#This Row],[Delivered Date]]-Table1[[#This Row],[Order Date]]</f>
        <v>9</v>
      </c>
      <c r="L486" t="str">
        <f t="shared" si="7"/>
        <v>2025</v>
      </c>
      <c r="M486" t="str">
        <f>TEXT(Table1[[#This Row],[Order Date]],"MMM")</f>
        <v>Nov</v>
      </c>
      <c r="N486" t="e">
        <f>ROUND(Table1[[#This Row],[Unit Price]]*Table1[[#This Row],[Quantity]]*VLOOKUP(Table1[[#This Row],[Product Name]],[1]!Table2[#All],2,FALSE),0)</f>
        <v>#REF!</v>
      </c>
      <c r="O486">
        <f>Table1[[#This Row],[Unit Price]]*Table1[[#This Row],[Quantity]]</f>
        <v>4500</v>
      </c>
      <c r="P486" t="e">
        <f>Table1[[#This Row],[Sales Revenue]]-Table1[[#This Row],[Total Cost]]</f>
        <v>#REF!</v>
      </c>
    </row>
    <row r="487" spans="1:16" x14ac:dyDescent="0.25">
      <c r="A487" t="s">
        <v>111</v>
      </c>
      <c r="B487" t="s">
        <v>25</v>
      </c>
      <c r="C487" t="s">
        <v>98</v>
      </c>
      <c r="D487" s="27">
        <v>45988</v>
      </c>
      <c r="E487" s="27">
        <v>45994</v>
      </c>
      <c r="F487">
        <v>7</v>
      </c>
      <c r="G487">
        <v>444</v>
      </c>
      <c r="H487" t="s">
        <v>12</v>
      </c>
      <c r="I487" t="s">
        <v>19</v>
      </c>
      <c r="J487" t="s">
        <v>116</v>
      </c>
      <c r="K487">
        <f>Table1[[#This Row],[Delivered Date]]-Table1[[#This Row],[Order Date]]</f>
        <v>6</v>
      </c>
      <c r="L487" t="str">
        <f t="shared" si="7"/>
        <v>2025</v>
      </c>
      <c r="M487" t="str">
        <f>TEXT(Table1[[#This Row],[Order Date]],"MMM")</f>
        <v>Nov</v>
      </c>
      <c r="N487" t="e">
        <f>ROUND(Table1[[#This Row],[Unit Price]]*Table1[[#This Row],[Quantity]]*VLOOKUP(Table1[[#This Row],[Product Name]],[1]!Table2[#All],2,FALSE),0)</f>
        <v>#REF!</v>
      </c>
      <c r="O487">
        <f>Table1[[#This Row],[Unit Price]]*Table1[[#This Row],[Quantity]]</f>
        <v>3108</v>
      </c>
      <c r="P487" t="e">
        <f>Table1[[#This Row],[Sales Revenue]]-Table1[[#This Row],[Total Cost]]</f>
        <v>#REF!</v>
      </c>
    </row>
    <row r="488" spans="1:16" x14ac:dyDescent="0.25">
      <c r="A488" t="s">
        <v>113</v>
      </c>
      <c r="B488" t="s">
        <v>25</v>
      </c>
      <c r="C488" t="s">
        <v>98</v>
      </c>
      <c r="D488" s="27">
        <v>45814</v>
      </c>
      <c r="E488" s="27">
        <v>45817</v>
      </c>
      <c r="F488">
        <v>5</v>
      </c>
      <c r="G488">
        <v>615</v>
      </c>
      <c r="H488" t="s">
        <v>12</v>
      </c>
      <c r="I488" t="s">
        <v>19</v>
      </c>
      <c r="J488" t="s">
        <v>91</v>
      </c>
      <c r="K488">
        <f>Table1[[#This Row],[Delivered Date]]-Table1[[#This Row],[Order Date]]</f>
        <v>3</v>
      </c>
      <c r="L488" t="str">
        <f t="shared" si="7"/>
        <v>2025</v>
      </c>
      <c r="M488" t="str">
        <f>TEXT(Table1[[#This Row],[Order Date]],"MMM")</f>
        <v>Jun</v>
      </c>
      <c r="N488" t="e">
        <f>ROUND(Table1[[#This Row],[Unit Price]]*Table1[[#This Row],[Quantity]]*VLOOKUP(Table1[[#This Row],[Product Name]],[1]!Table2[#All],2,FALSE),0)</f>
        <v>#REF!</v>
      </c>
      <c r="O488">
        <f>Table1[[#This Row],[Unit Price]]*Table1[[#This Row],[Quantity]]</f>
        <v>3075</v>
      </c>
      <c r="P488" t="e">
        <f>Table1[[#This Row],[Sales Revenue]]-Table1[[#This Row],[Total Cost]]</f>
        <v>#REF!</v>
      </c>
    </row>
    <row r="489" spans="1:16" x14ac:dyDescent="0.25">
      <c r="A489" t="s">
        <v>115</v>
      </c>
      <c r="B489" t="s">
        <v>23</v>
      </c>
      <c r="C489" t="s">
        <v>134</v>
      </c>
      <c r="D489" s="27">
        <v>46006</v>
      </c>
      <c r="E489" s="27">
        <v>46007</v>
      </c>
      <c r="F489">
        <v>7</v>
      </c>
      <c r="G489">
        <v>595</v>
      </c>
      <c r="H489" t="s">
        <v>11</v>
      </c>
      <c r="I489" t="s">
        <v>15</v>
      </c>
      <c r="J489" t="s">
        <v>94</v>
      </c>
      <c r="K489">
        <f>Table1[[#This Row],[Delivered Date]]-Table1[[#This Row],[Order Date]]</f>
        <v>1</v>
      </c>
      <c r="L489" t="str">
        <f t="shared" si="7"/>
        <v>2025</v>
      </c>
      <c r="M489" t="str">
        <f>TEXT(Table1[[#This Row],[Order Date]],"MMM")</f>
        <v>Dec</v>
      </c>
      <c r="N489" t="e">
        <f>ROUND(Table1[[#This Row],[Unit Price]]*Table1[[#This Row],[Quantity]]*VLOOKUP(Table1[[#This Row],[Product Name]],[1]!Table2[#All],2,FALSE),0)</f>
        <v>#REF!</v>
      </c>
      <c r="O489">
        <f>Table1[[#This Row],[Unit Price]]*Table1[[#This Row],[Quantity]]</f>
        <v>4165</v>
      </c>
      <c r="P489" t="e">
        <f>Table1[[#This Row],[Sales Revenue]]-Table1[[#This Row],[Total Cost]]</f>
        <v>#REF!</v>
      </c>
    </row>
    <row r="490" spans="1:16" x14ac:dyDescent="0.25">
      <c r="A490" t="s">
        <v>117</v>
      </c>
      <c r="B490" t="s">
        <v>26</v>
      </c>
      <c r="C490" t="s">
        <v>120</v>
      </c>
      <c r="D490" s="27">
        <v>45660</v>
      </c>
      <c r="E490" s="27">
        <v>45669</v>
      </c>
      <c r="F490">
        <v>1</v>
      </c>
      <c r="G490">
        <v>669</v>
      </c>
      <c r="H490" t="s">
        <v>11</v>
      </c>
      <c r="I490" t="s">
        <v>15</v>
      </c>
      <c r="J490" t="s">
        <v>94</v>
      </c>
      <c r="K490">
        <f>Table1[[#This Row],[Delivered Date]]-Table1[[#This Row],[Order Date]]</f>
        <v>9</v>
      </c>
      <c r="L490" t="str">
        <f t="shared" si="7"/>
        <v>2025</v>
      </c>
      <c r="M490" t="str">
        <f>TEXT(Table1[[#This Row],[Order Date]],"MMM")</f>
        <v>Jan</v>
      </c>
      <c r="N490" t="e">
        <f>ROUND(Table1[[#This Row],[Unit Price]]*Table1[[#This Row],[Quantity]]*VLOOKUP(Table1[[#This Row],[Product Name]],[1]!Table2[#All],2,FALSE),0)</f>
        <v>#REF!</v>
      </c>
      <c r="O490">
        <f>Table1[[#This Row],[Unit Price]]*Table1[[#This Row],[Quantity]]</f>
        <v>669</v>
      </c>
      <c r="P490" t="e">
        <f>Table1[[#This Row],[Sales Revenue]]-Table1[[#This Row],[Total Cost]]</f>
        <v>#REF!</v>
      </c>
    </row>
    <row r="491" spans="1:16" x14ac:dyDescent="0.25">
      <c r="A491" t="s">
        <v>118</v>
      </c>
      <c r="B491" t="s">
        <v>22</v>
      </c>
      <c r="C491" t="s">
        <v>110</v>
      </c>
      <c r="D491" s="27">
        <v>45879</v>
      </c>
      <c r="E491" s="27">
        <v>45882</v>
      </c>
      <c r="F491">
        <v>9</v>
      </c>
      <c r="G491">
        <v>967</v>
      </c>
      <c r="H491" t="s">
        <v>11</v>
      </c>
      <c r="I491" t="s">
        <v>18</v>
      </c>
      <c r="J491" t="s">
        <v>94</v>
      </c>
      <c r="K491">
        <f>Table1[[#This Row],[Delivered Date]]-Table1[[#This Row],[Order Date]]</f>
        <v>3</v>
      </c>
      <c r="L491" t="str">
        <f t="shared" si="7"/>
        <v>2025</v>
      </c>
      <c r="M491" t="str">
        <f>TEXT(Table1[[#This Row],[Order Date]],"MMM")</f>
        <v>Aug</v>
      </c>
      <c r="N491" t="e">
        <f>ROUND(Table1[[#This Row],[Unit Price]]*Table1[[#This Row],[Quantity]]*VLOOKUP(Table1[[#This Row],[Product Name]],[1]!Table2[#All],2,FALSE),0)</f>
        <v>#REF!</v>
      </c>
      <c r="O491">
        <f>Table1[[#This Row],[Unit Price]]*Table1[[#This Row],[Quantity]]</f>
        <v>8703</v>
      </c>
      <c r="P491" t="e">
        <f>Table1[[#This Row],[Sales Revenue]]-Table1[[#This Row],[Total Cost]]</f>
        <v>#REF!</v>
      </c>
    </row>
    <row r="492" spans="1:16" x14ac:dyDescent="0.25">
      <c r="A492" t="s">
        <v>119</v>
      </c>
      <c r="B492" t="s">
        <v>24</v>
      </c>
      <c r="C492" t="s">
        <v>90</v>
      </c>
      <c r="D492" s="27">
        <v>45759</v>
      </c>
      <c r="E492" s="27">
        <v>45765</v>
      </c>
      <c r="F492">
        <v>5</v>
      </c>
      <c r="G492">
        <v>874</v>
      </c>
      <c r="H492" t="s">
        <v>11</v>
      </c>
      <c r="I492" t="s">
        <v>18</v>
      </c>
      <c r="J492" t="s">
        <v>116</v>
      </c>
      <c r="K492">
        <f>Table1[[#This Row],[Delivered Date]]-Table1[[#This Row],[Order Date]]</f>
        <v>6</v>
      </c>
      <c r="L492" t="str">
        <f t="shared" si="7"/>
        <v>2025</v>
      </c>
      <c r="M492" t="str">
        <f>TEXT(Table1[[#This Row],[Order Date]],"MMM")</f>
        <v>Apr</v>
      </c>
      <c r="N492" t="e">
        <f>ROUND(Table1[[#This Row],[Unit Price]]*Table1[[#This Row],[Quantity]]*VLOOKUP(Table1[[#This Row],[Product Name]],[1]!Table2[#All],2,FALSE),0)</f>
        <v>#REF!</v>
      </c>
      <c r="O492">
        <f>Table1[[#This Row],[Unit Price]]*Table1[[#This Row],[Quantity]]</f>
        <v>4370</v>
      </c>
      <c r="P492" t="e">
        <f>Table1[[#This Row],[Sales Revenue]]-Table1[[#This Row],[Total Cost]]</f>
        <v>#REF!</v>
      </c>
    </row>
    <row r="493" spans="1:16" x14ac:dyDescent="0.25">
      <c r="A493" t="s">
        <v>121</v>
      </c>
      <c r="B493" t="s">
        <v>25</v>
      </c>
      <c r="C493" t="s">
        <v>108</v>
      </c>
      <c r="D493" s="27">
        <v>45948</v>
      </c>
      <c r="E493" s="27">
        <v>45955</v>
      </c>
      <c r="F493">
        <v>6</v>
      </c>
      <c r="G493">
        <v>124</v>
      </c>
      <c r="H493" t="s">
        <v>12</v>
      </c>
      <c r="I493" t="s">
        <v>15</v>
      </c>
      <c r="J493" t="s">
        <v>116</v>
      </c>
      <c r="K493">
        <f>Table1[[#This Row],[Delivered Date]]-Table1[[#This Row],[Order Date]]</f>
        <v>7</v>
      </c>
      <c r="L493" t="str">
        <f t="shared" si="7"/>
        <v>2025</v>
      </c>
      <c r="M493" t="str">
        <f>TEXT(Table1[[#This Row],[Order Date]],"MMM")</f>
        <v>Oct</v>
      </c>
      <c r="N493" t="e">
        <f>ROUND(Table1[[#This Row],[Unit Price]]*Table1[[#This Row],[Quantity]]*VLOOKUP(Table1[[#This Row],[Product Name]],[1]!Table2[#All],2,FALSE),0)</f>
        <v>#REF!</v>
      </c>
      <c r="O493">
        <f>Table1[[#This Row],[Unit Price]]*Table1[[#This Row],[Quantity]]</f>
        <v>744</v>
      </c>
      <c r="P493" t="e">
        <f>Table1[[#This Row],[Sales Revenue]]-Table1[[#This Row],[Total Cost]]</f>
        <v>#REF!</v>
      </c>
    </row>
    <row r="494" spans="1:16" x14ac:dyDescent="0.25">
      <c r="A494" t="s">
        <v>123</v>
      </c>
      <c r="B494" t="s">
        <v>23</v>
      </c>
      <c r="C494" t="s">
        <v>114</v>
      </c>
      <c r="D494" s="27">
        <v>45956</v>
      </c>
      <c r="E494" s="27">
        <v>45962</v>
      </c>
      <c r="F494">
        <v>6</v>
      </c>
      <c r="G494">
        <v>894</v>
      </c>
      <c r="H494" t="s">
        <v>12</v>
      </c>
      <c r="I494" t="s">
        <v>18</v>
      </c>
      <c r="J494" t="s">
        <v>91</v>
      </c>
      <c r="K494">
        <f>Table1[[#This Row],[Delivered Date]]-Table1[[#This Row],[Order Date]]</f>
        <v>6</v>
      </c>
      <c r="L494" t="str">
        <f t="shared" si="7"/>
        <v>2025</v>
      </c>
      <c r="M494" t="str">
        <f>TEXT(Table1[[#This Row],[Order Date]],"MMM")</f>
        <v>Oct</v>
      </c>
      <c r="N494" t="e">
        <f>ROUND(Table1[[#This Row],[Unit Price]]*Table1[[#This Row],[Quantity]]*VLOOKUP(Table1[[#This Row],[Product Name]],[1]!Table2[#All],2,FALSE),0)</f>
        <v>#REF!</v>
      </c>
      <c r="O494">
        <f>Table1[[#This Row],[Unit Price]]*Table1[[#This Row],[Quantity]]</f>
        <v>5364</v>
      </c>
      <c r="P494" t="e">
        <f>Table1[[#This Row],[Sales Revenue]]-Table1[[#This Row],[Total Cost]]</f>
        <v>#REF!</v>
      </c>
    </row>
    <row r="495" spans="1:16" x14ac:dyDescent="0.25">
      <c r="A495" t="s">
        <v>125</v>
      </c>
      <c r="B495" t="s">
        <v>22</v>
      </c>
      <c r="C495" t="s">
        <v>124</v>
      </c>
      <c r="D495" s="27">
        <v>45800</v>
      </c>
      <c r="E495" s="27">
        <v>45803</v>
      </c>
      <c r="F495">
        <v>4</v>
      </c>
      <c r="G495">
        <v>740</v>
      </c>
      <c r="H495" t="s">
        <v>11</v>
      </c>
      <c r="I495" t="s">
        <v>19</v>
      </c>
      <c r="J495" t="s">
        <v>101</v>
      </c>
      <c r="K495">
        <f>Table1[[#This Row],[Delivered Date]]-Table1[[#This Row],[Order Date]]</f>
        <v>3</v>
      </c>
      <c r="L495" t="str">
        <f t="shared" si="7"/>
        <v>2025</v>
      </c>
      <c r="M495" t="str">
        <f>TEXT(Table1[[#This Row],[Order Date]],"MMM")</f>
        <v>May</v>
      </c>
      <c r="N495" t="e">
        <f>ROUND(Table1[[#This Row],[Unit Price]]*Table1[[#This Row],[Quantity]]*VLOOKUP(Table1[[#This Row],[Product Name]],[1]!Table2[#All],2,FALSE),0)</f>
        <v>#REF!</v>
      </c>
      <c r="O495">
        <f>Table1[[#This Row],[Unit Price]]*Table1[[#This Row],[Quantity]]</f>
        <v>2960</v>
      </c>
      <c r="P495" t="e">
        <f>Table1[[#This Row],[Sales Revenue]]-Table1[[#This Row],[Total Cost]]</f>
        <v>#REF!</v>
      </c>
    </row>
    <row r="496" spans="1:16" x14ac:dyDescent="0.25">
      <c r="A496" t="s">
        <v>127</v>
      </c>
      <c r="B496" t="s">
        <v>26</v>
      </c>
      <c r="C496" t="s">
        <v>120</v>
      </c>
      <c r="D496" s="27">
        <v>45916</v>
      </c>
      <c r="E496" s="27">
        <v>45919</v>
      </c>
      <c r="F496">
        <v>10</v>
      </c>
      <c r="G496">
        <v>741</v>
      </c>
      <c r="H496" t="s">
        <v>12</v>
      </c>
      <c r="I496" t="s">
        <v>20</v>
      </c>
      <c r="J496" t="s">
        <v>116</v>
      </c>
      <c r="K496">
        <f>Table1[[#This Row],[Delivered Date]]-Table1[[#This Row],[Order Date]]</f>
        <v>3</v>
      </c>
      <c r="L496" t="str">
        <f t="shared" si="7"/>
        <v>2025</v>
      </c>
      <c r="M496" t="str">
        <f>TEXT(Table1[[#This Row],[Order Date]],"MMM")</f>
        <v>Sep</v>
      </c>
      <c r="N496" t="e">
        <f>ROUND(Table1[[#This Row],[Unit Price]]*Table1[[#This Row],[Quantity]]*VLOOKUP(Table1[[#This Row],[Product Name]],[1]!Table2[#All],2,FALSE),0)</f>
        <v>#REF!</v>
      </c>
      <c r="O496">
        <f>Table1[[#This Row],[Unit Price]]*Table1[[#This Row],[Quantity]]</f>
        <v>7410</v>
      </c>
      <c r="P496" t="e">
        <f>Table1[[#This Row],[Sales Revenue]]-Table1[[#This Row],[Total Cost]]</f>
        <v>#REF!</v>
      </c>
    </row>
    <row r="497" spans="1:16" x14ac:dyDescent="0.25">
      <c r="A497" t="s">
        <v>113</v>
      </c>
      <c r="B497" t="s">
        <v>24</v>
      </c>
      <c r="C497" t="s">
        <v>90</v>
      </c>
      <c r="D497" s="27">
        <v>45709</v>
      </c>
      <c r="E497" s="27">
        <v>45718</v>
      </c>
      <c r="F497">
        <v>1</v>
      </c>
      <c r="G497">
        <v>474</v>
      </c>
      <c r="H497" t="s">
        <v>12</v>
      </c>
      <c r="I497" t="s">
        <v>18</v>
      </c>
      <c r="J497" t="s">
        <v>101</v>
      </c>
      <c r="K497">
        <f>Table1[[#This Row],[Delivered Date]]-Table1[[#This Row],[Order Date]]</f>
        <v>9</v>
      </c>
      <c r="L497" t="str">
        <f t="shared" si="7"/>
        <v>2025</v>
      </c>
      <c r="M497" t="str">
        <f>TEXT(Table1[[#This Row],[Order Date]],"MMM")</f>
        <v>Feb</v>
      </c>
      <c r="N497" t="e">
        <f>ROUND(Table1[[#This Row],[Unit Price]]*Table1[[#This Row],[Quantity]]*VLOOKUP(Table1[[#This Row],[Product Name]],[1]!Table2[#All],2,FALSE),0)</f>
        <v>#REF!</v>
      </c>
      <c r="O497">
        <f>Table1[[#This Row],[Unit Price]]*Table1[[#This Row],[Quantity]]</f>
        <v>474</v>
      </c>
      <c r="P497" t="e">
        <f>Table1[[#This Row],[Sales Revenue]]-Table1[[#This Row],[Total Cost]]</f>
        <v>#REF!</v>
      </c>
    </row>
    <row r="498" spans="1:16" x14ac:dyDescent="0.25">
      <c r="A498" t="s">
        <v>129</v>
      </c>
      <c r="B498" t="s">
        <v>26</v>
      </c>
      <c r="C498" t="s">
        <v>146</v>
      </c>
      <c r="D498" s="27">
        <v>45691</v>
      </c>
      <c r="E498" s="27">
        <v>45696</v>
      </c>
      <c r="F498">
        <v>7</v>
      </c>
      <c r="G498">
        <v>811</v>
      </c>
      <c r="H498" t="s">
        <v>12</v>
      </c>
      <c r="I498" t="s">
        <v>17</v>
      </c>
      <c r="J498" t="s">
        <v>91</v>
      </c>
      <c r="K498">
        <f>Table1[[#This Row],[Delivered Date]]-Table1[[#This Row],[Order Date]]</f>
        <v>5</v>
      </c>
      <c r="L498" t="str">
        <f t="shared" si="7"/>
        <v>2025</v>
      </c>
      <c r="M498" t="str">
        <f>TEXT(Table1[[#This Row],[Order Date]],"MMM")</f>
        <v>Feb</v>
      </c>
      <c r="N498" t="e">
        <f>ROUND(Table1[[#This Row],[Unit Price]]*Table1[[#This Row],[Quantity]]*VLOOKUP(Table1[[#This Row],[Product Name]],[1]!Table2[#All],2,FALSE),0)</f>
        <v>#REF!</v>
      </c>
      <c r="O498">
        <f>Table1[[#This Row],[Unit Price]]*Table1[[#This Row],[Quantity]]</f>
        <v>5677</v>
      </c>
      <c r="P498" t="e">
        <f>Table1[[#This Row],[Sales Revenue]]-Table1[[#This Row],[Total Cost]]</f>
        <v>#REF!</v>
      </c>
    </row>
    <row r="499" spans="1:16" x14ac:dyDescent="0.25">
      <c r="A499" t="s">
        <v>131</v>
      </c>
      <c r="B499" t="s">
        <v>25</v>
      </c>
      <c r="C499" t="s">
        <v>98</v>
      </c>
      <c r="D499" s="27">
        <v>45741</v>
      </c>
      <c r="E499" s="27">
        <v>45745</v>
      </c>
      <c r="F499">
        <v>4</v>
      </c>
      <c r="G499">
        <v>247</v>
      </c>
      <c r="H499" t="s">
        <v>11</v>
      </c>
      <c r="I499" t="s">
        <v>18</v>
      </c>
      <c r="J499" t="s">
        <v>116</v>
      </c>
      <c r="K499">
        <f>Table1[[#This Row],[Delivered Date]]-Table1[[#This Row],[Order Date]]</f>
        <v>4</v>
      </c>
      <c r="L499" t="str">
        <f t="shared" si="7"/>
        <v>2025</v>
      </c>
      <c r="M499" t="str">
        <f>TEXT(Table1[[#This Row],[Order Date]],"MMM")</f>
        <v>Mar</v>
      </c>
      <c r="N499" t="e">
        <f>ROUND(Table1[[#This Row],[Unit Price]]*Table1[[#This Row],[Quantity]]*VLOOKUP(Table1[[#This Row],[Product Name]],[1]!Table2[#All],2,FALSE),0)</f>
        <v>#REF!</v>
      </c>
      <c r="O499">
        <f>Table1[[#This Row],[Unit Price]]*Table1[[#This Row],[Quantity]]</f>
        <v>988</v>
      </c>
      <c r="P499" t="e">
        <f>Table1[[#This Row],[Sales Revenue]]-Table1[[#This Row],[Total Cost]]</f>
        <v>#REF!</v>
      </c>
    </row>
    <row r="500" spans="1:16" x14ac:dyDescent="0.25">
      <c r="A500" t="s">
        <v>132</v>
      </c>
      <c r="B500" t="s">
        <v>26</v>
      </c>
      <c r="C500" t="s">
        <v>103</v>
      </c>
      <c r="D500" s="27">
        <v>45741</v>
      </c>
      <c r="E500" s="27">
        <v>45752</v>
      </c>
      <c r="F500">
        <v>3</v>
      </c>
      <c r="G500">
        <v>774</v>
      </c>
      <c r="H500" t="s">
        <v>12</v>
      </c>
      <c r="I500" t="s">
        <v>20</v>
      </c>
      <c r="J500" t="s">
        <v>94</v>
      </c>
      <c r="K500">
        <f>Table1[[#This Row],[Delivered Date]]-Table1[[#This Row],[Order Date]]</f>
        <v>11</v>
      </c>
      <c r="L500" t="str">
        <f t="shared" si="7"/>
        <v>2025</v>
      </c>
      <c r="M500" t="str">
        <f>TEXT(Table1[[#This Row],[Order Date]],"MMM")</f>
        <v>Mar</v>
      </c>
      <c r="N500" t="e">
        <f>ROUND(Table1[[#This Row],[Unit Price]]*Table1[[#This Row],[Quantity]]*VLOOKUP(Table1[[#This Row],[Product Name]],[1]!Table2[#All],2,FALSE),0)</f>
        <v>#REF!</v>
      </c>
      <c r="O500">
        <f>Table1[[#This Row],[Unit Price]]*Table1[[#This Row],[Quantity]]</f>
        <v>2322</v>
      </c>
      <c r="P500" t="e">
        <f>Table1[[#This Row],[Sales Revenue]]-Table1[[#This Row],[Total Cost]]</f>
        <v>#REF!</v>
      </c>
    </row>
    <row r="501" spans="1:16" x14ac:dyDescent="0.25">
      <c r="A501" t="s">
        <v>133</v>
      </c>
      <c r="B501" t="s">
        <v>22</v>
      </c>
      <c r="C501" t="s">
        <v>153</v>
      </c>
      <c r="D501" s="27">
        <v>45753</v>
      </c>
      <c r="E501" s="27">
        <v>45759</v>
      </c>
      <c r="F501">
        <v>5</v>
      </c>
      <c r="G501">
        <v>63</v>
      </c>
      <c r="H501" t="s">
        <v>11</v>
      </c>
      <c r="I501" t="s">
        <v>19</v>
      </c>
      <c r="J501" t="s">
        <v>116</v>
      </c>
      <c r="K501">
        <f>Table1[[#This Row],[Delivered Date]]-Table1[[#This Row],[Order Date]]</f>
        <v>6</v>
      </c>
      <c r="L501" t="str">
        <f t="shared" si="7"/>
        <v>2025</v>
      </c>
      <c r="M501" t="str">
        <f>TEXT(Table1[[#This Row],[Order Date]],"MMM")</f>
        <v>Apr</v>
      </c>
      <c r="N501" t="e">
        <f>ROUND(Table1[[#This Row],[Unit Price]]*Table1[[#This Row],[Quantity]]*VLOOKUP(Table1[[#This Row],[Product Name]],[1]!Table2[#All],2,FALSE),0)</f>
        <v>#REF!</v>
      </c>
      <c r="O501">
        <f>Table1[[#This Row],[Unit Price]]*Table1[[#This Row],[Quantity]]</f>
        <v>315</v>
      </c>
      <c r="P501" t="e">
        <f>Table1[[#This Row],[Sales Revenue]]-Table1[[#This Row],[Total Cost]]</f>
        <v>#REF!</v>
      </c>
    </row>
    <row r="502" spans="1:16" x14ac:dyDescent="0.25">
      <c r="A502" t="s">
        <v>135</v>
      </c>
      <c r="B502" t="s">
        <v>26</v>
      </c>
      <c r="C502" t="s">
        <v>103</v>
      </c>
      <c r="D502" s="27">
        <v>45764</v>
      </c>
      <c r="E502" s="27">
        <v>45770</v>
      </c>
      <c r="F502">
        <v>1</v>
      </c>
      <c r="G502">
        <v>30</v>
      </c>
      <c r="H502" t="s">
        <v>12</v>
      </c>
      <c r="I502" t="s">
        <v>18</v>
      </c>
      <c r="J502" t="s">
        <v>91</v>
      </c>
      <c r="K502">
        <f>Table1[[#This Row],[Delivered Date]]-Table1[[#This Row],[Order Date]]</f>
        <v>6</v>
      </c>
      <c r="L502" t="str">
        <f t="shared" si="7"/>
        <v>2025</v>
      </c>
      <c r="M502" t="str">
        <f>TEXT(Table1[[#This Row],[Order Date]],"MMM")</f>
        <v>Apr</v>
      </c>
      <c r="N502" t="e">
        <f>ROUND(Table1[[#This Row],[Unit Price]]*Table1[[#This Row],[Quantity]]*VLOOKUP(Table1[[#This Row],[Product Name]],[1]!Table2[#All],2,FALSE),0)</f>
        <v>#REF!</v>
      </c>
      <c r="O502">
        <f>Table1[[#This Row],[Unit Price]]*Table1[[#This Row],[Quantity]]</f>
        <v>30</v>
      </c>
      <c r="P502" t="e">
        <f>Table1[[#This Row],[Sales Revenue]]-Table1[[#This Row],[Total Cost]]</f>
        <v>#REF!</v>
      </c>
    </row>
    <row r="503" spans="1:16" x14ac:dyDescent="0.25">
      <c r="A503" t="s">
        <v>136</v>
      </c>
      <c r="B503" t="s">
        <v>24</v>
      </c>
      <c r="C503" t="s">
        <v>90</v>
      </c>
      <c r="D503" s="27">
        <v>45931</v>
      </c>
      <c r="E503" s="27">
        <v>45933</v>
      </c>
      <c r="F503">
        <v>7</v>
      </c>
      <c r="G503">
        <v>149</v>
      </c>
      <c r="H503" t="s">
        <v>12</v>
      </c>
      <c r="I503" t="s">
        <v>15</v>
      </c>
      <c r="J503" t="s">
        <v>101</v>
      </c>
      <c r="K503">
        <f>Table1[[#This Row],[Delivered Date]]-Table1[[#This Row],[Order Date]]</f>
        <v>2</v>
      </c>
      <c r="L503" t="str">
        <f t="shared" si="7"/>
        <v>2025</v>
      </c>
      <c r="M503" t="str">
        <f>TEXT(Table1[[#This Row],[Order Date]],"MMM")</f>
        <v>Oct</v>
      </c>
      <c r="N503" t="e">
        <f>ROUND(Table1[[#This Row],[Unit Price]]*Table1[[#This Row],[Quantity]]*VLOOKUP(Table1[[#This Row],[Product Name]],[1]!Table2[#All],2,FALSE),0)</f>
        <v>#REF!</v>
      </c>
      <c r="O503">
        <f>Table1[[#This Row],[Unit Price]]*Table1[[#This Row],[Quantity]]</f>
        <v>1043</v>
      </c>
      <c r="P503" t="e">
        <f>Table1[[#This Row],[Sales Revenue]]-Table1[[#This Row],[Total Cost]]</f>
        <v>#REF!</v>
      </c>
    </row>
    <row r="504" spans="1:16" x14ac:dyDescent="0.25">
      <c r="A504" t="s">
        <v>137</v>
      </c>
      <c r="B504" t="s">
        <v>26</v>
      </c>
      <c r="C504" t="s">
        <v>112</v>
      </c>
      <c r="D504" s="27">
        <v>45662</v>
      </c>
      <c r="E504" s="27">
        <v>45663</v>
      </c>
      <c r="F504">
        <v>4</v>
      </c>
      <c r="G504">
        <v>212</v>
      </c>
      <c r="H504" t="s">
        <v>11</v>
      </c>
      <c r="I504" t="s">
        <v>17</v>
      </c>
      <c r="J504" t="s">
        <v>91</v>
      </c>
      <c r="K504">
        <f>Table1[[#This Row],[Delivered Date]]-Table1[[#This Row],[Order Date]]</f>
        <v>1</v>
      </c>
      <c r="L504" t="str">
        <f t="shared" si="7"/>
        <v>2025</v>
      </c>
      <c r="M504" t="str">
        <f>TEXT(Table1[[#This Row],[Order Date]],"MMM")</f>
        <v>Jan</v>
      </c>
      <c r="N504" t="e">
        <f>ROUND(Table1[[#This Row],[Unit Price]]*Table1[[#This Row],[Quantity]]*VLOOKUP(Table1[[#This Row],[Product Name]],[1]!Table2[#All],2,FALSE),0)</f>
        <v>#REF!</v>
      </c>
      <c r="O504">
        <f>Table1[[#This Row],[Unit Price]]*Table1[[#This Row],[Quantity]]</f>
        <v>848</v>
      </c>
      <c r="P504" t="e">
        <f>Table1[[#This Row],[Sales Revenue]]-Table1[[#This Row],[Total Cost]]</f>
        <v>#REF!</v>
      </c>
    </row>
    <row r="505" spans="1:16" x14ac:dyDescent="0.25">
      <c r="A505" t="s">
        <v>138</v>
      </c>
      <c r="B505" t="s">
        <v>25</v>
      </c>
      <c r="C505" t="s">
        <v>140</v>
      </c>
      <c r="D505" s="27">
        <v>45669</v>
      </c>
      <c r="E505" s="27">
        <v>45684</v>
      </c>
      <c r="F505">
        <v>10</v>
      </c>
      <c r="G505">
        <v>639</v>
      </c>
      <c r="H505" t="s">
        <v>12</v>
      </c>
      <c r="I505" t="s">
        <v>20</v>
      </c>
      <c r="J505" t="s">
        <v>116</v>
      </c>
      <c r="K505">
        <f>Table1[[#This Row],[Delivered Date]]-Table1[[#This Row],[Order Date]]</f>
        <v>15</v>
      </c>
      <c r="L505" t="str">
        <f t="shared" si="7"/>
        <v>2025</v>
      </c>
      <c r="M505" t="str">
        <f>TEXT(Table1[[#This Row],[Order Date]],"MMM")</f>
        <v>Jan</v>
      </c>
      <c r="N505" t="e">
        <f>ROUND(Table1[[#This Row],[Unit Price]]*Table1[[#This Row],[Quantity]]*VLOOKUP(Table1[[#This Row],[Product Name]],[1]!Table2[#All],2,FALSE),0)</f>
        <v>#REF!</v>
      </c>
      <c r="O505">
        <f>Table1[[#This Row],[Unit Price]]*Table1[[#This Row],[Quantity]]</f>
        <v>6390</v>
      </c>
      <c r="P505" t="e">
        <f>Table1[[#This Row],[Sales Revenue]]-Table1[[#This Row],[Total Cost]]</f>
        <v>#REF!</v>
      </c>
    </row>
    <row r="506" spans="1:16" x14ac:dyDescent="0.25">
      <c r="A506" t="s">
        <v>139</v>
      </c>
      <c r="B506" t="s">
        <v>23</v>
      </c>
      <c r="C506" t="s">
        <v>114</v>
      </c>
      <c r="D506" s="27">
        <v>45682</v>
      </c>
      <c r="E506" s="27">
        <v>45683</v>
      </c>
      <c r="F506">
        <v>7</v>
      </c>
      <c r="G506">
        <v>785</v>
      </c>
      <c r="H506" t="s">
        <v>11</v>
      </c>
      <c r="I506" t="s">
        <v>20</v>
      </c>
      <c r="J506" t="s">
        <v>94</v>
      </c>
      <c r="K506">
        <f>Table1[[#This Row],[Delivered Date]]-Table1[[#This Row],[Order Date]]</f>
        <v>1</v>
      </c>
      <c r="L506" t="str">
        <f t="shared" si="7"/>
        <v>2025</v>
      </c>
      <c r="M506" t="str">
        <f>TEXT(Table1[[#This Row],[Order Date]],"MMM")</f>
        <v>Jan</v>
      </c>
      <c r="N506" t="e">
        <f>ROUND(Table1[[#This Row],[Unit Price]]*Table1[[#This Row],[Quantity]]*VLOOKUP(Table1[[#This Row],[Product Name]],[1]!Table2[#All],2,FALSE),0)</f>
        <v>#REF!</v>
      </c>
      <c r="O506">
        <f>Table1[[#This Row],[Unit Price]]*Table1[[#This Row],[Quantity]]</f>
        <v>5495</v>
      </c>
      <c r="P506" t="e">
        <f>Table1[[#This Row],[Sales Revenue]]-Table1[[#This Row],[Total Cost]]</f>
        <v>#REF!</v>
      </c>
    </row>
    <row r="507" spans="1:16" x14ac:dyDescent="0.25">
      <c r="A507" t="s">
        <v>141</v>
      </c>
      <c r="B507" t="s">
        <v>22</v>
      </c>
      <c r="C507" t="s">
        <v>124</v>
      </c>
      <c r="D507" s="27">
        <v>45915</v>
      </c>
      <c r="E507" s="27">
        <v>45918</v>
      </c>
      <c r="F507">
        <v>8</v>
      </c>
      <c r="G507">
        <v>656</v>
      </c>
      <c r="H507" t="s">
        <v>11</v>
      </c>
      <c r="I507" t="s">
        <v>15</v>
      </c>
      <c r="J507" t="s">
        <v>116</v>
      </c>
      <c r="K507">
        <f>Table1[[#This Row],[Delivered Date]]-Table1[[#This Row],[Order Date]]</f>
        <v>3</v>
      </c>
      <c r="L507" t="str">
        <f t="shared" si="7"/>
        <v>2025</v>
      </c>
      <c r="M507" t="str">
        <f>TEXT(Table1[[#This Row],[Order Date]],"MMM")</f>
        <v>Sep</v>
      </c>
      <c r="N507" t="e">
        <f>ROUND(Table1[[#This Row],[Unit Price]]*Table1[[#This Row],[Quantity]]*VLOOKUP(Table1[[#This Row],[Product Name]],[1]!Table2[#All],2,FALSE),0)</f>
        <v>#REF!</v>
      </c>
      <c r="O507">
        <f>Table1[[#This Row],[Unit Price]]*Table1[[#This Row],[Quantity]]</f>
        <v>5248</v>
      </c>
      <c r="P507" t="e">
        <f>Table1[[#This Row],[Sales Revenue]]-Table1[[#This Row],[Total Cost]]</f>
        <v>#REF!</v>
      </c>
    </row>
    <row r="508" spans="1:16" x14ac:dyDescent="0.25">
      <c r="A508" t="s">
        <v>142</v>
      </c>
      <c r="B508" t="s">
        <v>22</v>
      </c>
      <c r="C508" t="s">
        <v>153</v>
      </c>
      <c r="D508" s="27">
        <v>45691</v>
      </c>
      <c r="E508" s="27">
        <v>45699</v>
      </c>
      <c r="F508">
        <v>3</v>
      </c>
      <c r="G508">
        <v>703</v>
      </c>
      <c r="H508" t="s">
        <v>11</v>
      </c>
      <c r="I508" t="s">
        <v>20</v>
      </c>
      <c r="J508" t="s">
        <v>101</v>
      </c>
      <c r="K508">
        <f>Table1[[#This Row],[Delivered Date]]-Table1[[#This Row],[Order Date]]</f>
        <v>8</v>
      </c>
      <c r="L508" t="str">
        <f t="shared" si="7"/>
        <v>2025</v>
      </c>
      <c r="M508" t="str">
        <f>TEXT(Table1[[#This Row],[Order Date]],"MMM")</f>
        <v>Feb</v>
      </c>
      <c r="N508" t="e">
        <f>ROUND(Table1[[#This Row],[Unit Price]]*Table1[[#This Row],[Quantity]]*VLOOKUP(Table1[[#This Row],[Product Name]],[1]!Table2[#All],2,FALSE),0)</f>
        <v>#REF!</v>
      </c>
      <c r="O508">
        <f>Table1[[#This Row],[Unit Price]]*Table1[[#This Row],[Quantity]]</f>
        <v>2109</v>
      </c>
      <c r="P508" t="e">
        <f>Table1[[#This Row],[Sales Revenue]]-Table1[[#This Row],[Total Cost]]</f>
        <v>#REF!</v>
      </c>
    </row>
    <row r="509" spans="1:16" x14ac:dyDescent="0.25">
      <c r="A509" t="s">
        <v>143</v>
      </c>
      <c r="B509" t="s">
        <v>23</v>
      </c>
      <c r="C509" t="s">
        <v>93</v>
      </c>
      <c r="D509" s="27">
        <v>45936</v>
      </c>
      <c r="E509" s="27">
        <v>45940</v>
      </c>
      <c r="F509">
        <v>3</v>
      </c>
      <c r="G509">
        <v>908</v>
      </c>
      <c r="H509" t="s">
        <v>12</v>
      </c>
      <c r="I509" t="s">
        <v>20</v>
      </c>
      <c r="J509" t="s">
        <v>91</v>
      </c>
      <c r="K509">
        <f>Table1[[#This Row],[Delivered Date]]-Table1[[#This Row],[Order Date]]</f>
        <v>4</v>
      </c>
      <c r="L509" t="str">
        <f t="shared" si="7"/>
        <v>2025</v>
      </c>
      <c r="M509" t="str">
        <f>TEXT(Table1[[#This Row],[Order Date]],"MMM")</f>
        <v>Oct</v>
      </c>
      <c r="N509" t="e">
        <f>ROUND(Table1[[#This Row],[Unit Price]]*Table1[[#This Row],[Quantity]]*VLOOKUP(Table1[[#This Row],[Product Name]],[1]!Table2[#All],2,FALSE),0)</f>
        <v>#REF!</v>
      </c>
      <c r="O509">
        <f>Table1[[#This Row],[Unit Price]]*Table1[[#This Row],[Quantity]]</f>
        <v>2724</v>
      </c>
      <c r="P509" t="e">
        <f>Table1[[#This Row],[Sales Revenue]]-Table1[[#This Row],[Total Cost]]</f>
        <v>#REF!</v>
      </c>
    </row>
    <row r="510" spans="1:16" x14ac:dyDescent="0.25">
      <c r="A510" t="s">
        <v>144</v>
      </c>
      <c r="B510" t="s">
        <v>26</v>
      </c>
      <c r="C510" t="s">
        <v>120</v>
      </c>
      <c r="D510" s="27">
        <v>45949</v>
      </c>
      <c r="E510" s="27">
        <v>45961</v>
      </c>
      <c r="F510">
        <v>7</v>
      </c>
      <c r="G510">
        <v>50</v>
      </c>
      <c r="H510" t="s">
        <v>12</v>
      </c>
      <c r="I510" t="s">
        <v>17</v>
      </c>
      <c r="J510" t="s">
        <v>101</v>
      </c>
      <c r="K510">
        <f>Table1[[#This Row],[Delivered Date]]-Table1[[#This Row],[Order Date]]</f>
        <v>12</v>
      </c>
      <c r="L510" t="str">
        <f t="shared" si="7"/>
        <v>2025</v>
      </c>
      <c r="M510" t="str">
        <f>TEXT(Table1[[#This Row],[Order Date]],"MMM")</f>
        <v>Oct</v>
      </c>
      <c r="N510" t="e">
        <f>ROUND(Table1[[#This Row],[Unit Price]]*Table1[[#This Row],[Quantity]]*VLOOKUP(Table1[[#This Row],[Product Name]],[1]!Table2[#All],2,FALSE),0)</f>
        <v>#REF!</v>
      </c>
      <c r="O510">
        <f>Table1[[#This Row],[Unit Price]]*Table1[[#This Row],[Quantity]]</f>
        <v>350</v>
      </c>
      <c r="P510" t="e">
        <f>Table1[[#This Row],[Sales Revenue]]-Table1[[#This Row],[Total Cost]]</f>
        <v>#REF!</v>
      </c>
    </row>
    <row r="511" spans="1:16" x14ac:dyDescent="0.25">
      <c r="A511" t="s">
        <v>145</v>
      </c>
      <c r="B511" t="s">
        <v>22</v>
      </c>
      <c r="C511" t="s">
        <v>124</v>
      </c>
      <c r="D511" s="27">
        <v>45804</v>
      </c>
      <c r="E511" s="27">
        <v>45812</v>
      </c>
      <c r="F511">
        <v>10</v>
      </c>
      <c r="G511">
        <v>723</v>
      </c>
      <c r="H511" t="s">
        <v>12</v>
      </c>
      <c r="I511" t="s">
        <v>19</v>
      </c>
      <c r="J511" t="s">
        <v>101</v>
      </c>
      <c r="K511">
        <f>Table1[[#This Row],[Delivered Date]]-Table1[[#This Row],[Order Date]]</f>
        <v>8</v>
      </c>
      <c r="L511" t="str">
        <f t="shared" si="7"/>
        <v>2025</v>
      </c>
      <c r="M511" t="str">
        <f>TEXT(Table1[[#This Row],[Order Date]],"MMM")</f>
        <v>May</v>
      </c>
      <c r="N511" t="e">
        <f>ROUND(Table1[[#This Row],[Unit Price]]*Table1[[#This Row],[Quantity]]*VLOOKUP(Table1[[#This Row],[Product Name]],[1]!Table2[#All],2,FALSE),0)</f>
        <v>#REF!</v>
      </c>
      <c r="O511">
        <f>Table1[[#This Row],[Unit Price]]*Table1[[#This Row],[Quantity]]</f>
        <v>7230</v>
      </c>
      <c r="P511" t="e">
        <f>Table1[[#This Row],[Sales Revenue]]-Table1[[#This Row],[Total Cost]]</f>
        <v>#REF!</v>
      </c>
    </row>
    <row r="512" spans="1:16" x14ac:dyDescent="0.25">
      <c r="A512" t="s">
        <v>147</v>
      </c>
      <c r="B512" t="s">
        <v>22</v>
      </c>
      <c r="C512" t="s">
        <v>124</v>
      </c>
      <c r="D512" s="27">
        <v>45967</v>
      </c>
      <c r="E512" s="27">
        <v>45973</v>
      </c>
      <c r="F512">
        <v>7</v>
      </c>
      <c r="G512">
        <v>568</v>
      </c>
      <c r="H512" t="s">
        <v>12</v>
      </c>
      <c r="I512" t="s">
        <v>20</v>
      </c>
      <c r="J512" t="s">
        <v>116</v>
      </c>
      <c r="K512">
        <f>Table1[[#This Row],[Delivered Date]]-Table1[[#This Row],[Order Date]]</f>
        <v>6</v>
      </c>
      <c r="L512" t="str">
        <f t="shared" si="7"/>
        <v>2025</v>
      </c>
      <c r="M512" t="str">
        <f>TEXT(Table1[[#This Row],[Order Date]],"MMM")</f>
        <v>Nov</v>
      </c>
      <c r="N512" t="e">
        <f>ROUND(Table1[[#This Row],[Unit Price]]*Table1[[#This Row],[Quantity]]*VLOOKUP(Table1[[#This Row],[Product Name]],[1]!Table2[#All],2,FALSE),0)</f>
        <v>#REF!</v>
      </c>
      <c r="O512">
        <f>Table1[[#This Row],[Unit Price]]*Table1[[#This Row],[Quantity]]</f>
        <v>3976</v>
      </c>
      <c r="P512" t="e">
        <f>Table1[[#This Row],[Sales Revenue]]-Table1[[#This Row],[Total Cost]]</f>
        <v>#REF!</v>
      </c>
    </row>
    <row r="513" spans="1:16" x14ac:dyDescent="0.25">
      <c r="A513" t="s">
        <v>148</v>
      </c>
      <c r="B513" t="s">
        <v>22</v>
      </c>
      <c r="C513" t="s">
        <v>153</v>
      </c>
      <c r="D513" s="27">
        <v>45972</v>
      </c>
      <c r="E513" s="27">
        <v>45987</v>
      </c>
      <c r="F513">
        <v>6</v>
      </c>
      <c r="G513">
        <v>250</v>
      </c>
      <c r="H513" t="s">
        <v>12</v>
      </c>
      <c r="I513" t="s">
        <v>17</v>
      </c>
      <c r="J513" t="s">
        <v>101</v>
      </c>
      <c r="K513">
        <f>Table1[[#This Row],[Delivered Date]]-Table1[[#This Row],[Order Date]]</f>
        <v>15</v>
      </c>
      <c r="L513" t="str">
        <f t="shared" si="7"/>
        <v>2025</v>
      </c>
      <c r="M513" t="str">
        <f>TEXT(Table1[[#This Row],[Order Date]],"MMM")</f>
        <v>Nov</v>
      </c>
      <c r="N513" t="e">
        <f>ROUND(Table1[[#This Row],[Unit Price]]*Table1[[#This Row],[Quantity]]*VLOOKUP(Table1[[#This Row],[Product Name]],[1]!Table2[#All],2,FALSE),0)</f>
        <v>#REF!</v>
      </c>
      <c r="O513">
        <f>Table1[[#This Row],[Unit Price]]*Table1[[#This Row],[Quantity]]</f>
        <v>1500</v>
      </c>
      <c r="P513" t="e">
        <f>Table1[[#This Row],[Sales Revenue]]-Table1[[#This Row],[Total Cost]]</f>
        <v>#REF!</v>
      </c>
    </row>
    <row r="514" spans="1:16" x14ac:dyDescent="0.25">
      <c r="A514" t="s">
        <v>150</v>
      </c>
      <c r="B514" t="s">
        <v>24</v>
      </c>
      <c r="C514" t="s">
        <v>128</v>
      </c>
      <c r="D514" s="27">
        <v>45693</v>
      </c>
      <c r="E514" s="27">
        <v>45694</v>
      </c>
      <c r="F514">
        <v>4</v>
      </c>
      <c r="G514">
        <v>572</v>
      </c>
      <c r="H514" t="s">
        <v>11</v>
      </c>
      <c r="I514" t="s">
        <v>17</v>
      </c>
      <c r="J514" t="s">
        <v>101</v>
      </c>
      <c r="K514">
        <f>Table1[[#This Row],[Delivered Date]]-Table1[[#This Row],[Order Date]]</f>
        <v>1</v>
      </c>
      <c r="L514" t="str">
        <f t="shared" ref="L514:L556" si="8">TEXT(D514,"YYYY")</f>
        <v>2025</v>
      </c>
      <c r="M514" t="str">
        <f>TEXT(Table1[[#This Row],[Order Date]],"MMM")</f>
        <v>Feb</v>
      </c>
      <c r="N514" t="e">
        <f>ROUND(Table1[[#This Row],[Unit Price]]*Table1[[#This Row],[Quantity]]*VLOOKUP(Table1[[#This Row],[Product Name]],[1]!Table2[#All],2,FALSE),0)</f>
        <v>#REF!</v>
      </c>
      <c r="O514">
        <f>Table1[[#This Row],[Unit Price]]*Table1[[#This Row],[Quantity]]</f>
        <v>2288</v>
      </c>
      <c r="P514" t="e">
        <f>Table1[[#This Row],[Sales Revenue]]-Table1[[#This Row],[Total Cost]]</f>
        <v>#REF!</v>
      </c>
    </row>
    <row r="515" spans="1:16" x14ac:dyDescent="0.25">
      <c r="A515" t="s">
        <v>151</v>
      </c>
      <c r="B515" t="s">
        <v>26</v>
      </c>
      <c r="C515" t="s">
        <v>112</v>
      </c>
      <c r="D515" s="27">
        <v>45678</v>
      </c>
      <c r="E515" s="27">
        <v>45692</v>
      </c>
      <c r="F515">
        <v>8</v>
      </c>
      <c r="G515">
        <v>849</v>
      </c>
      <c r="H515" t="s">
        <v>12</v>
      </c>
      <c r="I515" t="s">
        <v>15</v>
      </c>
      <c r="J515" t="s">
        <v>94</v>
      </c>
      <c r="K515">
        <f>Table1[[#This Row],[Delivered Date]]-Table1[[#This Row],[Order Date]]</f>
        <v>14</v>
      </c>
      <c r="L515" t="str">
        <f t="shared" si="8"/>
        <v>2025</v>
      </c>
      <c r="M515" t="str">
        <f>TEXT(Table1[[#This Row],[Order Date]],"MMM")</f>
        <v>Jan</v>
      </c>
      <c r="N515" t="e">
        <f>ROUND(Table1[[#This Row],[Unit Price]]*Table1[[#This Row],[Quantity]]*VLOOKUP(Table1[[#This Row],[Product Name]],[1]!Table2[#All],2,FALSE),0)</f>
        <v>#REF!</v>
      </c>
      <c r="O515">
        <f>Table1[[#This Row],[Unit Price]]*Table1[[#This Row],[Quantity]]</f>
        <v>6792</v>
      </c>
      <c r="P515" t="e">
        <f>Table1[[#This Row],[Sales Revenue]]-Table1[[#This Row],[Total Cost]]</f>
        <v>#REF!</v>
      </c>
    </row>
    <row r="516" spans="1:16" x14ac:dyDescent="0.25">
      <c r="A516" t="s">
        <v>152</v>
      </c>
      <c r="B516" t="s">
        <v>25</v>
      </c>
      <c r="C516" t="s">
        <v>98</v>
      </c>
      <c r="D516" s="27">
        <v>45733</v>
      </c>
      <c r="E516" s="27">
        <v>45736</v>
      </c>
      <c r="F516">
        <v>8</v>
      </c>
      <c r="G516">
        <v>858</v>
      </c>
      <c r="H516" t="s">
        <v>12</v>
      </c>
      <c r="I516" t="s">
        <v>20</v>
      </c>
      <c r="J516" t="s">
        <v>94</v>
      </c>
      <c r="K516">
        <f>Table1[[#This Row],[Delivered Date]]-Table1[[#This Row],[Order Date]]</f>
        <v>3</v>
      </c>
      <c r="L516" t="str">
        <f t="shared" si="8"/>
        <v>2025</v>
      </c>
      <c r="M516" t="str">
        <f>TEXT(Table1[[#This Row],[Order Date]],"MMM")</f>
        <v>Mar</v>
      </c>
      <c r="N516" t="e">
        <f>ROUND(Table1[[#This Row],[Unit Price]]*Table1[[#This Row],[Quantity]]*VLOOKUP(Table1[[#This Row],[Product Name]],[1]!Table2[#All],2,FALSE),0)</f>
        <v>#REF!</v>
      </c>
      <c r="O516">
        <f>Table1[[#This Row],[Unit Price]]*Table1[[#This Row],[Quantity]]</f>
        <v>6864</v>
      </c>
      <c r="P516" t="e">
        <f>Table1[[#This Row],[Sales Revenue]]-Table1[[#This Row],[Total Cost]]</f>
        <v>#REF!</v>
      </c>
    </row>
    <row r="517" spans="1:16" x14ac:dyDescent="0.25">
      <c r="A517" t="s">
        <v>154</v>
      </c>
      <c r="B517" t="s">
        <v>23</v>
      </c>
      <c r="C517" t="s">
        <v>114</v>
      </c>
      <c r="D517" s="27">
        <v>45844</v>
      </c>
      <c r="E517" s="27">
        <v>45852</v>
      </c>
      <c r="F517">
        <v>1</v>
      </c>
      <c r="G517">
        <v>256</v>
      </c>
      <c r="H517" t="s">
        <v>11</v>
      </c>
      <c r="I517" t="s">
        <v>18</v>
      </c>
      <c r="J517" t="s">
        <v>116</v>
      </c>
      <c r="K517">
        <f>Table1[[#This Row],[Delivered Date]]-Table1[[#This Row],[Order Date]]</f>
        <v>8</v>
      </c>
      <c r="L517" t="str">
        <f t="shared" si="8"/>
        <v>2025</v>
      </c>
      <c r="M517" t="str">
        <f>TEXT(Table1[[#This Row],[Order Date]],"MMM")</f>
        <v>Jul</v>
      </c>
      <c r="N517" t="e">
        <f>ROUND(Table1[[#This Row],[Unit Price]]*Table1[[#This Row],[Quantity]]*VLOOKUP(Table1[[#This Row],[Product Name]],[1]!Table2[#All],2,FALSE),0)</f>
        <v>#REF!</v>
      </c>
      <c r="O517">
        <f>Table1[[#This Row],[Unit Price]]*Table1[[#This Row],[Quantity]]</f>
        <v>256</v>
      </c>
      <c r="P517" t="e">
        <f>Table1[[#This Row],[Sales Revenue]]-Table1[[#This Row],[Total Cost]]</f>
        <v>#REF!</v>
      </c>
    </row>
    <row r="518" spans="1:16" x14ac:dyDescent="0.25">
      <c r="A518" t="s">
        <v>155</v>
      </c>
      <c r="B518" t="s">
        <v>24</v>
      </c>
      <c r="C518" t="s">
        <v>90</v>
      </c>
      <c r="D518" s="27">
        <v>45799</v>
      </c>
      <c r="E518" s="27">
        <v>45806</v>
      </c>
      <c r="F518">
        <v>8</v>
      </c>
      <c r="G518">
        <v>453</v>
      </c>
      <c r="H518" t="s">
        <v>12</v>
      </c>
      <c r="I518" t="s">
        <v>19</v>
      </c>
      <c r="J518" t="s">
        <v>94</v>
      </c>
      <c r="K518">
        <f>Table1[[#This Row],[Delivered Date]]-Table1[[#This Row],[Order Date]]</f>
        <v>7</v>
      </c>
      <c r="L518" t="str">
        <f t="shared" si="8"/>
        <v>2025</v>
      </c>
      <c r="M518" t="str">
        <f>TEXT(Table1[[#This Row],[Order Date]],"MMM")</f>
        <v>May</v>
      </c>
      <c r="N518" t="e">
        <f>ROUND(Table1[[#This Row],[Unit Price]]*Table1[[#This Row],[Quantity]]*VLOOKUP(Table1[[#This Row],[Product Name]],[1]!Table2[#All],2,FALSE),0)</f>
        <v>#REF!</v>
      </c>
      <c r="O518">
        <f>Table1[[#This Row],[Unit Price]]*Table1[[#This Row],[Quantity]]</f>
        <v>3624</v>
      </c>
      <c r="P518" t="e">
        <f>Table1[[#This Row],[Sales Revenue]]-Table1[[#This Row],[Total Cost]]</f>
        <v>#REF!</v>
      </c>
    </row>
    <row r="519" spans="1:16" x14ac:dyDescent="0.25">
      <c r="A519" t="s">
        <v>156</v>
      </c>
      <c r="B519" t="s">
        <v>25</v>
      </c>
      <c r="C519" t="s">
        <v>98</v>
      </c>
      <c r="D519" s="27">
        <v>45822</v>
      </c>
      <c r="E519" s="27">
        <v>45836</v>
      </c>
      <c r="F519">
        <v>6</v>
      </c>
      <c r="G519">
        <v>218</v>
      </c>
      <c r="H519" t="s">
        <v>12</v>
      </c>
      <c r="I519" t="s">
        <v>18</v>
      </c>
      <c r="J519" t="s">
        <v>91</v>
      </c>
      <c r="K519">
        <f>Table1[[#This Row],[Delivered Date]]-Table1[[#This Row],[Order Date]]</f>
        <v>14</v>
      </c>
      <c r="L519" t="str">
        <f t="shared" si="8"/>
        <v>2025</v>
      </c>
      <c r="M519" t="str">
        <f>TEXT(Table1[[#This Row],[Order Date]],"MMM")</f>
        <v>Jun</v>
      </c>
      <c r="N519" t="e">
        <f>ROUND(Table1[[#This Row],[Unit Price]]*Table1[[#This Row],[Quantity]]*VLOOKUP(Table1[[#This Row],[Product Name]],[1]!Table2[#All],2,FALSE),0)</f>
        <v>#REF!</v>
      </c>
      <c r="O519">
        <f>Table1[[#This Row],[Unit Price]]*Table1[[#This Row],[Quantity]]</f>
        <v>1308</v>
      </c>
      <c r="P519" t="e">
        <f>Table1[[#This Row],[Sales Revenue]]-Table1[[#This Row],[Total Cost]]</f>
        <v>#REF!</v>
      </c>
    </row>
    <row r="520" spans="1:16" x14ac:dyDescent="0.25">
      <c r="A520" t="s">
        <v>157</v>
      </c>
      <c r="B520" t="s">
        <v>23</v>
      </c>
      <c r="C520" t="s">
        <v>114</v>
      </c>
      <c r="D520" s="27">
        <v>46009</v>
      </c>
      <c r="E520" s="27">
        <v>46018</v>
      </c>
      <c r="F520">
        <v>7</v>
      </c>
      <c r="G520">
        <v>481</v>
      </c>
      <c r="H520" t="s">
        <v>12</v>
      </c>
      <c r="I520" t="s">
        <v>19</v>
      </c>
      <c r="J520" t="s">
        <v>116</v>
      </c>
      <c r="K520">
        <f>Table1[[#This Row],[Delivered Date]]-Table1[[#This Row],[Order Date]]</f>
        <v>9</v>
      </c>
      <c r="L520" t="str">
        <f t="shared" si="8"/>
        <v>2025</v>
      </c>
      <c r="M520" t="str">
        <f>TEXT(Table1[[#This Row],[Order Date]],"MMM")</f>
        <v>Dec</v>
      </c>
      <c r="N520" t="e">
        <f>ROUND(Table1[[#This Row],[Unit Price]]*Table1[[#This Row],[Quantity]]*VLOOKUP(Table1[[#This Row],[Product Name]],[1]!Table2[#All],2,FALSE),0)</f>
        <v>#REF!</v>
      </c>
      <c r="O520">
        <f>Table1[[#This Row],[Unit Price]]*Table1[[#This Row],[Quantity]]</f>
        <v>3367</v>
      </c>
      <c r="P520" t="e">
        <f>Table1[[#This Row],[Sales Revenue]]-Table1[[#This Row],[Total Cost]]</f>
        <v>#REF!</v>
      </c>
    </row>
    <row r="521" spans="1:16" x14ac:dyDescent="0.25">
      <c r="A521" t="s">
        <v>158</v>
      </c>
      <c r="B521" t="s">
        <v>22</v>
      </c>
      <c r="C521" t="s">
        <v>96</v>
      </c>
      <c r="D521" s="27">
        <v>45756</v>
      </c>
      <c r="E521" s="27">
        <v>45764</v>
      </c>
      <c r="F521">
        <v>1</v>
      </c>
      <c r="G521">
        <v>420</v>
      </c>
      <c r="H521" t="s">
        <v>11</v>
      </c>
      <c r="I521" t="s">
        <v>17</v>
      </c>
      <c r="J521" t="s">
        <v>101</v>
      </c>
      <c r="K521">
        <f>Table1[[#This Row],[Delivered Date]]-Table1[[#This Row],[Order Date]]</f>
        <v>8</v>
      </c>
      <c r="L521" t="str">
        <f t="shared" si="8"/>
        <v>2025</v>
      </c>
      <c r="M521" t="str">
        <f>TEXT(Table1[[#This Row],[Order Date]],"MMM")</f>
        <v>Apr</v>
      </c>
      <c r="N521" t="e">
        <f>ROUND(Table1[[#This Row],[Unit Price]]*Table1[[#This Row],[Quantity]]*VLOOKUP(Table1[[#This Row],[Product Name]],[1]!Table2[#All],2,FALSE),0)</f>
        <v>#REF!</v>
      </c>
      <c r="O521">
        <f>Table1[[#This Row],[Unit Price]]*Table1[[#This Row],[Quantity]]</f>
        <v>420</v>
      </c>
      <c r="P521" t="e">
        <f>Table1[[#This Row],[Sales Revenue]]-Table1[[#This Row],[Total Cost]]</f>
        <v>#REF!</v>
      </c>
    </row>
    <row r="522" spans="1:16" x14ac:dyDescent="0.25">
      <c r="A522" t="s">
        <v>159</v>
      </c>
      <c r="B522" t="s">
        <v>23</v>
      </c>
      <c r="C522" t="s">
        <v>93</v>
      </c>
      <c r="D522" s="27">
        <v>45871</v>
      </c>
      <c r="E522" s="27">
        <v>45875</v>
      </c>
      <c r="F522">
        <v>1</v>
      </c>
      <c r="G522">
        <v>98</v>
      </c>
      <c r="H522" t="s">
        <v>12</v>
      </c>
      <c r="I522" t="s">
        <v>17</v>
      </c>
      <c r="J522" t="s">
        <v>116</v>
      </c>
      <c r="K522">
        <f>Table1[[#This Row],[Delivered Date]]-Table1[[#This Row],[Order Date]]</f>
        <v>4</v>
      </c>
      <c r="L522" t="str">
        <f t="shared" si="8"/>
        <v>2025</v>
      </c>
      <c r="M522" t="str">
        <f>TEXT(Table1[[#This Row],[Order Date]],"MMM")</f>
        <v>Aug</v>
      </c>
      <c r="N522" t="e">
        <f>ROUND(Table1[[#This Row],[Unit Price]]*Table1[[#This Row],[Quantity]]*VLOOKUP(Table1[[#This Row],[Product Name]],[1]!Table2[#All],2,FALSE),0)</f>
        <v>#REF!</v>
      </c>
      <c r="O522">
        <f>Table1[[#This Row],[Unit Price]]*Table1[[#This Row],[Quantity]]</f>
        <v>98</v>
      </c>
      <c r="P522" t="e">
        <f>Table1[[#This Row],[Sales Revenue]]-Table1[[#This Row],[Total Cost]]</f>
        <v>#REF!</v>
      </c>
    </row>
    <row r="523" spans="1:16" x14ac:dyDescent="0.25">
      <c r="A523" t="s">
        <v>160</v>
      </c>
      <c r="B523" t="s">
        <v>26</v>
      </c>
      <c r="C523" t="s">
        <v>146</v>
      </c>
      <c r="D523" s="27">
        <v>45714</v>
      </c>
      <c r="E523" s="27">
        <v>45721</v>
      </c>
      <c r="F523">
        <v>1</v>
      </c>
      <c r="G523">
        <v>444</v>
      </c>
      <c r="H523" t="s">
        <v>12</v>
      </c>
      <c r="I523" t="s">
        <v>17</v>
      </c>
      <c r="J523" t="s">
        <v>91</v>
      </c>
      <c r="K523">
        <f>Table1[[#This Row],[Delivered Date]]-Table1[[#This Row],[Order Date]]</f>
        <v>7</v>
      </c>
      <c r="L523" t="str">
        <f t="shared" si="8"/>
        <v>2025</v>
      </c>
      <c r="M523" t="str">
        <f>TEXT(Table1[[#This Row],[Order Date]],"MMM")</f>
        <v>Feb</v>
      </c>
      <c r="N523" t="e">
        <f>ROUND(Table1[[#This Row],[Unit Price]]*Table1[[#This Row],[Quantity]]*VLOOKUP(Table1[[#This Row],[Product Name]],[1]!Table2[#All],2,FALSE),0)</f>
        <v>#REF!</v>
      </c>
      <c r="O523">
        <f>Table1[[#This Row],[Unit Price]]*Table1[[#This Row],[Quantity]]</f>
        <v>444</v>
      </c>
      <c r="P523" t="e">
        <f>Table1[[#This Row],[Sales Revenue]]-Table1[[#This Row],[Total Cost]]</f>
        <v>#REF!</v>
      </c>
    </row>
    <row r="524" spans="1:16" x14ac:dyDescent="0.25">
      <c r="A524" t="s">
        <v>161</v>
      </c>
      <c r="B524" t="s">
        <v>23</v>
      </c>
      <c r="C524" t="s">
        <v>134</v>
      </c>
      <c r="D524" s="27">
        <v>45995</v>
      </c>
      <c r="E524" s="27">
        <v>46001</v>
      </c>
      <c r="F524">
        <v>5</v>
      </c>
      <c r="G524">
        <v>858</v>
      </c>
      <c r="H524" t="s">
        <v>11</v>
      </c>
      <c r="I524" t="s">
        <v>19</v>
      </c>
      <c r="J524" t="s">
        <v>116</v>
      </c>
      <c r="K524">
        <f>Table1[[#This Row],[Delivered Date]]-Table1[[#This Row],[Order Date]]</f>
        <v>6</v>
      </c>
      <c r="L524" t="str">
        <f t="shared" si="8"/>
        <v>2025</v>
      </c>
      <c r="M524" t="str">
        <f>TEXT(Table1[[#This Row],[Order Date]],"MMM")</f>
        <v>Dec</v>
      </c>
      <c r="N524" t="e">
        <f>ROUND(Table1[[#This Row],[Unit Price]]*Table1[[#This Row],[Quantity]]*VLOOKUP(Table1[[#This Row],[Product Name]],[1]!Table2[#All],2,FALSE),0)</f>
        <v>#REF!</v>
      </c>
      <c r="O524">
        <f>Table1[[#This Row],[Unit Price]]*Table1[[#This Row],[Quantity]]</f>
        <v>4290</v>
      </c>
      <c r="P524" t="e">
        <f>Table1[[#This Row],[Sales Revenue]]-Table1[[#This Row],[Total Cost]]</f>
        <v>#REF!</v>
      </c>
    </row>
    <row r="525" spans="1:16" x14ac:dyDescent="0.25">
      <c r="A525" t="s">
        <v>162</v>
      </c>
      <c r="B525" t="s">
        <v>23</v>
      </c>
      <c r="C525" t="s">
        <v>126</v>
      </c>
      <c r="D525" s="27">
        <v>45905</v>
      </c>
      <c r="E525" s="27">
        <v>45915</v>
      </c>
      <c r="F525">
        <v>6</v>
      </c>
      <c r="G525">
        <v>914</v>
      </c>
      <c r="H525" t="s">
        <v>11</v>
      </c>
      <c r="I525" t="s">
        <v>15</v>
      </c>
      <c r="J525" t="s">
        <v>116</v>
      </c>
      <c r="K525">
        <f>Table1[[#This Row],[Delivered Date]]-Table1[[#This Row],[Order Date]]</f>
        <v>10</v>
      </c>
      <c r="L525" t="str">
        <f t="shared" si="8"/>
        <v>2025</v>
      </c>
      <c r="M525" t="str">
        <f>TEXT(Table1[[#This Row],[Order Date]],"MMM")</f>
        <v>Sep</v>
      </c>
      <c r="N525" t="e">
        <f>ROUND(Table1[[#This Row],[Unit Price]]*Table1[[#This Row],[Quantity]]*VLOOKUP(Table1[[#This Row],[Product Name]],[1]!Table2[#All],2,FALSE),0)</f>
        <v>#REF!</v>
      </c>
      <c r="O525">
        <f>Table1[[#This Row],[Unit Price]]*Table1[[#This Row],[Quantity]]</f>
        <v>5484</v>
      </c>
      <c r="P525" t="e">
        <f>Table1[[#This Row],[Sales Revenue]]-Table1[[#This Row],[Total Cost]]</f>
        <v>#REF!</v>
      </c>
    </row>
    <row r="526" spans="1:16" x14ac:dyDescent="0.25">
      <c r="A526" t="s">
        <v>163</v>
      </c>
      <c r="B526" t="s">
        <v>24</v>
      </c>
      <c r="C526" t="s">
        <v>128</v>
      </c>
      <c r="D526" s="27">
        <v>45935</v>
      </c>
      <c r="E526" s="27">
        <v>45949</v>
      </c>
      <c r="F526">
        <v>5</v>
      </c>
      <c r="G526">
        <v>163</v>
      </c>
      <c r="H526" t="s">
        <v>12</v>
      </c>
      <c r="I526" t="s">
        <v>17</v>
      </c>
      <c r="J526" t="s">
        <v>91</v>
      </c>
      <c r="K526">
        <f>Table1[[#This Row],[Delivered Date]]-Table1[[#This Row],[Order Date]]</f>
        <v>14</v>
      </c>
      <c r="L526" t="str">
        <f t="shared" si="8"/>
        <v>2025</v>
      </c>
      <c r="M526" t="str">
        <f>TEXT(Table1[[#This Row],[Order Date]],"MMM")</f>
        <v>Oct</v>
      </c>
      <c r="N526" t="e">
        <f>ROUND(Table1[[#This Row],[Unit Price]]*Table1[[#This Row],[Quantity]]*VLOOKUP(Table1[[#This Row],[Product Name]],[1]!Table2[#All],2,FALSE),0)</f>
        <v>#REF!</v>
      </c>
      <c r="O526">
        <f>Table1[[#This Row],[Unit Price]]*Table1[[#This Row],[Quantity]]</f>
        <v>815</v>
      </c>
      <c r="P526" t="e">
        <f>Table1[[#This Row],[Sales Revenue]]-Table1[[#This Row],[Total Cost]]</f>
        <v>#REF!</v>
      </c>
    </row>
    <row r="527" spans="1:16" x14ac:dyDescent="0.25">
      <c r="A527" t="s">
        <v>164</v>
      </c>
      <c r="B527" t="s">
        <v>25</v>
      </c>
      <c r="C527" t="s">
        <v>140</v>
      </c>
      <c r="D527" s="27">
        <v>45986</v>
      </c>
      <c r="E527" s="27">
        <v>45996</v>
      </c>
      <c r="F527">
        <v>9</v>
      </c>
      <c r="G527">
        <v>811</v>
      </c>
      <c r="H527" t="s">
        <v>12</v>
      </c>
      <c r="I527" t="s">
        <v>15</v>
      </c>
      <c r="J527" t="s">
        <v>101</v>
      </c>
      <c r="K527">
        <f>Table1[[#This Row],[Delivered Date]]-Table1[[#This Row],[Order Date]]</f>
        <v>10</v>
      </c>
      <c r="L527" t="str">
        <f t="shared" si="8"/>
        <v>2025</v>
      </c>
      <c r="M527" t="str">
        <f>TEXT(Table1[[#This Row],[Order Date]],"MMM")</f>
        <v>Nov</v>
      </c>
      <c r="N527" t="e">
        <f>ROUND(Table1[[#This Row],[Unit Price]]*Table1[[#This Row],[Quantity]]*VLOOKUP(Table1[[#This Row],[Product Name]],[1]!Table2[#All],2,FALSE),0)</f>
        <v>#REF!</v>
      </c>
      <c r="O527">
        <f>Table1[[#This Row],[Unit Price]]*Table1[[#This Row],[Quantity]]</f>
        <v>7299</v>
      </c>
      <c r="P527" t="e">
        <f>Table1[[#This Row],[Sales Revenue]]-Table1[[#This Row],[Total Cost]]</f>
        <v>#REF!</v>
      </c>
    </row>
    <row r="528" spans="1:16" x14ac:dyDescent="0.25">
      <c r="A528" t="s">
        <v>165</v>
      </c>
      <c r="B528" t="s">
        <v>25</v>
      </c>
      <c r="C528" t="s">
        <v>98</v>
      </c>
      <c r="D528" s="27">
        <v>45966</v>
      </c>
      <c r="E528" s="27">
        <v>45968</v>
      </c>
      <c r="F528">
        <v>9</v>
      </c>
      <c r="G528">
        <v>828</v>
      </c>
      <c r="H528" t="s">
        <v>11</v>
      </c>
      <c r="I528" t="s">
        <v>19</v>
      </c>
      <c r="J528" t="s">
        <v>94</v>
      </c>
      <c r="K528">
        <f>Table1[[#This Row],[Delivered Date]]-Table1[[#This Row],[Order Date]]</f>
        <v>2</v>
      </c>
      <c r="L528" t="str">
        <f t="shared" si="8"/>
        <v>2025</v>
      </c>
      <c r="M528" t="str">
        <f>TEXT(Table1[[#This Row],[Order Date]],"MMM")</f>
        <v>Nov</v>
      </c>
      <c r="N528" t="e">
        <f>ROUND(Table1[[#This Row],[Unit Price]]*Table1[[#This Row],[Quantity]]*VLOOKUP(Table1[[#This Row],[Product Name]],[1]!Table2[#All],2,FALSE),0)</f>
        <v>#REF!</v>
      </c>
      <c r="O528">
        <f>Table1[[#This Row],[Unit Price]]*Table1[[#This Row],[Quantity]]</f>
        <v>7452</v>
      </c>
      <c r="P528" t="e">
        <f>Table1[[#This Row],[Sales Revenue]]-Table1[[#This Row],[Total Cost]]</f>
        <v>#REF!</v>
      </c>
    </row>
    <row r="529" spans="1:16" x14ac:dyDescent="0.25">
      <c r="A529" t="s">
        <v>167</v>
      </c>
      <c r="B529" t="s">
        <v>26</v>
      </c>
      <c r="C529" t="s">
        <v>120</v>
      </c>
      <c r="D529" s="27">
        <v>45706</v>
      </c>
      <c r="E529" s="27">
        <v>45712</v>
      </c>
      <c r="F529">
        <v>8</v>
      </c>
      <c r="G529">
        <v>745</v>
      </c>
      <c r="H529" t="s">
        <v>12</v>
      </c>
      <c r="I529" t="s">
        <v>18</v>
      </c>
      <c r="J529" t="s">
        <v>101</v>
      </c>
      <c r="K529">
        <f>Table1[[#This Row],[Delivered Date]]-Table1[[#This Row],[Order Date]]</f>
        <v>6</v>
      </c>
      <c r="L529" t="str">
        <f t="shared" si="8"/>
        <v>2025</v>
      </c>
      <c r="M529" t="str">
        <f>TEXT(Table1[[#This Row],[Order Date]],"MMM")</f>
        <v>Feb</v>
      </c>
      <c r="N529" t="e">
        <f>ROUND(Table1[[#This Row],[Unit Price]]*Table1[[#This Row],[Quantity]]*VLOOKUP(Table1[[#This Row],[Product Name]],[1]!Table2[#All],2,FALSE),0)</f>
        <v>#REF!</v>
      </c>
      <c r="O529">
        <f>Table1[[#This Row],[Unit Price]]*Table1[[#This Row],[Quantity]]</f>
        <v>5960</v>
      </c>
      <c r="P529" t="e">
        <f>Table1[[#This Row],[Sales Revenue]]-Table1[[#This Row],[Total Cost]]</f>
        <v>#REF!</v>
      </c>
    </row>
    <row r="530" spans="1:16" x14ac:dyDescent="0.25">
      <c r="A530" t="s">
        <v>168</v>
      </c>
      <c r="B530" t="s">
        <v>23</v>
      </c>
      <c r="C530" t="s">
        <v>126</v>
      </c>
      <c r="D530" s="27">
        <v>45904</v>
      </c>
      <c r="E530" s="27">
        <v>45910</v>
      </c>
      <c r="F530">
        <v>7</v>
      </c>
      <c r="G530">
        <v>238</v>
      </c>
      <c r="H530" t="s">
        <v>11</v>
      </c>
      <c r="I530" t="s">
        <v>17</v>
      </c>
      <c r="J530" t="s">
        <v>91</v>
      </c>
      <c r="K530">
        <f>Table1[[#This Row],[Delivered Date]]-Table1[[#This Row],[Order Date]]</f>
        <v>6</v>
      </c>
      <c r="L530" t="str">
        <f t="shared" si="8"/>
        <v>2025</v>
      </c>
      <c r="M530" t="str">
        <f>TEXT(Table1[[#This Row],[Order Date]],"MMM")</f>
        <v>Sep</v>
      </c>
      <c r="N530" t="e">
        <f>ROUND(Table1[[#This Row],[Unit Price]]*Table1[[#This Row],[Quantity]]*VLOOKUP(Table1[[#This Row],[Product Name]],[1]!Table2[#All],2,FALSE),0)</f>
        <v>#REF!</v>
      </c>
      <c r="O530">
        <f>Table1[[#This Row],[Unit Price]]*Table1[[#This Row],[Quantity]]</f>
        <v>1666</v>
      </c>
      <c r="P530" t="e">
        <f>Table1[[#This Row],[Sales Revenue]]-Table1[[#This Row],[Total Cost]]</f>
        <v>#REF!</v>
      </c>
    </row>
    <row r="531" spans="1:16" x14ac:dyDescent="0.25">
      <c r="A531" t="s">
        <v>169</v>
      </c>
      <c r="B531" t="s">
        <v>24</v>
      </c>
      <c r="C531" t="s">
        <v>90</v>
      </c>
      <c r="D531" s="27">
        <v>46003</v>
      </c>
      <c r="E531" s="27">
        <v>46013</v>
      </c>
      <c r="F531">
        <v>1</v>
      </c>
      <c r="G531">
        <v>159</v>
      </c>
      <c r="H531" t="s">
        <v>11</v>
      </c>
      <c r="I531" t="s">
        <v>17</v>
      </c>
      <c r="J531" t="s">
        <v>91</v>
      </c>
      <c r="K531">
        <f>Table1[[#This Row],[Delivered Date]]-Table1[[#This Row],[Order Date]]</f>
        <v>10</v>
      </c>
      <c r="L531" t="str">
        <f t="shared" si="8"/>
        <v>2025</v>
      </c>
      <c r="M531" t="str">
        <f>TEXT(Table1[[#This Row],[Order Date]],"MMM")</f>
        <v>Dec</v>
      </c>
      <c r="N531" t="e">
        <f>ROUND(Table1[[#This Row],[Unit Price]]*Table1[[#This Row],[Quantity]]*VLOOKUP(Table1[[#This Row],[Product Name]],[1]!Table2[#All],2,FALSE),0)</f>
        <v>#REF!</v>
      </c>
      <c r="O531">
        <f>Table1[[#This Row],[Unit Price]]*Table1[[#This Row],[Quantity]]</f>
        <v>159</v>
      </c>
      <c r="P531" t="e">
        <f>Table1[[#This Row],[Sales Revenue]]-Table1[[#This Row],[Total Cost]]</f>
        <v>#REF!</v>
      </c>
    </row>
    <row r="532" spans="1:16" x14ac:dyDescent="0.25">
      <c r="A532" t="s">
        <v>171</v>
      </c>
      <c r="B532" t="s">
        <v>25</v>
      </c>
      <c r="C532" t="s">
        <v>140</v>
      </c>
      <c r="D532" s="27">
        <v>45793</v>
      </c>
      <c r="E532" s="27">
        <v>45797</v>
      </c>
      <c r="F532">
        <v>10</v>
      </c>
      <c r="G532">
        <v>102</v>
      </c>
      <c r="H532" t="s">
        <v>12</v>
      </c>
      <c r="I532" t="s">
        <v>17</v>
      </c>
      <c r="J532" t="s">
        <v>101</v>
      </c>
      <c r="K532">
        <f>Table1[[#This Row],[Delivered Date]]-Table1[[#This Row],[Order Date]]</f>
        <v>4</v>
      </c>
      <c r="L532" t="str">
        <f t="shared" si="8"/>
        <v>2025</v>
      </c>
      <c r="M532" t="str">
        <f>TEXT(Table1[[#This Row],[Order Date]],"MMM")</f>
        <v>May</v>
      </c>
      <c r="N532" t="e">
        <f>ROUND(Table1[[#This Row],[Unit Price]]*Table1[[#This Row],[Quantity]]*VLOOKUP(Table1[[#This Row],[Product Name]],[1]!Table2[#All],2,FALSE),0)</f>
        <v>#REF!</v>
      </c>
      <c r="O532">
        <f>Table1[[#This Row],[Unit Price]]*Table1[[#This Row],[Quantity]]</f>
        <v>1020</v>
      </c>
      <c r="P532" t="e">
        <f>Table1[[#This Row],[Sales Revenue]]-Table1[[#This Row],[Total Cost]]</f>
        <v>#REF!</v>
      </c>
    </row>
    <row r="533" spans="1:16" x14ac:dyDescent="0.25">
      <c r="A533" t="s">
        <v>172</v>
      </c>
      <c r="B533" t="s">
        <v>25</v>
      </c>
      <c r="C533" t="s">
        <v>98</v>
      </c>
      <c r="D533" s="27">
        <v>45997</v>
      </c>
      <c r="E533" s="27">
        <v>45998</v>
      </c>
      <c r="F533">
        <v>2</v>
      </c>
      <c r="G533">
        <v>443</v>
      </c>
      <c r="H533" t="s">
        <v>11</v>
      </c>
      <c r="I533" t="s">
        <v>20</v>
      </c>
      <c r="J533" t="s">
        <v>116</v>
      </c>
      <c r="K533">
        <f>Table1[[#This Row],[Delivered Date]]-Table1[[#This Row],[Order Date]]</f>
        <v>1</v>
      </c>
      <c r="L533" t="str">
        <f t="shared" si="8"/>
        <v>2025</v>
      </c>
      <c r="M533" t="str">
        <f>TEXT(Table1[[#This Row],[Order Date]],"MMM")</f>
        <v>Dec</v>
      </c>
      <c r="N533" t="e">
        <f>ROUND(Table1[[#This Row],[Unit Price]]*Table1[[#This Row],[Quantity]]*VLOOKUP(Table1[[#This Row],[Product Name]],[1]!Table2[#All],2,FALSE),0)</f>
        <v>#REF!</v>
      </c>
      <c r="O533">
        <f>Table1[[#This Row],[Unit Price]]*Table1[[#This Row],[Quantity]]</f>
        <v>886</v>
      </c>
      <c r="P533" t="e">
        <f>Table1[[#This Row],[Sales Revenue]]-Table1[[#This Row],[Total Cost]]</f>
        <v>#REF!</v>
      </c>
    </row>
    <row r="534" spans="1:16" x14ac:dyDescent="0.25">
      <c r="A534" t="s">
        <v>173</v>
      </c>
      <c r="B534" t="s">
        <v>25</v>
      </c>
      <c r="C534" t="s">
        <v>108</v>
      </c>
      <c r="D534" s="27">
        <v>45711</v>
      </c>
      <c r="E534" s="27">
        <v>45714</v>
      </c>
      <c r="F534">
        <v>9</v>
      </c>
      <c r="G534">
        <v>10</v>
      </c>
      <c r="H534" t="s">
        <v>11</v>
      </c>
      <c r="I534" t="s">
        <v>15</v>
      </c>
      <c r="J534" t="s">
        <v>116</v>
      </c>
      <c r="K534">
        <f>Table1[[#This Row],[Delivered Date]]-Table1[[#This Row],[Order Date]]</f>
        <v>3</v>
      </c>
      <c r="L534" t="str">
        <f t="shared" si="8"/>
        <v>2025</v>
      </c>
      <c r="M534" t="str">
        <f>TEXT(Table1[[#This Row],[Order Date]],"MMM")</f>
        <v>Feb</v>
      </c>
      <c r="N534" t="e">
        <f>ROUND(Table1[[#This Row],[Unit Price]]*Table1[[#This Row],[Quantity]]*VLOOKUP(Table1[[#This Row],[Product Name]],[1]!Table2[#All],2,FALSE),0)</f>
        <v>#REF!</v>
      </c>
      <c r="O534">
        <f>Table1[[#This Row],[Unit Price]]*Table1[[#This Row],[Quantity]]</f>
        <v>90</v>
      </c>
      <c r="P534" t="e">
        <f>Table1[[#This Row],[Sales Revenue]]-Table1[[#This Row],[Total Cost]]</f>
        <v>#REF!</v>
      </c>
    </row>
    <row r="535" spans="1:16" x14ac:dyDescent="0.25">
      <c r="A535" t="s">
        <v>174</v>
      </c>
      <c r="B535" t="s">
        <v>26</v>
      </c>
      <c r="C535" t="s">
        <v>103</v>
      </c>
      <c r="D535" s="27">
        <v>45942</v>
      </c>
      <c r="E535" s="27">
        <v>45955</v>
      </c>
      <c r="F535">
        <v>5</v>
      </c>
      <c r="G535">
        <v>758</v>
      </c>
      <c r="H535" t="s">
        <v>12</v>
      </c>
      <c r="I535" t="s">
        <v>15</v>
      </c>
      <c r="J535" t="s">
        <v>94</v>
      </c>
      <c r="K535">
        <f>Table1[[#This Row],[Delivered Date]]-Table1[[#This Row],[Order Date]]</f>
        <v>13</v>
      </c>
      <c r="L535" t="str">
        <f t="shared" si="8"/>
        <v>2025</v>
      </c>
      <c r="M535" t="str">
        <f>TEXT(Table1[[#This Row],[Order Date]],"MMM")</f>
        <v>Oct</v>
      </c>
      <c r="N535" t="e">
        <f>ROUND(Table1[[#This Row],[Unit Price]]*Table1[[#This Row],[Quantity]]*VLOOKUP(Table1[[#This Row],[Product Name]],[1]!Table2[#All],2,FALSE),0)</f>
        <v>#REF!</v>
      </c>
      <c r="O535">
        <f>Table1[[#This Row],[Unit Price]]*Table1[[#This Row],[Quantity]]</f>
        <v>3790</v>
      </c>
      <c r="P535" t="e">
        <f>Table1[[#This Row],[Sales Revenue]]-Table1[[#This Row],[Total Cost]]</f>
        <v>#REF!</v>
      </c>
    </row>
    <row r="536" spans="1:16" x14ac:dyDescent="0.25">
      <c r="A536" t="s">
        <v>175</v>
      </c>
      <c r="B536" t="s">
        <v>24</v>
      </c>
      <c r="C536" t="s">
        <v>90</v>
      </c>
      <c r="D536" s="27">
        <v>45896</v>
      </c>
      <c r="E536" s="27">
        <v>45897</v>
      </c>
      <c r="F536">
        <v>10</v>
      </c>
      <c r="G536">
        <v>541</v>
      </c>
      <c r="H536" t="s">
        <v>11</v>
      </c>
      <c r="I536" t="s">
        <v>19</v>
      </c>
      <c r="J536" t="s">
        <v>91</v>
      </c>
      <c r="K536">
        <f>Table1[[#This Row],[Delivered Date]]-Table1[[#This Row],[Order Date]]</f>
        <v>1</v>
      </c>
      <c r="L536" t="str">
        <f t="shared" si="8"/>
        <v>2025</v>
      </c>
      <c r="M536" t="str">
        <f>TEXT(Table1[[#This Row],[Order Date]],"MMM")</f>
        <v>Aug</v>
      </c>
      <c r="N536" t="e">
        <f>ROUND(Table1[[#This Row],[Unit Price]]*Table1[[#This Row],[Quantity]]*VLOOKUP(Table1[[#This Row],[Product Name]],[1]!Table2[#All],2,FALSE),0)</f>
        <v>#REF!</v>
      </c>
      <c r="O536">
        <f>Table1[[#This Row],[Unit Price]]*Table1[[#This Row],[Quantity]]</f>
        <v>5410</v>
      </c>
      <c r="P536" t="e">
        <f>Table1[[#This Row],[Sales Revenue]]-Table1[[#This Row],[Total Cost]]</f>
        <v>#REF!</v>
      </c>
    </row>
    <row r="537" spans="1:16" x14ac:dyDescent="0.25">
      <c r="A537" t="s">
        <v>176</v>
      </c>
      <c r="B537" t="s">
        <v>26</v>
      </c>
      <c r="C537" t="s">
        <v>120</v>
      </c>
      <c r="D537" s="27">
        <v>45890</v>
      </c>
      <c r="E537" s="27">
        <v>45891</v>
      </c>
      <c r="F537">
        <v>1</v>
      </c>
      <c r="G537">
        <v>46</v>
      </c>
      <c r="H537" t="s">
        <v>11</v>
      </c>
      <c r="I537" t="s">
        <v>19</v>
      </c>
      <c r="J537" t="s">
        <v>101</v>
      </c>
      <c r="K537">
        <f>Table1[[#This Row],[Delivered Date]]-Table1[[#This Row],[Order Date]]</f>
        <v>1</v>
      </c>
      <c r="L537" t="str">
        <f t="shared" si="8"/>
        <v>2025</v>
      </c>
      <c r="M537" t="str">
        <f>TEXT(Table1[[#This Row],[Order Date]],"MMM")</f>
        <v>Aug</v>
      </c>
      <c r="N537" t="e">
        <f>ROUND(Table1[[#This Row],[Unit Price]]*Table1[[#This Row],[Quantity]]*VLOOKUP(Table1[[#This Row],[Product Name]],[1]!Table2[#All],2,FALSE),0)</f>
        <v>#REF!</v>
      </c>
      <c r="O537">
        <f>Table1[[#This Row],[Unit Price]]*Table1[[#This Row],[Quantity]]</f>
        <v>46</v>
      </c>
      <c r="P537" t="e">
        <f>Table1[[#This Row],[Sales Revenue]]-Table1[[#This Row],[Total Cost]]</f>
        <v>#REF!</v>
      </c>
    </row>
    <row r="538" spans="1:16" x14ac:dyDescent="0.25">
      <c r="A538" t="s">
        <v>177</v>
      </c>
      <c r="B538" t="s">
        <v>26</v>
      </c>
      <c r="C538" t="s">
        <v>112</v>
      </c>
      <c r="D538" s="27">
        <v>45857</v>
      </c>
      <c r="E538" s="27">
        <v>45863</v>
      </c>
      <c r="F538">
        <v>4</v>
      </c>
      <c r="G538">
        <v>82</v>
      </c>
      <c r="H538" t="s">
        <v>12</v>
      </c>
      <c r="I538" t="s">
        <v>17</v>
      </c>
      <c r="J538" t="s">
        <v>91</v>
      </c>
      <c r="K538">
        <f>Table1[[#This Row],[Delivered Date]]-Table1[[#This Row],[Order Date]]</f>
        <v>6</v>
      </c>
      <c r="L538" t="str">
        <f t="shared" si="8"/>
        <v>2025</v>
      </c>
      <c r="M538" t="str">
        <f>TEXT(Table1[[#This Row],[Order Date]],"MMM")</f>
        <v>Jul</v>
      </c>
      <c r="N538" t="e">
        <f>ROUND(Table1[[#This Row],[Unit Price]]*Table1[[#This Row],[Quantity]]*VLOOKUP(Table1[[#This Row],[Product Name]],[1]!Table2[#All],2,FALSE),0)</f>
        <v>#REF!</v>
      </c>
      <c r="O538">
        <f>Table1[[#This Row],[Unit Price]]*Table1[[#This Row],[Quantity]]</f>
        <v>328</v>
      </c>
      <c r="P538" t="e">
        <f>Table1[[#This Row],[Sales Revenue]]-Table1[[#This Row],[Total Cost]]</f>
        <v>#REF!</v>
      </c>
    </row>
    <row r="539" spans="1:16" x14ac:dyDescent="0.25">
      <c r="A539" t="s">
        <v>601</v>
      </c>
      <c r="B539" t="s">
        <v>25</v>
      </c>
      <c r="C539" t="s">
        <v>98</v>
      </c>
      <c r="D539" s="27">
        <v>46008</v>
      </c>
      <c r="E539" s="27">
        <v>46014</v>
      </c>
      <c r="F539">
        <v>9</v>
      </c>
      <c r="G539">
        <v>891</v>
      </c>
      <c r="H539" t="s">
        <v>12</v>
      </c>
      <c r="I539" t="s">
        <v>17</v>
      </c>
      <c r="J539" t="s">
        <v>101</v>
      </c>
      <c r="K539">
        <f>Table1[[#This Row],[Delivered Date]]-Table1[[#This Row],[Order Date]]</f>
        <v>6</v>
      </c>
      <c r="L539" t="str">
        <f t="shared" si="8"/>
        <v>2025</v>
      </c>
      <c r="M539" t="str">
        <f>TEXT(Table1[[#This Row],[Order Date]],"MMM")</f>
        <v>Dec</v>
      </c>
      <c r="N539" t="e">
        <f>ROUND(Table1[[#This Row],[Unit Price]]*Table1[[#This Row],[Quantity]]*VLOOKUP(Table1[[#This Row],[Product Name]],[1]!Table2[#All],2,FALSE),0)</f>
        <v>#REF!</v>
      </c>
      <c r="O539">
        <f>Table1[[#This Row],[Unit Price]]*Table1[[#This Row],[Quantity]]</f>
        <v>8019</v>
      </c>
      <c r="P539" t="e">
        <f>Table1[[#This Row],[Sales Revenue]]-Table1[[#This Row],[Total Cost]]</f>
        <v>#REF!</v>
      </c>
    </row>
    <row r="540" spans="1:16" x14ac:dyDescent="0.25">
      <c r="A540" t="s">
        <v>602</v>
      </c>
      <c r="B540" t="s">
        <v>23</v>
      </c>
      <c r="C540" t="s">
        <v>134</v>
      </c>
      <c r="D540" s="27">
        <v>45779</v>
      </c>
      <c r="E540" s="27">
        <v>45781</v>
      </c>
      <c r="F540">
        <v>4</v>
      </c>
      <c r="G540">
        <v>578</v>
      </c>
      <c r="H540" t="s">
        <v>11</v>
      </c>
      <c r="I540" t="s">
        <v>15</v>
      </c>
      <c r="J540" t="s">
        <v>116</v>
      </c>
      <c r="K540">
        <f>Table1[[#This Row],[Delivered Date]]-Table1[[#This Row],[Order Date]]</f>
        <v>2</v>
      </c>
      <c r="L540" t="str">
        <f t="shared" si="8"/>
        <v>2025</v>
      </c>
      <c r="M540" t="str">
        <f>TEXT(Table1[[#This Row],[Order Date]],"MMM")</f>
        <v>May</v>
      </c>
      <c r="N540" t="e">
        <f>ROUND(Table1[[#This Row],[Unit Price]]*Table1[[#This Row],[Quantity]]*VLOOKUP(Table1[[#This Row],[Product Name]],[1]!Table2[#All],2,FALSE),0)</f>
        <v>#REF!</v>
      </c>
      <c r="O540">
        <f>Table1[[#This Row],[Unit Price]]*Table1[[#This Row],[Quantity]]</f>
        <v>2312</v>
      </c>
      <c r="P540" t="e">
        <f>Table1[[#This Row],[Sales Revenue]]-Table1[[#This Row],[Total Cost]]</f>
        <v>#REF!</v>
      </c>
    </row>
    <row r="541" spans="1:16" x14ac:dyDescent="0.25">
      <c r="A541" t="s">
        <v>603</v>
      </c>
      <c r="B541" t="s">
        <v>24</v>
      </c>
      <c r="C541" t="s">
        <v>106</v>
      </c>
      <c r="D541" s="27">
        <v>45763</v>
      </c>
      <c r="E541" s="27">
        <v>45767</v>
      </c>
      <c r="F541">
        <v>4</v>
      </c>
      <c r="G541">
        <v>152</v>
      </c>
      <c r="H541" t="s">
        <v>12</v>
      </c>
      <c r="I541" t="s">
        <v>17</v>
      </c>
      <c r="J541" t="s">
        <v>116</v>
      </c>
      <c r="K541">
        <f>Table1[[#This Row],[Delivered Date]]-Table1[[#This Row],[Order Date]]</f>
        <v>4</v>
      </c>
      <c r="L541" t="str">
        <f t="shared" si="8"/>
        <v>2025</v>
      </c>
      <c r="M541" t="str">
        <f>TEXT(Table1[[#This Row],[Order Date]],"MMM")</f>
        <v>Apr</v>
      </c>
      <c r="N541" t="e">
        <f>ROUND(Table1[[#This Row],[Unit Price]]*Table1[[#This Row],[Quantity]]*VLOOKUP(Table1[[#This Row],[Product Name]],[1]!Table2[#All],2,FALSE),0)</f>
        <v>#REF!</v>
      </c>
      <c r="O541">
        <f>Table1[[#This Row],[Unit Price]]*Table1[[#This Row],[Quantity]]</f>
        <v>608</v>
      </c>
      <c r="P541" t="e">
        <f>Table1[[#This Row],[Sales Revenue]]-Table1[[#This Row],[Total Cost]]</f>
        <v>#REF!</v>
      </c>
    </row>
    <row r="542" spans="1:16" x14ac:dyDescent="0.25">
      <c r="A542" t="s">
        <v>604</v>
      </c>
      <c r="B542" t="s">
        <v>22</v>
      </c>
      <c r="C542" t="s">
        <v>124</v>
      </c>
      <c r="D542" s="27">
        <v>45698</v>
      </c>
      <c r="E542" s="27">
        <v>45699</v>
      </c>
      <c r="F542">
        <v>3</v>
      </c>
      <c r="G542">
        <v>288</v>
      </c>
      <c r="H542" t="s">
        <v>11</v>
      </c>
      <c r="I542" t="s">
        <v>15</v>
      </c>
      <c r="J542" t="s">
        <v>116</v>
      </c>
      <c r="K542">
        <f>Table1[[#This Row],[Delivered Date]]-Table1[[#This Row],[Order Date]]</f>
        <v>1</v>
      </c>
      <c r="L542" t="str">
        <f t="shared" si="8"/>
        <v>2025</v>
      </c>
      <c r="M542" t="str">
        <f>TEXT(Table1[[#This Row],[Order Date]],"MMM")</f>
        <v>Feb</v>
      </c>
      <c r="N542" t="e">
        <f>ROUND(Table1[[#This Row],[Unit Price]]*Table1[[#This Row],[Quantity]]*VLOOKUP(Table1[[#This Row],[Product Name]],[1]!Table2[#All],2,FALSE),0)</f>
        <v>#REF!</v>
      </c>
      <c r="O542">
        <f>Table1[[#This Row],[Unit Price]]*Table1[[#This Row],[Quantity]]</f>
        <v>864</v>
      </c>
      <c r="P542" t="e">
        <f>Table1[[#This Row],[Sales Revenue]]-Table1[[#This Row],[Total Cost]]</f>
        <v>#REF!</v>
      </c>
    </row>
    <row r="543" spans="1:16" x14ac:dyDescent="0.25">
      <c r="A543" t="s">
        <v>605</v>
      </c>
      <c r="B543" t="s">
        <v>25</v>
      </c>
      <c r="C543" t="s">
        <v>98</v>
      </c>
      <c r="D543" s="27">
        <v>45986</v>
      </c>
      <c r="E543" s="27">
        <v>45994</v>
      </c>
      <c r="F543">
        <v>1</v>
      </c>
      <c r="G543">
        <v>321</v>
      </c>
      <c r="H543" t="s">
        <v>11</v>
      </c>
      <c r="I543" t="s">
        <v>19</v>
      </c>
      <c r="J543" t="s">
        <v>91</v>
      </c>
      <c r="K543">
        <f>Table1[[#This Row],[Delivered Date]]-Table1[[#This Row],[Order Date]]</f>
        <v>8</v>
      </c>
      <c r="L543" t="str">
        <f t="shared" si="8"/>
        <v>2025</v>
      </c>
      <c r="M543" t="str">
        <f>TEXT(Table1[[#This Row],[Order Date]],"MMM")</f>
        <v>Nov</v>
      </c>
      <c r="N543" t="e">
        <f>ROUND(Table1[[#This Row],[Unit Price]]*Table1[[#This Row],[Quantity]]*VLOOKUP(Table1[[#This Row],[Product Name]],[1]!Table2[#All],2,FALSE),0)</f>
        <v>#REF!</v>
      </c>
      <c r="O543">
        <f>Table1[[#This Row],[Unit Price]]*Table1[[#This Row],[Quantity]]</f>
        <v>321</v>
      </c>
      <c r="P543" t="e">
        <f>Table1[[#This Row],[Sales Revenue]]-Table1[[#This Row],[Total Cost]]</f>
        <v>#REF!</v>
      </c>
    </row>
    <row r="544" spans="1:16" x14ac:dyDescent="0.25">
      <c r="A544" t="s">
        <v>606</v>
      </c>
      <c r="B544" t="s">
        <v>26</v>
      </c>
      <c r="C544" t="s">
        <v>120</v>
      </c>
      <c r="D544" s="27">
        <v>45749</v>
      </c>
      <c r="E544" s="27">
        <v>45759</v>
      </c>
      <c r="F544">
        <v>7</v>
      </c>
      <c r="G544">
        <v>356</v>
      </c>
      <c r="H544" t="s">
        <v>11</v>
      </c>
      <c r="I544" t="s">
        <v>19</v>
      </c>
      <c r="J544" t="s">
        <v>94</v>
      </c>
      <c r="K544">
        <f>Table1[[#This Row],[Delivered Date]]-Table1[[#This Row],[Order Date]]</f>
        <v>10</v>
      </c>
      <c r="L544" t="str">
        <f t="shared" si="8"/>
        <v>2025</v>
      </c>
      <c r="M544" t="str">
        <f>TEXT(Table1[[#This Row],[Order Date]],"MMM")</f>
        <v>Apr</v>
      </c>
      <c r="N544" t="e">
        <f>ROUND(Table1[[#This Row],[Unit Price]]*Table1[[#This Row],[Quantity]]*VLOOKUP(Table1[[#This Row],[Product Name]],[1]!Table2[#All],2,FALSE),0)</f>
        <v>#REF!</v>
      </c>
      <c r="O544">
        <f>Table1[[#This Row],[Unit Price]]*Table1[[#This Row],[Quantity]]</f>
        <v>2492</v>
      </c>
      <c r="P544" t="e">
        <f>Table1[[#This Row],[Sales Revenue]]-Table1[[#This Row],[Total Cost]]</f>
        <v>#REF!</v>
      </c>
    </row>
    <row r="545" spans="1:16" x14ac:dyDescent="0.25">
      <c r="A545" t="s">
        <v>607</v>
      </c>
      <c r="B545" t="s">
        <v>24</v>
      </c>
      <c r="C545" t="s">
        <v>106</v>
      </c>
      <c r="D545" s="27">
        <v>45726</v>
      </c>
      <c r="E545" s="27">
        <v>45737</v>
      </c>
      <c r="F545">
        <v>2</v>
      </c>
      <c r="G545">
        <v>944</v>
      </c>
      <c r="H545" t="s">
        <v>12</v>
      </c>
      <c r="I545" t="s">
        <v>17</v>
      </c>
      <c r="J545" t="s">
        <v>94</v>
      </c>
      <c r="K545">
        <f>Table1[[#This Row],[Delivered Date]]-Table1[[#This Row],[Order Date]]</f>
        <v>11</v>
      </c>
      <c r="L545" t="str">
        <f t="shared" si="8"/>
        <v>2025</v>
      </c>
      <c r="M545" t="str">
        <f>TEXT(Table1[[#This Row],[Order Date]],"MMM")</f>
        <v>Mar</v>
      </c>
      <c r="N545" t="e">
        <f>ROUND(Table1[[#This Row],[Unit Price]]*Table1[[#This Row],[Quantity]]*VLOOKUP(Table1[[#This Row],[Product Name]],[1]!Table2[#All],2,FALSE),0)</f>
        <v>#REF!</v>
      </c>
      <c r="O545">
        <f>Table1[[#This Row],[Unit Price]]*Table1[[#This Row],[Quantity]]</f>
        <v>1888</v>
      </c>
      <c r="P545" t="e">
        <f>Table1[[#This Row],[Sales Revenue]]-Table1[[#This Row],[Total Cost]]</f>
        <v>#REF!</v>
      </c>
    </row>
    <row r="546" spans="1:16" x14ac:dyDescent="0.25">
      <c r="A546" t="s">
        <v>608</v>
      </c>
      <c r="B546" t="s">
        <v>26</v>
      </c>
      <c r="C546" t="s">
        <v>146</v>
      </c>
      <c r="D546" s="27">
        <v>46008</v>
      </c>
      <c r="E546" s="27">
        <v>46018</v>
      </c>
      <c r="F546">
        <v>10</v>
      </c>
      <c r="G546">
        <v>172</v>
      </c>
      <c r="H546" t="s">
        <v>11</v>
      </c>
      <c r="I546" t="s">
        <v>18</v>
      </c>
      <c r="J546" t="s">
        <v>94</v>
      </c>
      <c r="K546">
        <f>Table1[[#This Row],[Delivered Date]]-Table1[[#This Row],[Order Date]]</f>
        <v>10</v>
      </c>
      <c r="L546" t="str">
        <f t="shared" si="8"/>
        <v>2025</v>
      </c>
      <c r="M546" t="str">
        <f>TEXT(Table1[[#This Row],[Order Date]],"MMM")</f>
        <v>Dec</v>
      </c>
      <c r="N546" t="e">
        <f>ROUND(Table1[[#This Row],[Unit Price]]*Table1[[#This Row],[Quantity]]*VLOOKUP(Table1[[#This Row],[Product Name]],[1]!Table2[#All],2,FALSE),0)</f>
        <v>#REF!</v>
      </c>
      <c r="O546">
        <f>Table1[[#This Row],[Unit Price]]*Table1[[#This Row],[Quantity]]</f>
        <v>1720</v>
      </c>
      <c r="P546" t="e">
        <f>Table1[[#This Row],[Sales Revenue]]-Table1[[#This Row],[Total Cost]]</f>
        <v>#REF!</v>
      </c>
    </row>
    <row r="547" spans="1:16" x14ac:dyDescent="0.25">
      <c r="A547" t="s">
        <v>609</v>
      </c>
      <c r="B547" t="s">
        <v>22</v>
      </c>
      <c r="C547" t="s">
        <v>96</v>
      </c>
      <c r="D547" s="27">
        <v>45883</v>
      </c>
      <c r="E547" s="27">
        <v>45885</v>
      </c>
      <c r="F547">
        <v>7</v>
      </c>
      <c r="G547">
        <v>70</v>
      </c>
      <c r="H547" t="s">
        <v>11</v>
      </c>
      <c r="I547" t="s">
        <v>20</v>
      </c>
      <c r="J547" t="s">
        <v>116</v>
      </c>
      <c r="K547">
        <f>Table1[[#This Row],[Delivered Date]]-Table1[[#This Row],[Order Date]]</f>
        <v>2</v>
      </c>
      <c r="L547" t="str">
        <f t="shared" si="8"/>
        <v>2025</v>
      </c>
      <c r="M547" t="str">
        <f>TEXT(Table1[[#This Row],[Order Date]],"MMM")</f>
        <v>Aug</v>
      </c>
      <c r="N547" t="e">
        <f>ROUND(Table1[[#This Row],[Unit Price]]*Table1[[#This Row],[Quantity]]*VLOOKUP(Table1[[#This Row],[Product Name]],[1]!Table2[#All],2,FALSE),0)</f>
        <v>#REF!</v>
      </c>
      <c r="O547">
        <f>Table1[[#This Row],[Unit Price]]*Table1[[#This Row],[Quantity]]</f>
        <v>490</v>
      </c>
      <c r="P547" t="e">
        <f>Table1[[#This Row],[Sales Revenue]]-Table1[[#This Row],[Total Cost]]</f>
        <v>#REF!</v>
      </c>
    </row>
    <row r="548" spans="1:16" x14ac:dyDescent="0.25">
      <c r="A548" t="s">
        <v>610</v>
      </c>
      <c r="B548" t="s">
        <v>24</v>
      </c>
      <c r="C548" t="s">
        <v>106</v>
      </c>
      <c r="D548" s="27">
        <v>45919</v>
      </c>
      <c r="E548" s="27">
        <v>45922</v>
      </c>
      <c r="F548">
        <v>2</v>
      </c>
      <c r="G548">
        <v>722</v>
      </c>
      <c r="H548" t="s">
        <v>11</v>
      </c>
      <c r="I548" t="s">
        <v>17</v>
      </c>
      <c r="J548" t="s">
        <v>116</v>
      </c>
      <c r="K548">
        <f>Table1[[#This Row],[Delivered Date]]-Table1[[#This Row],[Order Date]]</f>
        <v>3</v>
      </c>
      <c r="L548" t="str">
        <f t="shared" si="8"/>
        <v>2025</v>
      </c>
      <c r="M548" t="str">
        <f>TEXT(Table1[[#This Row],[Order Date]],"MMM")</f>
        <v>Sep</v>
      </c>
      <c r="N548" t="e">
        <f>ROUND(Table1[[#This Row],[Unit Price]]*Table1[[#This Row],[Quantity]]*VLOOKUP(Table1[[#This Row],[Product Name]],[1]!Table2[#All],2,FALSE),0)</f>
        <v>#REF!</v>
      </c>
      <c r="O548">
        <f>Table1[[#This Row],[Unit Price]]*Table1[[#This Row],[Quantity]]</f>
        <v>1444</v>
      </c>
      <c r="P548" t="e">
        <f>Table1[[#This Row],[Sales Revenue]]-Table1[[#This Row],[Total Cost]]</f>
        <v>#REF!</v>
      </c>
    </row>
    <row r="549" spans="1:16" x14ac:dyDescent="0.25">
      <c r="A549" t="s">
        <v>611</v>
      </c>
      <c r="B549" t="s">
        <v>25</v>
      </c>
      <c r="C549" t="s">
        <v>140</v>
      </c>
      <c r="D549" s="27">
        <v>46002</v>
      </c>
      <c r="E549" s="27">
        <v>46010</v>
      </c>
      <c r="F549">
        <v>2</v>
      </c>
      <c r="G549">
        <v>876</v>
      </c>
      <c r="H549" t="s">
        <v>12</v>
      </c>
      <c r="I549" t="s">
        <v>20</v>
      </c>
      <c r="J549" t="s">
        <v>91</v>
      </c>
      <c r="K549">
        <f>Table1[[#This Row],[Delivered Date]]-Table1[[#This Row],[Order Date]]</f>
        <v>8</v>
      </c>
      <c r="L549" t="str">
        <f t="shared" si="8"/>
        <v>2025</v>
      </c>
      <c r="M549" t="str">
        <f>TEXT(Table1[[#This Row],[Order Date]],"MMM")</f>
        <v>Dec</v>
      </c>
      <c r="N549" t="e">
        <f>ROUND(Table1[[#This Row],[Unit Price]]*Table1[[#This Row],[Quantity]]*VLOOKUP(Table1[[#This Row],[Product Name]],[1]!Table2[#All],2,FALSE),0)</f>
        <v>#REF!</v>
      </c>
      <c r="O549">
        <f>Table1[[#This Row],[Unit Price]]*Table1[[#This Row],[Quantity]]</f>
        <v>1752</v>
      </c>
      <c r="P549" t="e">
        <f>Table1[[#This Row],[Sales Revenue]]-Table1[[#This Row],[Total Cost]]</f>
        <v>#REF!</v>
      </c>
    </row>
    <row r="550" spans="1:16" x14ac:dyDescent="0.25">
      <c r="A550" t="s">
        <v>177</v>
      </c>
      <c r="B550" t="s">
        <v>22</v>
      </c>
      <c r="C550" t="s">
        <v>96</v>
      </c>
      <c r="D550" s="27">
        <v>45787</v>
      </c>
      <c r="E550" s="27">
        <v>45794</v>
      </c>
      <c r="F550">
        <v>8</v>
      </c>
      <c r="G550">
        <v>281</v>
      </c>
      <c r="H550" t="s">
        <v>11</v>
      </c>
      <c r="I550" t="s">
        <v>18</v>
      </c>
      <c r="J550" t="s">
        <v>101</v>
      </c>
      <c r="K550">
        <f>Table1[[#This Row],[Delivered Date]]-Table1[[#This Row],[Order Date]]</f>
        <v>7</v>
      </c>
      <c r="L550" t="str">
        <f t="shared" si="8"/>
        <v>2025</v>
      </c>
      <c r="M550" t="str">
        <f>TEXT(Table1[[#This Row],[Order Date]],"MMM")</f>
        <v>May</v>
      </c>
      <c r="N550" t="e">
        <f>ROUND(Table1[[#This Row],[Unit Price]]*Table1[[#This Row],[Quantity]]*VLOOKUP(Table1[[#This Row],[Product Name]],[1]!Table2[#All],2,FALSE),0)</f>
        <v>#REF!</v>
      </c>
      <c r="O550">
        <f>Table1[[#This Row],[Unit Price]]*Table1[[#This Row],[Quantity]]</f>
        <v>2248</v>
      </c>
      <c r="P550" t="e">
        <f>Table1[[#This Row],[Sales Revenue]]-Table1[[#This Row],[Total Cost]]</f>
        <v>#REF!</v>
      </c>
    </row>
    <row r="551" spans="1:16" x14ac:dyDescent="0.25">
      <c r="A551" t="s">
        <v>612</v>
      </c>
      <c r="B551" t="s">
        <v>24</v>
      </c>
      <c r="C551" t="s">
        <v>100</v>
      </c>
      <c r="D551" s="27">
        <v>45757</v>
      </c>
      <c r="E551" s="27">
        <v>45764</v>
      </c>
      <c r="F551">
        <v>7</v>
      </c>
      <c r="G551">
        <v>390</v>
      </c>
      <c r="H551" t="s">
        <v>12</v>
      </c>
      <c r="I551" t="s">
        <v>20</v>
      </c>
      <c r="J551" t="s">
        <v>116</v>
      </c>
      <c r="K551">
        <f>Table1[[#This Row],[Delivered Date]]-Table1[[#This Row],[Order Date]]</f>
        <v>7</v>
      </c>
      <c r="L551" t="str">
        <f t="shared" si="8"/>
        <v>2025</v>
      </c>
      <c r="M551" t="str">
        <f>TEXT(Table1[[#This Row],[Order Date]],"MMM")</f>
        <v>Apr</v>
      </c>
      <c r="N551" t="e">
        <f>ROUND(Table1[[#This Row],[Unit Price]]*Table1[[#This Row],[Quantity]]*VLOOKUP(Table1[[#This Row],[Product Name]],[1]!Table2[#All],2,FALSE),0)</f>
        <v>#REF!</v>
      </c>
      <c r="O551">
        <f>Table1[[#This Row],[Unit Price]]*Table1[[#This Row],[Quantity]]</f>
        <v>2730</v>
      </c>
      <c r="P551" t="e">
        <f>Table1[[#This Row],[Sales Revenue]]-Table1[[#This Row],[Total Cost]]</f>
        <v>#REF!</v>
      </c>
    </row>
    <row r="552" spans="1:16" x14ac:dyDescent="0.25">
      <c r="A552" t="s">
        <v>613</v>
      </c>
      <c r="B552" t="s">
        <v>26</v>
      </c>
      <c r="C552" t="s">
        <v>146</v>
      </c>
      <c r="D552" s="27">
        <v>45934</v>
      </c>
      <c r="E552" s="27">
        <v>45940</v>
      </c>
      <c r="F552">
        <v>5</v>
      </c>
      <c r="G552">
        <v>953</v>
      </c>
      <c r="H552" t="s">
        <v>11</v>
      </c>
      <c r="I552" t="s">
        <v>19</v>
      </c>
      <c r="J552" t="s">
        <v>101</v>
      </c>
      <c r="K552">
        <f>Table1[[#This Row],[Delivered Date]]-Table1[[#This Row],[Order Date]]</f>
        <v>6</v>
      </c>
      <c r="L552" t="str">
        <f t="shared" si="8"/>
        <v>2025</v>
      </c>
      <c r="M552" t="str">
        <f>TEXT(Table1[[#This Row],[Order Date]],"MMM")</f>
        <v>Oct</v>
      </c>
      <c r="N552" t="e">
        <f>ROUND(Table1[[#This Row],[Unit Price]]*Table1[[#This Row],[Quantity]]*VLOOKUP(Table1[[#This Row],[Product Name]],[1]!Table2[#All],2,FALSE),0)</f>
        <v>#REF!</v>
      </c>
      <c r="O552">
        <f>Table1[[#This Row],[Unit Price]]*Table1[[#This Row],[Quantity]]</f>
        <v>4765</v>
      </c>
      <c r="P552" t="e">
        <f>Table1[[#This Row],[Sales Revenue]]-Table1[[#This Row],[Total Cost]]</f>
        <v>#REF!</v>
      </c>
    </row>
    <row r="553" spans="1:16" x14ac:dyDescent="0.25">
      <c r="A553" t="s">
        <v>614</v>
      </c>
      <c r="B553" t="s">
        <v>26</v>
      </c>
      <c r="C553" t="s">
        <v>112</v>
      </c>
      <c r="D553" s="27">
        <v>45666</v>
      </c>
      <c r="E553" s="27">
        <v>45678</v>
      </c>
      <c r="F553">
        <v>6</v>
      </c>
      <c r="G553">
        <v>323</v>
      </c>
      <c r="H553" t="s">
        <v>12</v>
      </c>
      <c r="I553" t="s">
        <v>20</v>
      </c>
      <c r="J553" t="s">
        <v>91</v>
      </c>
      <c r="K553">
        <f>Table1[[#This Row],[Delivered Date]]-Table1[[#This Row],[Order Date]]</f>
        <v>12</v>
      </c>
      <c r="L553" t="str">
        <f t="shared" si="8"/>
        <v>2025</v>
      </c>
      <c r="M553" t="str">
        <f>TEXT(Table1[[#This Row],[Order Date]],"MMM")</f>
        <v>Jan</v>
      </c>
      <c r="N553" t="e">
        <f>ROUND(Table1[[#This Row],[Unit Price]]*Table1[[#This Row],[Quantity]]*VLOOKUP(Table1[[#This Row],[Product Name]],[1]!Table2[#All],2,FALSE),0)</f>
        <v>#REF!</v>
      </c>
      <c r="O553">
        <f>Table1[[#This Row],[Unit Price]]*Table1[[#This Row],[Quantity]]</f>
        <v>1938</v>
      </c>
      <c r="P553" t="e">
        <f>Table1[[#This Row],[Sales Revenue]]-Table1[[#This Row],[Total Cost]]</f>
        <v>#REF!</v>
      </c>
    </row>
    <row r="554" spans="1:16" x14ac:dyDescent="0.25">
      <c r="A554" t="s">
        <v>615</v>
      </c>
      <c r="B554" t="s">
        <v>26</v>
      </c>
      <c r="C554" t="s">
        <v>120</v>
      </c>
      <c r="D554" s="27">
        <v>45713</v>
      </c>
      <c r="E554" s="27">
        <v>45717</v>
      </c>
      <c r="F554">
        <v>3</v>
      </c>
      <c r="G554">
        <v>380</v>
      </c>
      <c r="H554" t="s">
        <v>11</v>
      </c>
      <c r="I554" t="s">
        <v>19</v>
      </c>
      <c r="J554" t="s">
        <v>116</v>
      </c>
      <c r="K554">
        <f>Table1[[#This Row],[Delivered Date]]-Table1[[#This Row],[Order Date]]</f>
        <v>4</v>
      </c>
      <c r="L554" t="str">
        <f t="shared" si="8"/>
        <v>2025</v>
      </c>
      <c r="M554" t="str">
        <f>TEXT(Table1[[#This Row],[Order Date]],"MMM")</f>
        <v>Feb</v>
      </c>
      <c r="N554" t="e">
        <f>ROUND(Table1[[#This Row],[Unit Price]]*Table1[[#This Row],[Quantity]]*VLOOKUP(Table1[[#This Row],[Product Name]],[1]!Table2[#All],2,FALSE),0)</f>
        <v>#REF!</v>
      </c>
      <c r="O554">
        <f>Table1[[#This Row],[Unit Price]]*Table1[[#This Row],[Quantity]]</f>
        <v>1140</v>
      </c>
      <c r="P554" t="e">
        <f>Table1[[#This Row],[Sales Revenue]]-Table1[[#This Row],[Total Cost]]</f>
        <v>#REF!</v>
      </c>
    </row>
    <row r="555" spans="1:16" x14ac:dyDescent="0.25">
      <c r="A555" t="s">
        <v>616</v>
      </c>
      <c r="B555" t="s">
        <v>23</v>
      </c>
      <c r="C555" t="s">
        <v>93</v>
      </c>
      <c r="D555" s="27">
        <v>45897</v>
      </c>
      <c r="E555" s="27">
        <v>45905</v>
      </c>
      <c r="F555">
        <v>10</v>
      </c>
      <c r="G555">
        <v>509</v>
      </c>
      <c r="H555" t="s">
        <v>12</v>
      </c>
      <c r="I555" t="s">
        <v>20</v>
      </c>
      <c r="J555" t="s">
        <v>91</v>
      </c>
      <c r="K555">
        <f>Table1[[#This Row],[Delivered Date]]-Table1[[#This Row],[Order Date]]</f>
        <v>8</v>
      </c>
      <c r="L555" t="str">
        <f t="shared" si="8"/>
        <v>2025</v>
      </c>
      <c r="M555" t="str">
        <f>TEXT(Table1[[#This Row],[Order Date]],"MMM")</f>
        <v>Aug</v>
      </c>
      <c r="N555" t="e">
        <f>ROUND(Table1[[#This Row],[Unit Price]]*Table1[[#This Row],[Quantity]]*VLOOKUP(Table1[[#This Row],[Product Name]],[1]!Table2[#All],2,FALSE),0)</f>
        <v>#REF!</v>
      </c>
      <c r="O555">
        <f>Table1[[#This Row],[Unit Price]]*Table1[[#This Row],[Quantity]]</f>
        <v>5090</v>
      </c>
      <c r="P555" t="e">
        <f>Table1[[#This Row],[Sales Revenue]]-Table1[[#This Row],[Total Cost]]</f>
        <v>#REF!</v>
      </c>
    </row>
    <row r="556" spans="1:16" x14ac:dyDescent="0.25">
      <c r="A556" t="s">
        <v>196</v>
      </c>
      <c r="B556" t="s">
        <v>25</v>
      </c>
      <c r="C556" t="s">
        <v>98</v>
      </c>
      <c r="D556" s="27">
        <v>45743</v>
      </c>
      <c r="E556" s="27">
        <v>45748</v>
      </c>
      <c r="F556">
        <v>1</v>
      </c>
      <c r="G556">
        <v>968</v>
      </c>
      <c r="H556" t="s">
        <v>11</v>
      </c>
      <c r="I556" t="s">
        <v>18</v>
      </c>
      <c r="J556" t="s">
        <v>101</v>
      </c>
      <c r="K556">
        <f>Table1[[#This Row],[Delivered Date]]-Table1[[#This Row],[Order Date]]</f>
        <v>5</v>
      </c>
      <c r="L556" t="str">
        <f t="shared" si="8"/>
        <v>2025</v>
      </c>
      <c r="M556" t="str">
        <f>TEXT(Table1[[#This Row],[Order Date]],"MMM")</f>
        <v>Mar</v>
      </c>
      <c r="N556" t="e">
        <f>ROUND(Table1[[#This Row],[Unit Price]]*Table1[[#This Row],[Quantity]]*VLOOKUP(Table1[[#This Row],[Product Name]],[1]!Table2[#All],2,FALSE),0)</f>
        <v>#REF!</v>
      </c>
      <c r="O556">
        <f>Table1[[#This Row],[Unit Price]]*Table1[[#This Row],[Quantity]]</f>
        <v>968</v>
      </c>
      <c r="P556" t="e">
        <f>Table1[[#This Row],[Sales Revenue]]-Table1[[#This Row],[Total Cost]]</f>
        <v>#REF!</v>
      </c>
    </row>
    <row r="557" spans="1:16" x14ac:dyDescent="0.25">
      <c r="A557" s="24" t="s">
        <v>74</v>
      </c>
      <c r="B557" s="24" t="s">
        <v>653</v>
      </c>
      <c r="C557" s="24" t="s">
        <v>98</v>
      </c>
      <c r="D557" s="25">
        <v>45735</v>
      </c>
      <c r="E557" s="25">
        <v>45735</v>
      </c>
      <c r="F557" s="24">
        <v>1</v>
      </c>
      <c r="G557" s="24">
        <v>22</v>
      </c>
      <c r="H557" s="24" t="s">
        <v>11</v>
      </c>
      <c r="I557" s="24" t="s">
        <v>18</v>
      </c>
      <c r="J557" s="24" t="s">
        <v>654</v>
      </c>
      <c r="K557">
        <f>Table1[[#This Row],[Delivered Date]]-Table1[[#This Row],[Order Date]]</f>
        <v>0</v>
      </c>
      <c r="L557" t="str">
        <f>TEXT(D557,"YYYY")</f>
        <v>2025</v>
      </c>
      <c r="M557" t="str">
        <f>TEXT(Table1[[#This Row],[Order Date]],"MMM")</f>
        <v>Mar</v>
      </c>
      <c r="N557" t="e">
        <f>ROUND(Table1[[#This Row],[Unit Price]]*Table1[[#This Row],[Quantity]]*VLOOKUP(Table1[[#This Row],[Product Name]],[1]!Table2[#All],2,FALSE),0)</f>
        <v>#REF!</v>
      </c>
      <c r="O557">
        <f>Table1[[#This Row],[Unit Price]]*Table1[[#This Row],[Quantity]]</f>
        <v>22</v>
      </c>
      <c r="P557" t="e">
        <f>Table1[[#This Row],[Sales Revenue]]-Table1[[#This Row],[Total Cost]]</f>
        <v>#REF!</v>
      </c>
    </row>
    <row r="558" spans="1:16" x14ac:dyDescent="0.25">
      <c r="A558" s="24" t="s">
        <v>74</v>
      </c>
      <c r="B558" s="24" t="s">
        <v>22</v>
      </c>
      <c r="C558" s="24" t="s">
        <v>98</v>
      </c>
      <c r="D558" s="25">
        <v>45735</v>
      </c>
      <c r="E558" s="25">
        <v>45735</v>
      </c>
      <c r="F558" s="24">
        <v>2</v>
      </c>
      <c r="G558" s="24">
        <v>233</v>
      </c>
      <c r="H558" s="24" t="s">
        <v>12</v>
      </c>
      <c r="I558" s="24" t="s">
        <v>15</v>
      </c>
      <c r="J558" s="24" t="s">
        <v>654</v>
      </c>
      <c r="K558">
        <f>Table1[[#This Row],[Delivered Date]]-Table1[[#This Row],[Order Date]]</f>
        <v>0</v>
      </c>
      <c r="L558" t="str">
        <f>TEXT(D558,"YYYY")</f>
        <v>2025</v>
      </c>
      <c r="M558" t="str">
        <f>TEXT(Table1[[#This Row],[Order Date]],"MMM")</f>
        <v>Mar</v>
      </c>
      <c r="N558" t="e">
        <f>ROUND(Table1[[#This Row],[Unit Price]]*Table1[[#This Row],[Quantity]]*VLOOKUP(Table1[[#This Row],[Product Name]],[1]!Table2[#All],2,FALSE),0)</f>
        <v>#REF!</v>
      </c>
      <c r="O558">
        <f>Table1[[#This Row],[Unit Price]]*Table1[[#This Row],[Quantity]]</f>
        <v>466</v>
      </c>
      <c r="P558" t="e">
        <f>Table1[[#This Row],[Sales Revenue]]-Table1[[#This Row],[Total Cost]]</f>
        <v>#REF!</v>
      </c>
    </row>
    <row r="559" spans="1:16" x14ac:dyDescent="0.25">
      <c r="A559" s="24" t="s">
        <v>655</v>
      </c>
      <c r="B559" s="24" t="s">
        <v>653</v>
      </c>
      <c r="C559" s="24" t="s">
        <v>110</v>
      </c>
      <c r="D559" s="25">
        <v>45735</v>
      </c>
      <c r="E559" s="25">
        <v>45735</v>
      </c>
      <c r="F559" s="24">
        <v>3</v>
      </c>
      <c r="G559" s="24">
        <v>234</v>
      </c>
      <c r="H559" s="24" t="s">
        <v>12</v>
      </c>
      <c r="I559" s="24" t="s">
        <v>15</v>
      </c>
      <c r="J559" s="24" t="s">
        <v>654</v>
      </c>
      <c r="K559">
        <f>Table1[[#This Row],[Delivered Date]]-Table1[[#This Row],[Order Date]]</f>
        <v>0</v>
      </c>
      <c r="L559" t="str">
        <f>TEXT(D559,"YYYY")</f>
        <v>2025</v>
      </c>
      <c r="M559" t="str">
        <f>TEXT(Table1[[#This Row],[Order Date]],"MMM")</f>
        <v>Mar</v>
      </c>
      <c r="N559" t="e">
        <f>ROUND(Table1[[#This Row],[Unit Price]]*Table1[[#This Row],[Quantity]]*VLOOKUP(Table1[[#This Row],[Product Name]],[1]!Table2[#All],2,FALSE),0)</f>
        <v>#REF!</v>
      </c>
      <c r="O559">
        <f>Table1[[#This Row],[Unit Price]]*Table1[[#This Row],[Quantity]]</f>
        <v>702</v>
      </c>
      <c r="P559" t="e">
        <f>Table1[[#This Row],[Sales Revenue]]-Table1[[#This Row],[Total Cost]]</f>
        <v>#REF!</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F81CD9-19F8-4DDD-AE0D-74283099084F}">
  <sheetPr codeName="Sheet2"/>
  <dimension ref="A1:AA62"/>
  <sheetViews>
    <sheetView topLeftCell="L7" zoomScale="85" zoomScaleNormal="85" workbookViewId="0">
      <selection activeCell="Z14" sqref="Z14:AA20"/>
    </sheetView>
  </sheetViews>
  <sheetFormatPr defaultRowHeight="15" x14ac:dyDescent="0.25"/>
  <cols>
    <col min="1" max="1" width="14" bestFit="1" customWidth="1"/>
    <col min="2" max="2" width="25.5703125" bestFit="1" customWidth="1"/>
    <col min="3" max="3" width="19.42578125" bestFit="1" customWidth="1"/>
    <col min="4" max="4" width="13.28515625" bestFit="1" customWidth="1"/>
    <col min="5" max="5" width="19" bestFit="1" customWidth="1"/>
    <col min="6" max="6" width="16.42578125" bestFit="1" customWidth="1"/>
    <col min="7" max="7" width="20.7109375" bestFit="1" customWidth="1"/>
    <col min="8" max="8" width="24.140625" bestFit="1" customWidth="1"/>
    <col min="9" max="9" width="23.85546875" customWidth="1"/>
    <col min="10" max="10" width="18" customWidth="1"/>
    <col min="11" max="11" width="16.85546875" bestFit="1" customWidth="1"/>
    <col min="13" max="13" width="13.140625" bestFit="1" customWidth="1"/>
    <col min="14" max="15" width="19.42578125" bestFit="1" customWidth="1"/>
    <col min="16" max="16" width="14" bestFit="1" customWidth="1"/>
    <col min="17" max="17" width="19" bestFit="1" customWidth="1"/>
    <col min="20" max="20" width="20.7109375" bestFit="1" customWidth="1"/>
    <col min="21" max="21" width="12.5703125" bestFit="1" customWidth="1"/>
    <col min="23" max="23" width="16" bestFit="1" customWidth="1"/>
    <col min="24" max="24" width="12.5703125" bestFit="1" customWidth="1"/>
    <col min="26" max="26" width="16" bestFit="1" customWidth="1"/>
  </cols>
  <sheetData>
    <row r="1" spans="1:27" ht="16.5" x14ac:dyDescent="0.3">
      <c r="J1" s="1" t="s">
        <v>0</v>
      </c>
    </row>
    <row r="2" spans="1:27" ht="16.5" x14ac:dyDescent="0.3">
      <c r="J2" s="1" t="s">
        <v>1</v>
      </c>
    </row>
    <row r="3" spans="1:27" ht="16.5" x14ac:dyDescent="0.3">
      <c r="C3" t="s">
        <v>27</v>
      </c>
      <c r="J3" s="1" t="s">
        <v>2</v>
      </c>
    </row>
    <row r="4" spans="1:27" ht="16.5" x14ac:dyDescent="0.3">
      <c r="C4" s="54">
        <v>555</v>
      </c>
      <c r="J4" s="1" t="s">
        <v>3</v>
      </c>
    </row>
    <row r="5" spans="1:27" ht="16.5" x14ac:dyDescent="0.3">
      <c r="J5" s="1" t="s">
        <v>4</v>
      </c>
    </row>
    <row r="6" spans="1:27" ht="16.5" x14ac:dyDescent="0.3">
      <c r="J6" s="1" t="s">
        <v>5</v>
      </c>
    </row>
    <row r="8" spans="1:27" x14ac:dyDescent="0.25">
      <c r="A8" t="s">
        <v>6</v>
      </c>
      <c r="B8" t="s">
        <v>8</v>
      </c>
      <c r="C8" t="s">
        <v>7</v>
      </c>
    </row>
    <row r="9" spans="1:27" x14ac:dyDescent="0.25">
      <c r="A9" s="54">
        <v>957252</v>
      </c>
      <c r="B9" s="54">
        <v>1471551</v>
      </c>
      <c r="C9" s="54">
        <v>514299</v>
      </c>
    </row>
    <row r="11" spans="1:27" x14ac:dyDescent="0.25">
      <c r="A11" s="4">
        <f>A9</f>
        <v>957252</v>
      </c>
      <c r="B11" s="4">
        <f>B9</f>
        <v>1471551</v>
      </c>
      <c r="C11" s="4">
        <f>C9</f>
        <v>514299</v>
      </c>
    </row>
    <row r="13" spans="1:27" x14ac:dyDescent="0.25">
      <c r="A13" s="2" t="s">
        <v>10</v>
      </c>
      <c r="B13" t="s">
        <v>9</v>
      </c>
      <c r="C13" t="s">
        <v>28</v>
      </c>
      <c r="E13" t="s">
        <v>31</v>
      </c>
      <c r="F13" t="s">
        <v>28</v>
      </c>
      <c r="H13" t="s">
        <v>31</v>
      </c>
      <c r="J13" s="2" t="s">
        <v>10</v>
      </c>
      <c r="K13" t="s">
        <v>21</v>
      </c>
      <c r="M13" s="2" t="s">
        <v>10</v>
      </c>
      <c r="N13" t="s">
        <v>27</v>
      </c>
      <c r="P13" s="2" t="s">
        <v>10</v>
      </c>
      <c r="Q13" t="s">
        <v>659</v>
      </c>
      <c r="S13" s="2" t="s">
        <v>10</v>
      </c>
      <c r="T13" t="s">
        <v>657</v>
      </c>
      <c r="U13" t="s">
        <v>658</v>
      </c>
      <c r="W13" s="2" t="s">
        <v>10</v>
      </c>
      <c r="X13" t="s">
        <v>7</v>
      </c>
    </row>
    <row r="14" spans="1:27" x14ac:dyDescent="0.25">
      <c r="A14" s="3" t="s">
        <v>11</v>
      </c>
      <c r="B14" s="54">
        <v>287</v>
      </c>
      <c r="C14" t="s">
        <v>29</v>
      </c>
      <c r="D14">
        <f>B14</f>
        <v>287</v>
      </c>
      <c r="E14" s="5">
        <f>D14/($D$14+$D$15)</f>
        <v>0.51711711711711716</v>
      </c>
      <c r="F14" s="5" t="s">
        <v>32</v>
      </c>
      <c r="G14" s="6">
        <f>B15</f>
        <v>268</v>
      </c>
      <c r="H14" s="5">
        <f>G14/($G$14+$G$15)</f>
        <v>0.48288288288288289</v>
      </c>
      <c r="J14" s="3" t="s">
        <v>18</v>
      </c>
      <c r="K14" s="54">
        <v>133</v>
      </c>
      <c r="M14" s="3" t="s">
        <v>22</v>
      </c>
      <c r="N14" s="54">
        <v>116</v>
      </c>
      <c r="P14" s="3" t="s">
        <v>116</v>
      </c>
      <c r="Q14" s="54">
        <v>162</v>
      </c>
      <c r="S14" s="3" t="s">
        <v>22</v>
      </c>
      <c r="T14" s="54">
        <v>323605</v>
      </c>
      <c r="U14" s="54">
        <v>90596</v>
      </c>
      <c r="W14" s="3" t="s">
        <v>14</v>
      </c>
      <c r="X14" s="54">
        <v>11609</v>
      </c>
      <c r="Z14" s="3" t="s">
        <v>14</v>
      </c>
      <c r="AA14">
        <v>11609</v>
      </c>
    </row>
    <row r="15" spans="1:27" x14ac:dyDescent="0.25">
      <c r="A15" s="3" t="s">
        <v>12</v>
      </c>
      <c r="B15" s="54">
        <v>268</v>
      </c>
      <c r="C15" t="s">
        <v>30</v>
      </c>
      <c r="D15">
        <f>B15</f>
        <v>268</v>
      </c>
      <c r="E15" s="5">
        <f>D15/($D$14+$D$15)</f>
        <v>0.48288288288288289</v>
      </c>
      <c r="F15" s="5" t="s">
        <v>33</v>
      </c>
      <c r="G15" s="6">
        <f>B14</f>
        <v>287</v>
      </c>
      <c r="H15" s="5">
        <f>G15/($G$14+$G$15)</f>
        <v>0.51711711711711716</v>
      </c>
      <c r="J15" s="3" t="s">
        <v>15</v>
      </c>
      <c r="K15" s="54">
        <v>117</v>
      </c>
      <c r="M15" s="3" t="s">
        <v>23</v>
      </c>
      <c r="N15" s="54">
        <v>122</v>
      </c>
      <c r="P15" s="3" t="s">
        <v>101</v>
      </c>
      <c r="Q15" s="54">
        <v>127</v>
      </c>
      <c r="S15" s="3" t="s">
        <v>23</v>
      </c>
      <c r="T15" s="54">
        <v>320045</v>
      </c>
      <c r="U15" s="54">
        <v>144183</v>
      </c>
      <c r="W15" s="3" t="s">
        <v>15</v>
      </c>
      <c r="X15" s="54">
        <v>102456</v>
      </c>
      <c r="Z15" s="3" t="s">
        <v>15</v>
      </c>
      <c r="AA15">
        <v>102456</v>
      </c>
    </row>
    <row r="16" spans="1:27" x14ac:dyDescent="0.25">
      <c r="A16" s="3" t="s">
        <v>13</v>
      </c>
      <c r="B16" s="54">
        <v>555</v>
      </c>
      <c r="D16" s="2" t="s">
        <v>28</v>
      </c>
      <c r="E16" t="s">
        <v>11</v>
      </c>
      <c r="J16" s="3" t="s">
        <v>19</v>
      </c>
      <c r="K16" s="54">
        <v>97</v>
      </c>
      <c r="M16" s="3" t="s">
        <v>24</v>
      </c>
      <c r="N16" s="54">
        <v>111</v>
      </c>
      <c r="P16" s="3" t="s">
        <v>94</v>
      </c>
      <c r="Q16" s="54">
        <v>123</v>
      </c>
      <c r="S16" s="3" t="s">
        <v>24</v>
      </c>
      <c r="T16" s="54">
        <v>291366</v>
      </c>
      <c r="U16" s="54">
        <v>76261</v>
      </c>
      <c r="W16" s="3" t="s">
        <v>16</v>
      </c>
      <c r="X16" s="54">
        <v>22127</v>
      </c>
      <c r="Z16" s="3" t="s">
        <v>16</v>
      </c>
      <c r="AA16">
        <v>22127</v>
      </c>
    </row>
    <row r="17" spans="3:27" x14ac:dyDescent="0.25">
      <c r="J17" s="3" t="s">
        <v>17</v>
      </c>
      <c r="K17" s="54">
        <v>90</v>
      </c>
      <c r="M17" s="3" t="s">
        <v>25</v>
      </c>
      <c r="N17" s="54">
        <v>113</v>
      </c>
      <c r="P17" s="3" t="s">
        <v>91</v>
      </c>
      <c r="Q17" s="54">
        <v>143</v>
      </c>
      <c r="S17" s="3" t="s">
        <v>25</v>
      </c>
      <c r="T17" s="54">
        <v>293726</v>
      </c>
      <c r="U17" s="54">
        <v>132073</v>
      </c>
      <c r="W17" s="3" t="s">
        <v>17</v>
      </c>
      <c r="X17" s="54">
        <v>82027</v>
      </c>
      <c r="Z17" s="3" t="s">
        <v>17</v>
      </c>
      <c r="AA17">
        <v>82027</v>
      </c>
    </row>
    <row r="18" spans="3:27" x14ac:dyDescent="0.25">
      <c r="D18" s="2" t="s">
        <v>10</v>
      </c>
      <c r="E18" t="s">
        <v>658</v>
      </c>
      <c r="F18" t="s">
        <v>656</v>
      </c>
      <c r="G18" t="s">
        <v>657</v>
      </c>
      <c r="J18" s="3" t="s">
        <v>20</v>
      </c>
      <c r="K18" s="54">
        <v>83</v>
      </c>
      <c r="M18" s="3" t="s">
        <v>26</v>
      </c>
      <c r="N18" s="54">
        <v>93</v>
      </c>
      <c r="P18" s="3" t="s">
        <v>13</v>
      </c>
      <c r="Q18" s="54">
        <v>555</v>
      </c>
      <c r="S18" s="3" t="s">
        <v>26</v>
      </c>
      <c r="T18" s="54">
        <v>242809</v>
      </c>
      <c r="U18" s="54">
        <v>71186</v>
      </c>
      <c r="W18" s="3" t="s">
        <v>18</v>
      </c>
      <c r="X18" s="54">
        <v>114732</v>
      </c>
      <c r="Z18" s="3" t="s">
        <v>18</v>
      </c>
      <c r="AA18">
        <v>114732</v>
      </c>
    </row>
    <row r="19" spans="3:27" x14ac:dyDescent="0.25">
      <c r="C19">
        <v>1</v>
      </c>
      <c r="D19" s="3" t="s">
        <v>34</v>
      </c>
      <c r="E19" s="54">
        <v>30289</v>
      </c>
      <c r="F19" s="54">
        <v>51842</v>
      </c>
      <c r="G19" s="54">
        <v>82131</v>
      </c>
      <c r="J19" s="3" t="s">
        <v>16</v>
      </c>
      <c r="K19" s="54">
        <v>20</v>
      </c>
      <c r="M19" s="3" t="s">
        <v>13</v>
      </c>
      <c r="N19" s="54">
        <v>555</v>
      </c>
      <c r="S19" s="3" t="s">
        <v>13</v>
      </c>
      <c r="T19" s="54">
        <v>1471551</v>
      </c>
      <c r="U19" s="54">
        <v>514299</v>
      </c>
      <c r="W19" s="3" t="s">
        <v>19</v>
      </c>
      <c r="X19" s="54">
        <v>100286</v>
      </c>
      <c r="Z19" s="3" t="s">
        <v>19</v>
      </c>
      <c r="AA19">
        <v>100286</v>
      </c>
    </row>
    <row r="20" spans="3:27" x14ac:dyDescent="0.25">
      <c r="C20">
        <v>2</v>
      </c>
      <c r="D20" s="3" t="s">
        <v>35</v>
      </c>
      <c r="E20" s="54">
        <v>16423</v>
      </c>
      <c r="F20" s="54">
        <v>35256</v>
      </c>
      <c r="G20" s="54">
        <v>51679</v>
      </c>
      <c r="J20" s="3" t="s">
        <v>14</v>
      </c>
      <c r="K20" s="54">
        <v>15</v>
      </c>
      <c r="W20" s="3" t="s">
        <v>20</v>
      </c>
      <c r="X20" s="54">
        <v>81062</v>
      </c>
      <c r="Z20" s="3" t="s">
        <v>20</v>
      </c>
      <c r="AA20">
        <v>81062</v>
      </c>
    </row>
    <row r="21" spans="3:27" x14ac:dyDescent="0.25">
      <c r="C21">
        <v>3</v>
      </c>
      <c r="D21" s="3" t="s">
        <v>36</v>
      </c>
      <c r="E21" s="54">
        <v>16591</v>
      </c>
      <c r="F21" s="54">
        <v>34652</v>
      </c>
      <c r="G21" s="54">
        <v>51243</v>
      </c>
      <c r="J21" s="3" t="s">
        <v>13</v>
      </c>
      <c r="K21" s="54">
        <v>555</v>
      </c>
      <c r="W21" s="3" t="s">
        <v>13</v>
      </c>
      <c r="X21" s="54">
        <v>514299</v>
      </c>
    </row>
    <row r="22" spans="3:27" x14ac:dyDescent="0.25">
      <c r="C22">
        <v>4</v>
      </c>
      <c r="D22" s="3" t="s">
        <v>37</v>
      </c>
      <c r="E22" s="54">
        <v>22656</v>
      </c>
      <c r="F22" s="54">
        <v>51221</v>
      </c>
      <c r="G22" s="54">
        <v>73877</v>
      </c>
    </row>
    <row r="23" spans="3:27" x14ac:dyDescent="0.25">
      <c r="C23">
        <v>5</v>
      </c>
      <c r="D23" s="3" t="s">
        <v>38</v>
      </c>
      <c r="E23" s="54">
        <v>16193</v>
      </c>
      <c r="F23" s="54">
        <v>31228</v>
      </c>
      <c r="G23" s="54">
        <v>47421</v>
      </c>
      <c r="J23" s="2" t="s">
        <v>10</v>
      </c>
      <c r="K23" t="s">
        <v>21</v>
      </c>
    </row>
    <row r="24" spans="3:27" x14ac:dyDescent="0.25">
      <c r="C24">
        <v>6</v>
      </c>
      <c r="D24" s="3" t="s">
        <v>39</v>
      </c>
      <c r="E24" s="54">
        <v>26811</v>
      </c>
      <c r="F24" s="54">
        <v>38061</v>
      </c>
      <c r="G24" s="54">
        <v>64872</v>
      </c>
      <c r="J24" s="3" t="s">
        <v>18</v>
      </c>
      <c r="K24" s="54">
        <v>133</v>
      </c>
      <c r="M24" s="2" t="s">
        <v>28</v>
      </c>
      <c r="N24" t="s">
        <v>11</v>
      </c>
    </row>
    <row r="25" spans="3:27" x14ac:dyDescent="0.25">
      <c r="C25">
        <v>7</v>
      </c>
      <c r="D25" s="3" t="s">
        <v>40</v>
      </c>
      <c r="E25" s="54">
        <v>27318</v>
      </c>
      <c r="F25" s="54">
        <v>52359</v>
      </c>
      <c r="G25" s="54">
        <v>79677</v>
      </c>
      <c r="J25" s="3" t="s">
        <v>15</v>
      </c>
      <c r="K25" s="54">
        <v>117</v>
      </c>
    </row>
    <row r="26" spans="3:27" x14ac:dyDescent="0.25">
      <c r="C26">
        <v>8</v>
      </c>
      <c r="D26" s="3" t="s">
        <v>41</v>
      </c>
      <c r="E26" s="54">
        <v>19954</v>
      </c>
      <c r="F26" s="54">
        <v>40215</v>
      </c>
      <c r="G26" s="54">
        <v>60169</v>
      </c>
      <c r="J26" s="3" t="s">
        <v>19</v>
      </c>
      <c r="K26" s="54">
        <v>97</v>
      </c>
      <c r="M26" s="2" t="s">
        <v>10</v>
      </c>
      <c r="N26" t="s">
        <v>656</v>
      </c>
      <c r="O26" t="s">
        <v>657</v>
      </c>
      <c r="P26" t="s">
        <v>658</v>
      </c>
    </row>
    <row r="27" spans="3:27" x14ac:dyDescent="0.25">
      <c r="C27">
        <v>9</v>
      </c>
      <c r="D27" s="3" t="s">
        <v>42</v>
      </c>
      <c r="E27" s="54">
        <v>18154</v>
      </c>
      <c r="F27" s="54">
        <v>29139</v>
      </c>
      <c r="G27" s="54">
        <v>47293</v>
      </c>
      <c r="J27" s="3" t="s">
        <v>17</v>
      </c>
      <c r="K27" s="54">
        <v>90</v>
      </c>
      <c r="M27" s="3" t="s">
        <v>22</v>
      </c>
      <c r="N27" s="54">
        <v>133037</v>
      </c>
      <c r="O27" s="54">
        <v>183761</v>
      </c>
      <c r="P27" s="54">
        <v>50724</v>
      </c>
    </row>
    <row r="28" spans="3:27" x14ac:dyDescent="0.25">
      <c r="C28">
        <v>10</v>
      </c>
      <c r="D28" s="3" t="s">
        <v>43</v>
      </c>
      <c r="E28" s="54">
        <v>19900</v>
      </c>
      <c r="F28" s="54">
        <v>39693</v>
      </c>
      <c r="G28" s="54">
        <v>59593</v>
      </c>
      <c r="J28" s="3" t="s">
        <v>20</v>
      </c>
      <c r="K28" s="54">
        <v>83</v>
      </c>
      <c r="M28" s="3" t="s">
        <v>23</v>
      </c>
      <c r="N28" s="54">
        <v>106367</v>
      </c>
      <c r="O28" s="54">
        <v>196014</v>
      </c>
      <c r="P28" s="54">
        <v>89647</v>
      </c>
    </row>
    <row r="29" spans="3:27" x14ac:dyDescent="0.25">
      <c r="C29">
        <v>11</v>
      </c>
      <c r="D29" s="3" t="s">
        <v>44</v>
      </c>
      <c r="E29" s="54">
        <v>22677</v>
      </c>
      <c r="F29" s="54">
        <v>36071</v>
      </c>
      <c r="G29" s="54">
        <v>58748</v>
      </c>
      <c r="J29" s="3" t="s">
        <v>16</v>
      </c>
      <c r="K29" s="54">
        <v>20</v>
      </c>
      <c r="M29" s="3" t="s">
        <v>24</v>
      </c>
      <c r="N29" s="54">
        <v>113069</v>
      </c>
      <c r="O29" s="54">
        <v>151937</v>
      </c>
      <c r="P29" s="54">
        <v>38868</v>
      </c>
    </row>
    <row r="30" spans="3:27" x14ac:dyDescent="0.25">
      <c r="C30">
        <v>12</v>
      </c>
      <c r="D30" s="3" t="s">
        <v>45</v>
      </c>
      <c r="E30" s="54">
        <v>34255</v>
      </c>
      <c r="F30" s="54">
        <v>63218</v>
      </c>
      <c r="G30" s="54">
        <v>97473</v>
      </c>
      <c r="J30" s="3" t="s">
        <v>14</v>
      </c>
      <c r="K30" s="54">
        <v>15</v>
      </c>
      <c r="M30" s="3" t="s">
        <v>25</v>
      </c>
      <c r="N30" s="54">
        <v>74919</v>
      </c>
      <c r="O30" s="54">
        <v>136602</v>
      </c>
      <c r="P30" s="54">
        <v>61683</v>
      </c>
    </row>
    <row r="31" spans="3:27" x14ac:dyDescent="0.25">
      <c r="D31" s="3" t="s">
        <v>13</v>
      </c>
      <c r="E31" s="54">
        <v>271221</v>
      </c>
      <c r="F31" s="54">
        <v>502955</v>
      </c>
      <c r="G31" s="54">
        <v>774176</v>
      </c>
      <c r="J31" s="3" t="s">
        <v>13</v>
      </c>
      <c r="K31" s="54">
        <v>555</v>
      </c>
      <c r="M31" s="3" t="s">
        <v>26</v>
      </c>
      <c r="N31" s="54">
        <v>75563</v>
      </c>
      <c r="O31" s="54">
        <v>105862</v>
      </c>
      <c r="P31" s="54">
        <v>30299</v>
      </c>
    </row>
    <row r="32" spans="3:27" ht="21" x14ac:dyDescent="0.35">
      <c r="H32" s="36" t="s">
        <v>53</v>
      </c>
      <c r="I32" s="36"/>
      <c r="M32" s="3" t="s">
        <v>13</v>
      </c>
      <c r="N32" s="54">
        <v>502955</v>
      </c>
      <c r="O32" s="54">
        <v>774176</v>
      </c>
      <c r="P32" s="54">
        <v>271221</v>
      </c>
    </row>
    <row r="34" spans="4:12" x14ac:dyDescent="0.25">
      <c r="D34" s="2" t="s">
        <v>10</v>
      </c>
      <c r="E34" t="s">
        <v>46</v>
      </c>
      <c r="F34" t="s">
        <v>47</v>
      </c>
      <c r="G34" t="s">
        <v>48</v>
      </c>
      <c r="H34" t="s">
        <v>49</v>
      </c>
      <c r="I34" t="s">
        <v>51</v>
      </c>
      <c r="J34" s="3" t="s">
        <v>50</v>
      </c>
      <c r="K34" t="s">
        <v>52</v>
      </c>
    </row>
    <row r="35" spans="4:12" x14ac:dyDescent="0.25">
      <c r="D35" s="3" t="s">
        <v>34</v>
      </c>
      <c r="E35">
        <f>MATCH(D35,D19:D30,0)-1</f>
        <v>0</v>
      </c>
      <c r="F35">
        <f>IFERROR(VLOOKUP(E35,C19:G30,2,FALSE),0)</f>
        <v>0</v>
      </c>
      <c r="G35">
        <f>VLOOKUP(D35,D19:G30,4,FALSE)</f>
        <v>82131</v>
      </c>
      <c r="H35">
        <f>IFERROR(VLOOKUP(E35,C19:G30,5,FALSE),0)</f>
        <v>0</v>
      </c>
      <c r="I35">
        <f>IF(H35=0,0,G35-H35)</f>
        <v>0</v>
      </c>
      <c r="J35" s="5">
        <f>IF(H35=0,0,(G35-H35)/H35)</f>
        <v>0</v>
      </c>
      <c r="K35" s="9" t="str">
        <f>J36&amp;" | "&amp;I36</f>
        <v>0.0% | $0</v>
      </c>
    </row>
    <row r="36" spans="4:12" x14ac:dyDescent="0.25">
      <c r="D36" s="3" t="s">
        <v>35</v>
      </c>
      <c r="I36" t="str">
        <f>IF(I35&lt;&gt;0,TEXT(I35,"+$#,##;-$#,##"),"$0")</f>
        <v>$0</v>
      </c>
      <c r="J36" t="str">
        <f>IF(J35&gt;0,"+"&amp;TEXT(J35,"0.0%"),TEXT(J35,"0.0%"))</f>
        <v>0.0%</v>
      </c>
    </row>
    <row r="37" spans="4:12" x14ac:dyDescent="0.25">
      <c r="D37" s="3" t="s">
        <v>36</v>
      </c>
    </row>
    <row r="38" spans="4:12" ht="21" x14ac:dyDescent="0.35">
      <c r="D38" s="3" t="s">
        <v>37</v>
      </c>
      <c r="H38" s="36" t="s">
        <v>54</v>
      </c>
      <c r="I38" s="36"/>
    </row>
    <row r="39" spans="4:12" x14ac:dyDescent="0.25">
      <c r="D39" s="3" t="s">
        <v>38</v>
      </c>
      <c r="G39" t="s">
        <v>56</v>
      </c>
      <c r="H39" t="s">
        <v>57</v>
      </c>
      <c r="I39" t="s">
        <v>51</v>
      </c>
      <c r="J39" t="s">
        <v>58</v>
      </c>
      <c r="K39" t="s">
        <v>59</v>
      </c>
    </row>
    <row r="40" spans="4:12" x14ac:dyDescent="0.25">
      <c r="D40" s="3" t="s">
        <v>39</v>
      </c>
      <c r="G40">
        <f>VLOOKUP(D35,D19:G30,3,FALSE)</f>
        <v>51842</v>
      </c>
      <c r="H40">
        <f>IFERROR(VLOOKUP(E35,C19:G30,4,FALSE),0)</f>
        <v>0</v>
      </c>
      <c r="I40">
        <f>IF(H40=0,0,G40-H40)</f>
        <v>0</v>
      </c>
      <c r="J40" s="5">
        <f>IF(H40=0,0,(G40-H40)/H40)</f>
        <v>0</v>
      </c>
      <c r="K40" s="9" t="str">
        <f>J41&amp;" | "&amp;I41</f>
        <v>0.0% | $0</v>
      </c>
    </row>
    <row r="41" spans="4:12" x14ac:dyDescent="0.25">
      <c r="D41" s="3" t="s">
        <v>40</v>
      </c>
      <c r="I41" t="str">
        <f>IF(I40&lt;&gt;0,TEXT(I40,"+$#,##;-$#,##"),"$0")</f>
        <v>$0</v>
      </c>
      <c r="J41" t="str">
        <f>IF(J40&gt;0,"+"&amp;TEXT(J40,"0.0%"),TEXT(J40,"0.0%"))</f>
        <v>0.0%</v>
      </c>
    </row>
    <row r="42" spans="4:12" x14ac:dyDescent="0.25">
      <c r="D42" s="3" t="s">
        <v>41</v>
      </c>
    </row>
    <row r="43" spans="4:12" ht="21" x14ac:dyDescent="0.35">
      <c r="D43" s="3" t="s">
        <v>42</v>
      </c>
      <c r="H43" s="36" t="s">
        <v>55</v>
      </c>
      <c r="I43" s="36"/>
    </row>
    <row r="44" spans="4:12" x14ac:dyDescent="0.25">
      <c r="D44" s="3" t="s">
        <v>43</v>
      </c>
      <c r="G44" t="s">
        <v>56</v>
      </c>
      <c r="H44" t="s">
        <v>57</v>
      </c>
      <c r="I44" t="s">
        <v>51</v>
      </c>
      <c r="J44" t="s">
        <v>58</v>
      </c>
      <c r="K44" t="s">
        <v>59</v>
      </c>
      <c r="L44" s="10" t="s">
        <v>60</v>
      </c>
    </row>
    <row r="45" spans="4:12" x14ac:dyDescent="0.25">
      <c r="D45" s="3" t="s">
        <v>44</v>
      </c>
      <c r="G45">
        <f>VLOOKUP(D35,D19:G30,2,FALSE)</f>
        <v>30289</v>
      </c>
      <c r="H45">
        <f>IFERROR(VLOOKUP(E35,C19:G30,3,FALSE),0)</f>
        <v>0</v>
      </c>
      <c r="I45">
        <f>IF(H45=0,0,G45-H45)</f>
        <v>0</v>
      </c>
      <c r="J45" s="5">
        <f>IF(H45=0,0,(G45-H45)/H45)</f>
        <v>0</v>
      </c>
      <c r="K45" s="9" t="str">
        <f>J46&amp;" | "&amp;I46</f>
        <v>0.0% | $0</v>
      </c>
      <c r="L45" s="10" t="s">
        <v>61</v>
      </c>
    </row>
    <row r="46" spans="4:12" x14ac:dyDescent="0.25">
      <c r="D46" s="3" t="s">
        <v>45</v>
      </c>
      <c r="I46" t="str">
        <f>IF(I45&lt;&gt;0,TEXT(I45,"+$#,##;-$#,##"),"$0")</f>
        <v>$0</v>
      </c>
      <c r="J46" t="str">
        <f>IF(J45&gt;0,"+"&amp;TEXT(J45,"0.0.%"),TEXT(J45,"0.0%"))</f>
        <v>0.0%</v>
      </c>
    </row>
    <row r="47" spans="4:12" x14ac:dyDescent="0.25">
      <c r="D47" s="3" t="s">
        <v>13</v>
      </c>
    </row>
    <row r="48" spans="4:12" ht="21" x14ac:dyDescent="0.35">
      <c r="H48" s="36" t="s">
        <v>62</v>
      </c>
      <c r="I48" s="36"/>
    </row>
    <row r="49" spans="3:11" x14ac:dyDescent="0.25">
      <c r="D49" s="2" t="s">
        <v>10</v>
      </c>
      <c r="E49" t="s">
        <v>27</v>
      </c>
      <c r="G49" t="s">
        <v>56</v>
      </c>
      <c r="H49" t="s">
        <v>57</v>
      </c>
      <c r="I49" t="s">
        <v>51</v>
      </c>
      <c r="J49" t="s">
        <v>58</v>
      </c>
      <c r="K49" t="s">
        <v>59</v>
      </c>
    </row>
    <row r="50" spans="3:11" x14ac:dyDescent="0.25">
      <c r="C50">
        <v>1</v>
      </c>
      <c r="D50" s="3" t="s">
        <v>34</v>
      </c>
      <c r="E50" s="54">
        <v>40</v>
      </c>
      <c r="G50">
        <f>C4</f>
        <v>555</v>
      </c>
      <c r="H50">
        <f>IFERROR(VLOOKUP(E35,C50:E61,3,FALSE),0)</f>
        <v>0</v>
      </c>
      <c r="I50">
        <f>IF(H50=0,0,G50-H50)</f>
        <v>0</v>
      </c>
      <c r="J50" s="5">
        <f>IF(H50=0,0,(H50*(G50-H50)/H50))</f>
        <v>0</v>
      </c>
      <c r="K50" s="9" t="str">
        <f>J51&amp;" | "&amp;I51</f>
        <v>0.0% | $0</v>
      </c>
    </row>
    <row r="51" spans="3:11" x14ac:dyDescent="0.25">
      <c r="C51">
        <v>2</v>
      </c>
      <c r="D51" s="3" t="s">
        <v>35</v>
      </c>
      <c r="E51" s="54">
        <v>48</v>
      </c>
      <c r="I51" t="str">
        <f>IF(I50&lt;&gt;0,TEXT(I50,"+$#,##;-$#,##"),"$0")</f>
        <v>$0</v>
      </c>
      <c r="J51" t="str">
        <f>IF(J50&gt;0,"+"&amp;TEXT(J50,"0.0.%"),TEXT(J50,"0.0%"))</f>
        <v>0.0%</v>
      </c>
    </row>
    <row r="52" spans="3:11" x14ac:dyDescent="0.25">
      <c r="C52">
        <v>3</v>
      </c>
      <c r="D52" s="3" t="s">
        <v>36</v>
      </c>
      <c r="E52" s="54">
        <v>46</v>
      </c>
    </row>
    <row r="53" spans="3:11" x14ac:dyDescent="0.25">
      <c r="C53">
        <v>4</v>
      </c>
      <c r="D53" s="3" t="s">
        <v>37</v>
      </c>
      <c r="E53" s="54">
        <v>44</v>
      </c>
    </row>
    <row r="54" spans="3:11" x14ac:dyDescent="0.25">
      <c r="C54">
        <v>5</v>
      </c>
      <c r="D54" s="3" t="s">
        <v>38</v>
      </c>
      <c r="E54" s="54">
        <v>38</v>
      </c>
    </row>
    <row r="55" spans="3:11" x14ac:dyDescent="0.25">
      <c r="C55">
        <v>6</v>
      </c>
      <c r="D55" s="3" t="s">
        <v>39</v>
      </c>
      <c r="E55" s="54">
        <v>41</v>
      </c>
    </row>
    <row r="56" spans="3:11" x14ac:dyDescent="0.25">
      <c r="C56">
        <v>7</v>
      </c>
      <c r="D56" s="3" t="s">
        <v>40</v>
      </c>
      <c r="E56" s="54">
        <v>54</v>
      </c>
    </row>
    <row r="57" spans="3:11" x14ac:dyDescent="0.25">
      <c r="C57">
        <v>8</v>
      </c>
      <c r="D57" s="3" t="s">
        <v>41</v>
      </c>
      <c r="E57" s="54">
        <v>48</v>
      </c>
    </row>
    <row r="58" spans="3:11" x14ac:dyDescent="0.25">
      <c r="C58">
        <v>9</v>
      </c>
      <c r="D58" s="3" t="s">
        <v>42</v>
      </c>
      <c r="E58" s="54">
        <v>45</v>
      </c>
    </row>
    <row r="59" spans="3:11" x14ac:dyDescent="0.25">
      <c r="C59">
        <v>10</v>
      </c>
      <c r="D59" s="3" t="s">
        <v>43</v>
      </c>
      <c r="E59" s="54">
        <v>51</v>
      </c>
    </row>
    <row r="60" spans="3:11" x14ac:dyDescent="0.25">
      <c r="C60">
        <v>11</v>
      </c>
      <c r="D60" s="3" t="s">
        <v>44</v>
      </c>
      <c r="E60" s="54">
        <v>43</v>
      </c>
    </row>
    <row r="61" spans="3:11" x14ac:dyDescent="0.25">
      <c r="C61">
        <v>12</v>
      </c>
      <c r="D61" s="3" t="s">
        <v>45</v>
      </c>
      <c r="E61" s="54">
        <v>57</v>
      </c>
    </row>
    <row r="62" spans="3:11" x14ac:dyDescent="0.25">
      <c r="D62" s="3" t="s">
        <v>13</v>
      </c>
      <c r="E62" s="54">
        <v>555</v>
      </c>
    </row>
  </sheetData>
  <mergeCells count="4">
    <mergeCell ref="H32:I32"/>
    <mergeCell ref="H38:I38"/>
    <mergeCell ref="H43:I43"/>
    <mergeCell ref="H48:I48"/>
  </mergeCells>
  <conditionalFormatting sqref="K35">
    <cfRule type="expression" dxfId="7" priority="7">
      <formula>$I$35&gt;0</formula>
    </cfRule>
    <cfRule type="expression" dxfId="6" priority="8">
      <formula>$I$35&lt;=0</formula>
    </cfRule>
  </conditionalFormatting>
  <conditionalFormatting sqref="K40">
    <cfRule type="expression" dxfId="5" priority="5">
      <formula>$I$40&gt;0</formula>
    </cfRule>
    <cfRule type="expression" dxfId="4" priority="6">
      <formula>$I$40&lt;=0</formula>
    </cfRule>
  </conditionalFormatting>
  <conditionalFormatting sqref="K45">
    <cfRule type="expression" dxfId="3" priority="3">
      <formula>$I$45&gt;0</formula>
    </cfRule>
    <cfRule type="expression" dxfId="2" priority="4">
      <formula>$I$45&lt;=0</formula>
    </cfRule>
  </conditionalFormatting>
  <conditionalFormatting sqref="K50">
    <cfRule type="expression" dxfId="1" priority="1">
      <formula>$I$50&gt;0</formula>
    </cfRule>
    <cfRule type="expression" dxfId="0" priority="2">
      <formula>$I$50&lt;=0</formula>
    </cfRule>
  </conditionalFormatting>
  <pageMargins left="0.7" right="0.7" top="0.75" bottom="0.75" header="0.3" footer="0.3"/>
  <drawing r:id="rId14"/>
  <extLst>
    <ext xmlns:x14="http://schemas.microsoft.com/office/spreadsheetml/2009/9/main" uri="{A8765BA9-456A-4dab-B4F3-ACF838C121DE}">
      <x14:slicerList>
        <x14:slicer r:id="rId15"/>
      </x14:slicerList>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16D6AB-8111-42D6-AC52-6E95446F567B}">
  <sheetPr codeName="Sheet3"/>
  <dimension ref="A3:X23"/>
  <sheetViews>
    <sheetView zoomScale="85" zoomScaleNormal="85" workbookViewId="0"/>
  </sheetViews>
  <sheetFormatPr defaultRowHeight="15" x14ac:dyDescent="0.25"/>
  <cols>
    <col min="1" max="1" width="16.42578125" style="11" bestFit="1" customWidth="1"/>
    <col min="2" max="3" width="9.140625" style="11"/>
    <col min="4" max="4" width="12.140625" style="11" customWidth="1"/>
    <col min="5" max="5" width="17.42578125" style="11" bestFit="1" customWidth="1"/>
    <col min="6" max="6" width="35.7109375" style="11" customWidth="1"/>
    <col min="7" max="8" width="17.7109375" style="11" bestFit="1" customWidth="1"/>
    <col min="9" max="9" width="32.42578125" style="11" customWidth="1"/>
    <col min="10" max="10" width="16.85546875" style="11" customWidth="1"/>
    <col min="11" max="12" width="9.140625" style="11"/>
    <col min="13" max="13" width="16.42578125" style="11" bestFit="1" customWidth="1"/>
    <col min="14" max="14" width="17.42578125" style="11" bestFit="1" customWidth="1"/>
    <col min="15" max="15" width="14.7109375" style="11" bestFit="1" customWidth="1"/>
    <col min="16" max="16" width="11.7109375" style="11" bestFit="1" customWidth="1"/>
    <col min="17" max="17" width="15.42578125" style="11" bestFit="1" customWidth="1"/>
    <col min="18" max="18" width="9.7109375" style="11" bestFit="1" customWidth="1"/>
    <col min="19" max="19" width="10.5703125" style="11" bestFit="1" customWidth="1"/>
    <col min="20" max="20" width="7.42578125" style="11" bestFit="1" customWidth="1"/>
    <col min="21" max="21" width="9" style="11" bestFit="1" customWidth="1"/>
    <col min="22" max="22" width="17.5703125" style="11" bestFit="1" customWidth="1"/>
    <col min="23" max="16384" width="9.140625" style="11"/>
  </cols>
  <sheetData>
    <row r="3" spans="1:24" ht="15.75" thickBot="1" x14ac:dyDescent="0.3"/>
    <row r="4" spans="1:24" ht="52.5" customHeight="1" x14ac:dyDescent="0.25">
      <c r="D4" s="37" t="s">
        <v>63</v>
      </c>
      <c r="E4" s="38"/>
      <c r="F4" s="38"/>
      <c r="G4" s="38"/>
      <c r="H4" s="38"/>
      <c r="I4" s="38"/>
      <c r="J4" s="39"/>
      <c r="L4" s="24"/>
      <c r="M4" s="24"/>
      <c r="N4" s="24"/>
      <c r="O4" s="24"/>
      <c r="P4" s="24"/>
      <c r="Q4" s="24"/>
      <c r="R4" s="24"/>
      <c r="S4" s="24"/>
      <c r="T4" s="24"/>
      <c r="U4" s="24"/>
      <c r="V4" s="24"/>
      <c r="W4" s="12"/>
      <c r="X4" s="12"/>
    </row>
    <row r="5" spans="1:24" ht="15" customHeight="1" x14ac:dyDescent="0.25">
      <c r="D5" s="40"/>
      <c r="E5" s="41"/>
      <c r="F5" s="41"/>
      <c r="G5" s="41"/>
      <c r="H5" s="41"/>
      <c r="I5" s="41"/>
      <c r="J5" s="42"/>
      <c r="L5" s="24"/>
      <c r="M5" s="24"/>
      <c r="N5" s="24"/>
      <c r="O5" s="24"/>
      <c r="P5" s="24"/>
      <c r="Q5" s="24"/>
      <c r="R5" s="24"/>
      <c r="S5" s="24"/>
      <c r="T5" s="24"/>
      <c r="U5" s="24"/>
      <c r="V5" s="24"/>
      <c r="W5" s="12"/>
      <c r="X5" s="12"/>
    </row>
    <row r="6" spans="1:24" x14ac:dyDescent="0.25">
      <c r="D6" s="13"/>
      <c r="E6" s="14"/>
      <c r="F6" s="14"/>
      <c r="G6" s="14"/>
      <c r="H6" s="14"/>
      <c r="I6" s="14"/>
      <c r="J6" s="15"/>
      <c r="L6" s="24"/>
      <c r="M6" s="24" t="s">
        <v>64</v>
      </c>
      <c r="N6" s="24" t="s">
        <v>65</v>
      </c>
      <c r="O6" s="24" t="s">
        <v>66</v>
      </c>
      <c r="P6" s="24" t="s">
        <v>67</v>
      </c>
      <c r="Q6" s="24" t="s">
        <v>68</v>
      </c>
      <c r="R6" s="24" t="s">
        <v>69</v>
      </c>
      <c r="S6" s="24" t="s">
        <v>70</v>
      </c>
      <c r="T6" s="24" t="s">
        <v>71</v>
      </c>
      <c r="U6" s="24" t="s">
        <v>72</v>
      </c>
      <c r="V6" s="24" t="s">
        <v>73</v>
      </c>
      <c r="W6" s="12"/>
      <c r="X6" s="12"/>
    </row>
    <row r="7" spans="1:24" x14ac:dyDescent="0.25">
      <c r="D7" s="13"/>
      <c r="E7" s="16" t="s">
        <v>64</v>
      </c>
      <c r="F7" s="17" t="s">
        <v>74</v>
      </c>
      <c r="G7" s="14"/>
      <c r="H7" s="16" t="s">
        <v>69</v>
      </c>
      <c r="I7" s="18">
        <v>2</v>
      </c>
      <c r="J7" s="15"/>
      <c r="L7" s="24"/>
      <c r="M7" s="24" t="str">
        <f>F7</f>
        <v>Manish</v>
      </c>
      <c r="N7" s="24" t="str">
        <f>F9</f>
        <v>Apparel</v>
      </c>
      <c r="O7" s="24" t="str">
        <f>F11</f>
        <v>T-Shirt</v>
      </c>
      <c r="P7" s="25">
        <f>F13</f>
        <v>45735</v>
      </c>
      <c r="Q7" s="25">
        <f>F15</f>
        <v>45735</v>
      </c>
      <c r="R7" s="24">
        <f>I7</f>
        <v>2</v>
      </c>
      <c r="S7" s="24">
        <f>I9</f>
        <v>234</v>
      </c>
      <c r="T7" s="24" t="str">
        <f>I11</f>
        <v>Returned</v>
      </c>
      <c r="U7" s="24" t="str">
        <f>I13</f>
        <v>Australia</v>
      </c>
      <c r="V7" s="24" t="str">
        <f>I15</f>
        <v>Cash</v>
      </c>
      <c r="W7" s="12"/>
      <c r="X7" s="12"/>
    </row>
    <row r="8" spans="1:24" x14ac:dyDescent="0.25">
      <c r="D8" s="13"/>
      <c r="E8" s="16"/>
      <c r="F8" s="14"/>
      <c r="G8" s="14"/>
      <c r="H8" s="16"/>
      <c r="I8" s="14"/>
      <c r="J8" s="15"/>
      <c r="L8" s="24"/>
      <c r="M8" s="24"/>
      <c r="N8" s="24"/>
      <c r="O8" s="24"/>
      <c r="P8" s="24"/>
      <c r="Q8" s="24"/>
      <c r="R8" s="24"/>
      <c r="S8" s="24"/>
      <c r="T8" s="24"/>
      <c r="U8" s="24"/>
      <c r="V8" s="24"/>
      <c r="W8" s="12"/>
      <c r="X8" s="12"/>
    </row>
    <row r="9" spans="1:24" x14ac:dyDescent="0.25">
      <c r="D9" s="13"/>
      <c r="E9" s="16" t="s">
        <v>65</v>
      </c>
      <c r="F9" s="17" t="s">
        <v>22</v>
      </c>
      <c r="G9" s="14"/>
      <c r="H9" s="16" t="s">
        <v>70</v>
      </c>
      <c r="I9" s="18">
        <v>234</v>
      </c>
      <c r="J9" s="15"/>
      <c r="L9" s="24"/>
      <c r="M9" s="24" t="s">
        <v>74</v>
      </c>
      <c r="N9" s="24" t="s">
        <v>22</v>
      </c>
      <c r="O9" s="24" t="s">
        <v>110</v>
      </c>
      <c r="P9" s="25">
        <v>45735</v>
      </c>
      <c r="Q9" s="25">
        <v>45735</v>
      </c>
      <c r="R9" s="24">
        <v>2</v>
      </c>
      <c r="S9" s="24">
        <v>234</v>
      </c>
      <c r="T9" s="24" t="s">
        <v>12</v>
      </c>
      <c r="U9" s="24" t="s">
        <v>15</v>
      </c>
      <c r="V9" s="24" t="s">
        <v>101</v>
      </c>
      <c r="W9" s="12"/>
      <c r="X9" s="12"/>
    </row>
    <row r="10" spans="1:24" x14ac:dyDescent="0.25">
      <c r="C10" s="19"/>
      <c r="D10" s="13"/>
      <c r="E10" s="16"/>
      <c r="F10" s="14"/>
      <c r="G10" s="14"/>
      <c r="H10" s="16"/>
      <c r="I10" s="14"/>
      <c r="J10" s="15"/>
      <c r="L10" s="24"/>
      <c r="M10" s="24"/>
      <c r="N10" s="24"/>
      <c r="O10" s="24"/>
      <c r="P10" s="25"/>
      <c r="Q10" s="25"/>
      <c r="R10" s="24"/>
      <c r="S10" s="24"/>
      <c r="T10" s="24"/>
      <c r="U10" s="24"/>
      <c r="V10" s="24"/>
      <c r="W10" s="12"/>
      <c r="X10" s="12"/>
    </row>
    <row r="11" spans="1:24" x14ac:dyDescent="0.25">
      <c r="C11" s="19"/>
      <c r="D11" s="13"/>
      <c r="E11" s="16" t="s">
        <v>66</v>
      </c>
      <c r="F11" s="17" t="s">
        <v>110</v>
      </c>
      <c r="G11" s="14"/>
      <c r="H11" s="16" t="s">
        <v>71</v>
      </c>
      <c r="I11" s="17" t="s">
        <v>12</v>
      </c>
      <c r="J11" s="15"/>
      <c r="L11" s="24"/>
      <c r="M11" s="24"/>
      <c r="N11" s="24"/>
      <c r="O11" s="24"/>
      <c r="P11" s="24"/>
      <c r="Q11" s="24"/>
      <c r="R11" s="24"/>
      <c r="S11" s="24"/>
      <c r="T11" s="24"/>
      <c r="U11" s="24"/>
      <c r="V11" s="24"/>
    </row>
    <row r="12" spans="1:24" x14ac:dyDescent="0.25">
      <c r="A12" s="19"/>
      <c r="C12" s="19"/>
      <c r="D12" s="13"/>
      <c r="E12" s="16"/>
      <c r="F12" s="14"/>
      <c r="G12" s="14"/>
      <c r="H12" s="16"/>
      <c r="I12" s="14"/>
      <c r="J12" s="15"/>
      <c r="L12" s="24"/>
      <c r="M12" s="24"/>
      <c r="N12" s="24"/>
      <c r="O12" s="24"/>
      <c r="P12" s="24"/>
      <c r="Q12" s="24"/>
      <c r="R12" s="24"/>
      <c r="S12" s="24"/>
      <c r="T12" s="24"/>
      <c r="U12" s="24"/>
      <c r="V12" s="24"/>
    </row>
    <row r="13" spans="1:24" x14ac:dyDescent="0.25">
      <c r="C13" s="19"/>
      <c r="D13" s="13"/>
      <c r="E13" s="16" t="s">
        <v>67</v>
      </c>
      <c r="F13" s="20">
        <v>45735</v>
      </c>
      <c r="G13" s="14"/>
      <c r="H13" s="16" t="s">
        <v>72</v>
      </c>
      <c r="I13" s="17" t="s">
        <v>15</v>
      </c>
      <c r="J13" s="15"/>
      <c r="L13" s="24"/>
      <c r="M13" s="24"/>
      <c r="N13" s="24"/>
      <c r="O13" s="24"/>
      <c r="P13" s="24"/>
      <c r="Q13" s="24"/>
      <c r="R13" s="24"/>
      <c r="S13" s="24"/>
      <c r="T13" s="24"/>
      <c r="U13" s="24"/>
      <c r="V13" s="24"/>
    </row>
    <row r="14" spans="1:24" x14ac:dyDescent="0.25">
      <c r="C14" s="19"/>
      <c r="D14" s="13"/>
      <c r="E14" s="16"/>
      <c r="F14" s="14"/>
      <c r="G14" s="14"/>
      <c r="H14" s="16"/>
      <c r="I14" s="14"/>
      <c r="J14" s="15"/>
      <c r="L14" s="24"/>
      <c r="M14" s="24"/>
      <c r="N14" s="24"/>
      <c r="O14" s="24"/>
      <c r="P14" s="24"/>
      <c r="Q14" s="24"/>
      <c r="R14" s="24"/>
      <c r="S14" s="24"/>
      <c r="T14" s="24"/>
      <c r="U14" s="24"/>
      <c r="V14" s="24"/>
    </row>
    <row r="15" spans="1:24" x14ac:dyDescent="0.25">
      <c r="C15" s="19"/>
      <c r="D15" s="13"/>
      <c r="E15" s="16" t="s">
        <v>68</v>
      </c>
      <c r="F15" s="20">
        <v>45735</v>
      </c>
      <c r="G15" s="14"/>
      <c r="H15" s="16" t="s">
        <v>73</v>
      </c>
      <c r="I15" s="17" t="s">
        <v>101</v>
      </c>
      <c r="J15" s="15"/>
      <c r="L15" s="24"/>
      <c r="M15" s="24"/>
      <c r="N15" s="24"/>
      <c r="O15" s="24"/>
      <c r="P15" s="25"/>
      <c r="Q15" s="25"/>
      <c r="R15" s="24"/>
      <c r="S15" s="24"/>
      <c r="T15" s="24"/>
      <c r="U15" s="24"/>
      <c r="V15" s="24"/>
    </row>
    <row r="16" spans="1:24" x14ac:dyDescent="0.25">
      <c r="C16" s="19"/>
      <c r="D16" s="13"/>
      <c r="E16" s="14"/>
      <c r="F16" s="14"/>
      <c r="G16" s="14"/>
      <c r="H16" s="14"/>
      <c r="I16" s="14"/>
      <c r="J16" s="15"/>
      <c r="L16" s="24"/>
      <c r="M16" s="24"/>
      <c r="N16" s="24"/>
      <c r="O16" s="24"/>
      <c r="P16" s="24"/>
      <c r="Q16" s="24"/>
      <c r="R16" s="24"/>
      <c r="S16" s="24"/>
      <c r="T16" s="24"/>
      <c r="U16" s="24"/>
      <c r="V16" s="24"/>
    </row>
    <row r="17" spans="3:22" x14ac:dyDescent="0.25">
      <c r="C17" s="19"/>
      <c r="D17" s="13"/>
      <c r="E17" s="14"/>
      <c r="F17" s="14"/>
      <c r="G17" s="14"/>
      <c r="H17" s="14"/>
      <c r="I17" s="14"/>
      <c r="J17" s="15"/>
      <c r="L17" s="24"/>
      <c r="M17" s="24"/>
      <c r="N17" s="24"/>
      <c r="O17" s="24"/>
      <c r="P17" s="24"/>
      <c r="Q17" s="24"/>
      <c r="R17" s="24"/>
      <c r="S17" s="24"/>
      <c r="T17" s="24"/>
      <c r="U17" s="24"/>
      <c r="V17" s="24"/>
    </row>
    <row r="18" spans="3:22" x14ac:dyDescent="0.25">
      <c r="C18" s="19"/>
      <c r="D18" s="13"/>
      <c r="E18" s="14"/>
      <c r="F18" s="14"/>
      <c r="G18" s="14"/>
      <c r="H18" s="14"/>
      <c r="I18" s="14"/>
      <c r="J18" s="15"/>
      <c r="L18" s="24"/>
      <c r="M18" s="24"/>
      <c r="N18" s="24"/>
      <c r="O18" s="24"/>
      <c r="P18" s="24"/>
      <c r="Q18" s="24"/>
      <c r="R18" s="24"/>
      <c r="S18" s="24"/>
      <c r="T18" s="24"/>
      <c r="U18" s="24"/>
      <c r="V18" s="24"/>
    </row>
    <row r="19" spans="3:22" ht="15.75" thickBot="1" x14ac:dyDescent="0.3">
      <c r="C19" s="19"/>
      <c r="D19" s="21"/>
      <c r="E19" s="22"/>
      <c r="F19" s="22"/>
      <c r="G19" s="22"/>
      <c r="H19" s="22"/>
      <c r="I19" s="22"/>
      <c r="J19" s="23"/>
      <c r="L19" s="24"/>
      <c r="M19" s="24"/>
      <c r="N19" s="24"/>
      <c r="O19" s="24"/>
      <c r="P19" s="24"/>
      <c r="Q19" s="24"/>
      <c r="R19" s="24"/>
      <c r="S19" s="24"/>
      <c r="T19" s="24"/>
      <c r="U19" s="24"/>
      <c r="V19" s="24"/>
    </row>
    <row r="20" spans="3:22" x14ac:dyDescent="0.25">
      <c r="C20" s="19"/>
      <c r="L20" s="24"/>
      <c r="M20" s="24"/>
      <c r="N20" s="24"/>
      <c r="O20" s="24"/>
      <c r="P20" s="24"/>
      <c r="Q20" s="24"/>
      <c r="R20" s="24"/>
      <c r="S20" s="24"/>
      <c r="T20" s="24"/>
      <c r="U20" s="24"/>
      <c r="V20" s="24"/>
    </row>
    <row r="21" spans="3:22" x14ac:dyDescent="0.25">
      <c r="C21" s="19"/>
    </row>
    <row r="22" spans="3:22" x14ac:dyDescent="0.25">
      <c r="C22" s="19"/>
    </row>
    <row r="23" spans="3:22" x14ac:dyDescent="0.25">
      <c r="C23" s="19"/>
    </row>
  </sheetData>
  <mergeCells count="1">
    <mergeCell ref="D4:J5"/>
  </mergeCells>
  <dataValidations count="4">
    <dataValidation type="list" allowBlank="1" showInputMessage="1" showErrorMessage="1" sqref="I13" xr:uid="{4672F023-4F65-4747-A4FE-AD642B958E78}">
      <formula1>"China, Australia, Nigeria, United States, United Kingdom, China, Brazil, Antarctica"</formula1>
    </dataValidation>
    <dataValidation type="list" allowBlank="1" showInputMessage="1" showErrorMessage="1" sqref="I11" xr:uid="{2973E945-1BA7-4C8D-99DB-3470240860BE}">
      <formula1>"Completed,Returned"</formula1>
    </dataValidation>
    <dataValidation type="list" allowBlank="1" showInputMessage="1" showErrorMessage="1" sqref="F11" xr:uid="{4FEFC630-9A36-4D75-8700-FF10203F1938}">
      <formula1>"Headphones, Cereal, T-Shirt, Smartphone, Headphones, Wall Art, Dress, Cookbook, Juice, Cushion, Table Lamp, Curtains, Biography, Jacket, Milk, Tablet, Sneakers, Vase, Rice, Non-Fiction, Children's Book, Camera, Pasta, Fiction, Laptop, Jeans"</formula1>
    </dataValidation>
    <dataValidation type="list" allowBlank="1" showInputMessage="1" showErrorMessage="1" sqref="F9" xr:uid="{334F6FEB-7BB5-4305-8017-02C7B1BA699B}">
      <formula1>"Groceries,Apparel,Electronics,Home Decore,Books"</formula1>
    </dataValidation>
  </dataValidations>
  <pageMargins left="0.7" right="0.7" top="0.75" bottom="0.75" header="0.3" footer="0.3"/>
  <drawing r:id="rId1"/>
  <legacyDrawing r:id="rId2"/>
  <mc:AlternateContent xmlns:mc="http://schemas.openxmlformats.org/markup-compatibility/2006">
    <mc:Choice Requires="x14">
      <controls>
        <mc:AlternateContent xmlns:mc="http://schemas.openxmlformats.org/markup-compatibility/2006">
          <mc:Choice Requires="x14">
            <control shapeId="3073" r:id="rId3" name="Button 1">
              <controlPr defaultSize="0" print="0" autoFill="0" autoPict="0" macro="[0]!Macro7">
                <anchor moveWithCells="1" sizeWithCells="1">
                  <from>
                    <xdr:col>6</xdr:col>
                    <xdr:colOff>180975</xdr:colOff>
                    <xdr:row>16</xdr:row>
                    <xdr:rowOff>114300</xdr:rowOff>
                  </from>
                  <to>
                    <xdr:col>7</xdr:col>
                    <xdr:colOff>885825</xdr:colOff>
                    <xdr:row>18</xdr:row>
                    <xdr:rowOff>133350</xdr:rowOff>
                  </to>
                </anchor>
              </controlPr>
            </control>
          </mc:Choice>
        </mc:AlternateContent>
      </controls>
    </mc:Choice>
  </mc:AlternateConten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FB272-735D-416A-B1CA-83A8D598BF3C}">
  <sheetPr codeName="Sheet5"/>
  <dimension ref="D7:M325"/>
  <sheetViews>
    <sheetView zoomScale="85" zoomScaleNormal="85" workbookViewId="0">
      <pane ySplit="1" topLeftCell="A2" activePane="bottomLeft" state="frozen"/>
      <selection pane="bottomLeft"/>
    </sheetView>
  </sheetViews>
  <sheetFormatPr defaultRowHeight="15" x14ac:dyDescent="0.25"/>
  <cols>
    <col min="4" max="4" width="18.140625" bestFit="1" customWidth="1"/>
    <col min="5" max="5" width="12" bestFit="1" customWidth="1"/>
    <col min="6" max="6" width="18.140625" bestFit="1" customWidth="1"/>
    <col min="7" max="7" width="29" bestFit="1" customWidth="1"/>
    <col min="8" max="8" width="18.140625" bestFit="1" customWidth="1"/>
    <col min="9" max="9" width="12" bestFit="1" customWidth="1"/>
    <col min="10" max="10" width="18.140625" bestFit="1" customWidth="1"/>
    <col min="11" max="11" width="12" bestFit="1" customWidth="1"/>
    <col min="12" max="12" width="18.140625" bestFit="1" customWidth="1"/>
    <col min="13" max="13" width="12.7109375" bestFit="1" customWidth="1"/>
  </cols>
  <sheetData>
    <row r="7" spans="4:13" ht="15.75" thickBot="1" x14ac:dyDescent="0.3"/>
    <row r="8" spans="4:13" ht="29.25" thickBot="1" x14ac:dyDescent="0.5">
      <c r="D8" s="43" t="s">
        <v>617</v>
      </c>
      <c r="E8" s="44"/>
      <c r="F8" s="44"/>
      <c r="G8" s="44"/>
      <c r="H8" s="44"/>
      <c r="I8" s="44"/>
      <c r="J8" s="44"/>
      <c r="K8" s="44"/>
      <c r="L8" s="44"/>
      <c r="M8" s="45"/>
    </row>
    <row r="9" spans="4:13" ht="15.75" thickBot="1" x14ac:dyDescent="0.3"/>
    <row r="10" spans="4:13" ht="15.75" thickBot="1" x14ac:dyDescent="0.3">
      <c r="D10" s="52" t="s">
        <v>87</v>
      </c>
      <c r="E10" s="53"/>
      <c r="F10" s="52" t="s">
        <v>88</v>
      </c>
      <c r="G10" s="53"/>
      <c r="H10" s="52" t="s">
        <v>55</v>
      </c>
      <c r="I10" s="53"/>
      <c r="J10" s="52" t="s">
        <v>80</v>
      </c>
      <c r="K10" s="53"/>
      <c r="L10" s="52" t="s">
        <v>81</v>
      </c>
      <c r="M10" s="53"/>
    </row>
    <row r="11" spans="4:13" x14ac:dyDescent="0.25">
      <c r="D11" s="28"/>
      <c r="E11" s="29"/>
      <c r="H11" s="28"/>
      <c r="I11" s="29"/>
      <c r="L11" s="28"/>
      <c r="M11" s="29"/>
    </row>
    <row r="12" spans="4:13" x14ac:dyDescent="0.25">
      <c r="D12" s="28" t="s">
        <v>618</v>
      </c>
      <c r="E12" s="29">
        <v>1724.7783783783784</v>
      </c>
      <c r="F12" t="s">
        <v>618</v>
      </c>
      <c r="G12">
        <v>2651.4432432432432</v>
      </c>
      <c r="H12" s="28" t="s">
        <v>618</v>
      </c>
      <c r="I12" s="29">
        <v>926.66486486486485</v>
      </c>
      <c r="J12" t="s">
        <v>618</v>
      </c>
      <c r="K12">
        <v>5.4036036036036039</v>
      </c>
      <c r="L12" s="28" t="s">
        <v>618</v>
      </c>
      <c r="M12" s="29">
        <v>496.95135135135138</v>
      </c>
    </row>
    <row r="13" spans="4:13" x14ac:dyDescent="0.25">
      <c r="D13" s="28" t="s">
        <v>619</v>
      </c>
      <c r="E13" s="29">
        <v>62.580494721939502</v>
      </c>
      <c r="F13" t="s">
        <v>619</v>
      </c>
      <c r="G13">
        <v>93.337646365775441</v>
      </c>
      <c r="H13" s="28" t="s">
        <v>619</v>
      </c>
      <c r="I13" s="29">
        <v>35.608461337590334</v>
      </c>
      <c r="J13" t="s">
        <v>619</v>
      </c>
      <c r="K13">
        <v>0.12491377053492385</v>
      </c>
      <c r="L13" s="28" t="s">
        <v>619</v>
      </c>
      <c r="M13" s="29">
        <v>12.169854646017843</v>
      </c>
    </row>
    <row r="14" spans="4:13" x14ac:dyDescent="0.25">
      <c r="D14" s="28" t="s">
        <v>620</v>
      </c>
      <c r="E14" s="29">
        <v>1263</v>
      </c>
      <c r="F14" t="s">
        <v>620</v>
      </c>
      <c r="G14">
        <v>1938</v>
      </c>
      <c r="H14" s="28" t="s">
        <v>620</v>
      </c>
      <c r="I14" s="29">
        <v>651</v>
      </c>
      <c r="J14" t="s">
        <v>620</v>
      </c>
      <c r="K14">
        <v>5</v>
      </c>
      <c r="L14" s="28" t="s">
        <v>620</v>
      </c>
      <c r="M14" s="29">
        <v>486</v>
      </c>
    </row>
    <row r="15" spans="4:13" x14ac:dyDescent="0.25">
      <c r="D15" s="28" t="s">
        <v>621</v>
      </c>
      <c r="E15" s="29">
        <v>34</v>
      </c>
      <c r="F15" t="s">
        <v>621</v>
      </c>
      <c r="G15">
        <v>1512</v>
      </c>
      <c r="H15" s="28" t="s">
        <v>621</v>
      </c>
      <c r="I15" s="29">
        <v>616</v>
      </c>
      <c r="J15" t="s">
        <v>621</v>
      </c>
      <c r="K15">
        <v>3</v>
      </c>
      <c r="L15" s="28" t="s">
        <v>621</v>
      </c>
      <c r="M15" s="29">
        <v>200</v>
      </c>
    </row>
    <row r="16" spans="4:13" x14ac:dyDescent="0.25">
      <c r="D16" s="28" t="s">
        <v>622</v>
      </c>
      <c r="E16" s="29">
        <v>1474.2987035881492</v>
      </c>
      <c r="F16" t="s">
        <v>622</v>
      </c>
      <c r="G16">
        <v>2198.889152993374</v>
      </c>
      <c r="H16" s="28" t="s">
        <v>622</v>
      </c>
      <c r="I16" s="29">
        <v>838.87972794138943</v>
      </c>
      <c r="J16" t="s">
        <v>622</v>
      </c>
      <c r="K16">
        <v>2.9427733158424969</v>
      </c>
      <c r="L16" s="28" t="s">
        <v>622</v>
      </c>
      <c r="M16" s="29">
        <v>286.70276588897281</v>
      </c>
    </row>
    <row r="17" spans="4:13" x14ac:dyDescent="0.25">
      <c r="D17" s="28" t="s">
        <v>623</v>
      </c>
      <c r="E17" s="29">
        <v>2173556.6674016975</v>
      </c>
      <c r="F17" t="s">
        <v>623</v>
      </c>
      <c r="G17">
        <v>4835113.5071519166</v>
      </c>
      <c r="H17" s="28" t="s">
        <v>623</v>
      </c>
      <c r="I17" s="29">
        <v>703719.19795101951</v>
      </c>
      <c r="J17" t="s">
        <v>623</v>
      </c>
      <c r="K17">
        <v>8.6599147884346444</v>
      </c>
      <c r="L17" s="28" t="s">
        <v>623</v>
      </c>
      <c r="M17" s="29">
        <v>82198.475968387153</v>
      </c>
    </row>
    <row r="18" spans="4:13" x14ac:dyDescent="0.25">
      <c r="D18" s="28" t="s">
        <v>624</v>
      </c>
      <c r="E18" s="29">
        <v>0.55216843519139136</v>
      </c>
      <c r="F18" t="s">
        <v>624</v>
      </c>
      <c r="G18">
        <v>-5.9990258453900047E-2</v>
      </c>
      <c r="H18" s="28" t="s">
        <v>624</v>
      </c>
      <c r="I18" s="29">
        <v>1.4417091350912776</v>
      </c>
      <c r="J18" t="s">
        <v>624</v>
      </c>
      <c r="K18">
        <v>-1.3130806502004244</v>
      </c>
      <c r="L18" s="28" t="s">
        <v>624</v>
      </c>
      <c r="M18" s="29">
        <v>-1.1947453110672963</v>
      </c>
    </row>
    <row r="19" spans="4:13" x14ac:dyDescent="0.25">
      <c r="D19" s="28" t="s">
        <v>625</v>
      </c>
      <c r="E19" s="29">
        <v>1.0808497675392676</v>
      </c>
      <c r="F19" t="s">
        <v>625</v>
      </c>
      <c r="G19">
        <v>0.91702481888276277</v>
      </c>
      <c r="H19" s="28" t="s">
        <v>625</v>
      </c>
      <c r="I19" s="29">
        <v>1.285148260628677</v>
      </c>
      <c r="J19" t="s">
        <v>625</v>
      </c>
      <c r="K19">
        <v>2.4776099799179902E-2</v>
      </c>
      <c r="L19" s="28" t="s">
        <v>625</v>
      </c>
      <c r="M19" s="29">
        <v>7.0906229971402029E-2</v>
      </c>
    </row>
    <row r="20" spans="4:13" x14ac:dyDescent="0.25">
      <c r="D20" s="28" t="s">
        <v>626</v>
      </c>
      <c r="E20" s="29">
        <v>7297</v>
      </c>
      <c r="F20" t="s">
        <v>626</v>
      </c>
      <c r="G20">
        <v>9727</v>
      </c>
      <c r="H20" s="28" t="s">
        <v>626</v>
      </c>
      <c r="I20" s="29">
        <v>4610</v>
      </c>
      <c r="J20" t="s">
        <v>626</v>
      </c>
      <c r="K20">
        <v>9</v>
      </c>
      <c r="L20" s="28" t="s">
        <v>626</v>
      </c>
      <c r="M20" s="29">
        <v>988</v>
      </c>
    </row>
    <row r="21" spans="4:13" x14ac:dyDescent="0.25">
      <c r="D21" s="28" t="s">
        <v>627</v>
      </c>
      <c r="E21" s="29">
        <v>8</v>
      </c>
      <c r="F21" t="s">
        <v>627</v>
      </c>
      <c r="G21">
        <v>13</v>
      </c>
      <c r="H21" s="28" t="s">
        <v>627</v>
      </c>
      <c r="I21" s="29">
        <v>5</v>
      </c>
      <c r="J21" t="s">
        <v>627</v>
      </c>
      <c r="K21">
        <v>1</v>
      </c>
      <c r="L21" s="28" t="s">
        <v>627</v>
      </c>
      <c r="M21" s="29">
        <v>10</v>
      </c>
    </row>
    <row r="22" spans="4:13" x14ac:dyDescent="0.25">
      <c r="D22" s="28" t="s">
        <v>628</v>
      </c>
      <c r="E22" s="29">
        <v>7305</v>
      </c>
      <c r="F22" t="s">
        <v>628</v>
      </c>
      <c r="G22">
        <v>9740</v>
      </c>
      <c r="H22" s="28" t="s">
        <v>628</v>
      </c>
      <c r="I22" s="29">
        <v>4615</v>
      </c>
      <c r="J22" t="s">
        <v>628</v>
      </c>
      <c r="K22">
        <v>10</v>
      </c>
      <c r="L22" s="28" t="s">
        <v>628</v>
      </c>
      <c r="M22" s="29">
        <v>998</v>
      </c>
    </row>
    <row r="23" spans="4:13" x14ac:dyDescent="0.25">
      <c r="D23" s="28" t="s">
        <v>629</v>
      </c>
      <c r="E23" s="29">
        <v>957252</v>
      </c>
      <c r="F23" t="s">
        <v>629</v>
      </c>
      <c r="G23">
        <v>1471551</v>
      </c>
      <c r="H23" s="28" t="s">
        <v>629</v>
      </c>
      <c r="I23" s="29">
        <v>514299</v>
      </c>
      <c r="J23" t="s">
        <v>629</v>
      </c>
      <c r="K23">
        <v>2999</v>
      </c>
      <c r="L23" s="28" t="s">
        <v>629</v>
      </c>
      <c r="M23" s="29">
        <v>275808</v>
      </c>
    </row>
    <row r="24" spans="4:13" ht="15.75" thickBot="1" x14ac:dyDescent="0.3">
      <c r="D24" s="30" t="s">
        <v>630</v>
      </c>
      <c r="E24" s="31">
        <v>555</v>
      </c>
      <c r="F24" s="32" t="s">
        <v>630</v>
      </c>
      <c r="G24" s="32">
        <v>555</v>
      </c>
      <c r="H24" s="30" t="s">
        <v>630</v>
      </c>
      <c r="I24" s="31">
        <v>555</v>
      </c>
      <c r="J24" s="32" t="s">
        <v>630</v>
      </c>
      <c r="K24" s="32">
        <v>555</v>
      </c>
      <c r="L24" s="30" t="s">
        <v>630</v>
      </c>
      <c r="M24" s="31">
        <v>555</v>
      </c>
    </row>
    <row r="26" spans="4:13" ht="15.75" thickBot="1" x14ac:dyDescent="0.3"/>
    <row r="27" spans="4:13" ht="29.25" thickBot="1" x14ac:dyDescent="0.5">
      <c r="D27" s="43" t="s">
        <v>631</v>
      </c>
      <c r="E27" s="44"/>
      <c r="F27" s="44"/>
      <c r="G27" s="44"/>
      <c r="H27" s="44"/>
      <c r="I27" s="44"/>
      <c r="J27" s="44"/>
      <c r="K27" s="44"/>
      <c r="L27" s="44"/>
      <c r="M27" s="45"/>
    </row>
    <row r="29" spans="4:13" x14ac:dyDescent="0.25">
      <c r="D29" s="8" t="s">
        <v>632</v>
      </c>
    </row>
    <row r="30" spans="4:13" x14ac:dyDescent="0.25">
      <c r="D30" t="s">
        <v>633</v>
      </c>
      <c r="I30" s="8" t="s">
        <v>634</v>
      </c>
    </row>
    <row r="31" spans="4:13" x14ac:dyDescent="0.25">
      <c r="I31" t="s">
        <v>635</v>
      </c>
    </row>
    <row r="32" spans="4:13" x14ac:dyDescent="0.25">
      <c r="D32" t="s">
        <v>636</v>
      </c>
      <c r="I32" t="s">
        <v>637</v>
      </c>
    </row>
    <row r="33" spans="4:9" x14ac:dyDescent="0.25">
      <c r="D33" t="s">
        <v>638</v>
      </c>
    </row>
    <row r="34" spans="4:9" x14ac:dyDescent="0.25">
      <c r="I34" s="8" t="s">
        <v>639</v>
      </c>
    </row>
    <row r="35" spans="4:9" x14ac:dyDescent="0.25">
      <c r="D35" t="s">
        <v>640</v>
      </c>
      <c r="I35" t="s">
        <v>641</v>
      </c>
    </row>
    <row r="36" spans="4:9" x14ac:dyDescent="0.25">
      <c r="D36" t="s">
        <v>642</v>
      </c>
    </row>
    <row r="37" spans="4:9" ht="15.75" thickBot="1" x14ac:dyDescent="0.3"/>
    <row r="38" spans="4:9" x14ac:dyDescent="0.25">
      <c r="D38" t="s">
        <v>11</v>
      </c>
      <c r="E38" t="s">
        <v>12</v>
      </c>
      <c r="G38" s="46" t="s">
        <v>643</v>
      </c>
      <c r="H38" s="47"/>
      <c r="I38" s="48"/>
    </row>
    <row r="39" spans="4:9" ht="15.75" thickBot="1" x14ac:dyDescent="0.3">
      <c r="D39">
        <v>4</v>
      </c>
      <c r="E39">
        <v>16</v>
      </c>
      <c r="G39" s="49"/>
      <c r="H39" s="50"/>
      <c r="I39" s="51"/>
    </row>
    <row r="40" spans="4:9" x14ac:dyDescent="0.25">
      <c r="D40">
        <v>6</v>
      </c>
      <c r="E40">
        <v>12</v>
      </c>
      <c r="G40" s="33"/>
      <c r="H40" s="34" t="s">
        <v>11</v>
      </c>
      <c r="I40" s="35" t="s">
        <v>12</v>
      </c>
    </row>
    <row r="41" spans="4:9" x14ac:dyDescent="0.25">
      <c r="D41">
        <v>10</v>
      </c>
      <c r="E41">
        <v>15</v>
      </c>
      <c r="G41" s="28" t="s">
        <v>618</v>
      </c>
      <c r="H41">
        <v>6.9825783972125439</v>
      </c>
      <c r="I41" s="29">
        <v>8.7686567164179099</v>
      </c>
    </row>
    <row r="42" spans="4:9" x14ac:dyDescent="0.25">
      <c r="D42">
        <v>5</v>
      </c>
      <c r="E42">
        <v>10</v>
      </c>
      <c r="G42" s="28" t="s">
        <v>644</v>
      </c>
      <c r="H42">
        <v>12.702492629321899</v>
      </c>
      <c r="I42" s="29">
        <v>16.073620660741238</v>
      </c>
    </row>
    <row r="43" spans="4:9" x14ac:dyDescent="0.25">
      <c r="D43">
        <v>6</v>
      </c>
      <c r="E43">
        <v>14</v>
      </c>
      <c r="G43" s="28" t="s">
        <v>645</v>
      </c>
      <c r="H43">
        <v>287</v>
      </c>
      <c r="I43" s="29">
        <v>268</v>
      </c>
    </row>
    <row r="44" spans="4:9" x14ac:dyDescent="0.25">
      <c r="D44">
        <v>10</v>
      </c>
      <c r="E44">
        <v>8</v>
      </c>
      <c r="G44" s="28" t="s">
        <v>646</v>
      </c>
      <c r="H44">
        <v>0</v>
      </c>
      <c r="I44" s="29"/>
    </row>
    <row r="45" spans="4:9" x14ac:dyDescent="0.25">
      <c r="D45">
        <v>4</v>
      </c>
      <c r="E45">
        <v>8</v>
      </c>
      <c r="G45" s="28" t="s">
        <v>647</v>
      </c>
      <c r="H45">
        <v>535</v>
      </c>
      <c r="I45" s="29"/>
    </row>
    <row r="46" spans="4:9" x14ac:dyDescent="0.25">
      <c r="D46">
        <v>9</v>
      </c>
      <c r="E46">
        <v>12</v>
      </c>
      <c r="G46" s="28" t="s">
        <v>648</v>
      </c>
      <c r="H46">
        <v>-5.5321270474255346</v>
      </c>
      <c r="I46" s="29"/>
    </row>
    <row r="47" spans="4:9" x14ac:dyDescent="0.25">
      <c r="D47">
        <v>3</v>
      </c>
      <c r="E47">
        <v>11</v>
      </c>
      <c r="G47" s="28" t="s">
        <v>649</v>
      </c>
      <c r="H47">
        <v>2.4786467441119451E-8</v>
      </c>
      <c r="I47" s="29"/>
    </row>
    <row r="48" spans="4:9" x14ac:dyDescent="0.25">
      <c r="D48">
        <v>9</v>
      </c>
      <c r="E48">
        <v>5</v>
      </c>
      <c r="G48" s="28" t="s">
        <v>650</v>
      </c>
      <c r="H48">
        <v>1.6477067618482788</v>
      </c>
      <c r="I48" s="29"/>
    </row>
    <row r="49" spans="4:9" x14ac:dyDescent="0.25">
      <c r="D49">
        <v>9</v>
      </c>
      <c r="E49">
        <v>14</v>
      </c>
      <c r="G49" s="28" t="s">
        <v>651</v>
      </c>
      <c r="H49">
        <v>4.9572934882238901E-8</v>
      </c>
      <c r="I49" s="29"/>
    </row>
    <row r="50" spans="4:9" ht="15.75" thickBot="1" x14ac:dyDescent="0.3">
      <c r="D50">
        <v>10</v>
      </c>
      <c r="E50">
        <v>5</v>
      </c>
      <c r="G50" s="30" t="s">
        <v>652</v>
      </c>
      <c r="H50" s="32">
        <v>1.9644080142008877</v>
      </c>
      <c r="I50" s="31"/>
    </row>
    <row r="51" spans="4:9" x14ac:dyDescent="0.25">
      <c r="D51">
        <v>6</v>
      </c>
      <c r="E51">
        <v>4</v>
      </c>
    </row>
    <row r="52" spans="4:9" x14ac:dyDescent="0.25">
      <c r="D52">
        <v>3</v>
      </c>
      <c r="E52">
        <v>6</v>
      </c>
    </row>
    <row r="53" spans="4:9" x14ac:dyDescent="0.25">
      <c r="D53">
        <v>3</v>
      </c>
      <c r="E53">
        <v>11</v>
      </c>
    </row>
    <row r="54" spans="4:9" x14ac:dyDescent="0.25">
      <c r="D54">
        <v>10</v>
      </c>
      <c r="E54">
        <v>3</v>
      </c>
    </row>
    <row r="55" spans="4:9" x14ac:dyDescent="0.25">
      <c r="D55">
        <v>11</v>
      </c>
      <c r="E55">
        <v>14</v>
      </c>
    </row>
    <row r="56" spans="4:9" x14ac:dyDescent="0.25">
      <c r="D56">
        <v>3</v>
      </c>
      <c r="E56">
        <v>7</v>
      </c>
    </row>
    <row r="57" spans="4:9" x14ac:dyDescent="0.25">
      <c r="D57">
        <v>12</v>
      </c>
      <c r="E57">
        <v>3</v>
      </c>
    </row>
    <row r="58" spans="4:9" x14ac:dyDescent="0.25">
      <c r="D58">
        <v>14</v>
      </c>
      <c r="E58">
        <v>10</v>
      </c>
    </row>
    <row r="59" spans="4:9" x14ac:dyDescent="0.25">
      <c r="D59">
        <v>7</v>
      </c>
      <c r="E59">
        <v>7</v>
      </c>
    </row>
    <row r="60" spans="4:9" x14ac:dyDescent="0.25">
      <c r="D60">
        <v>3</v>
      </c>
      <c r="E60">
        <v>4</v>
      </c>
    </row>
    <row r="61" spans="4:9" x14ac:dyDescent="0.25">
      <c r="D61">
        <v>5</v>
      </c>
      <c r="E61">
        <v>10</v>
      </c>
    </row>
    <row r="62" spans="4:9" x14ac:dyDescent="0.25">
      <c r="D62">
        <v>13</v>
      </c>
      <c r="E62">
        <v>14</v>
      </c>
    </row>
    <row r="63" spans="4:9" x14ac:dyDescent="0.25">
      <c r="D63">
        <v>5</v>
      </c>
      <c r="E63">
        <v>4</v>
      </c>
    </row>
    <row r="64" spans="4:9" x14ac:dyDescent="0.25">
      <c r="D64">
        <v>5</v>
      </c>
      <c r="E64">
        <v>13</v>
      </c>
    </row>
    <row r="65" spans="4:5" x14ac:dyDescent="0.25">
      <c r="D65">
        <v>12</v>
      </c>
      <c r="E65">
        <v>12</v>
      </c>
    </row>
    <row r="66" spans="4:5" x14ac:dyDescent="0.25">
      <c r="D66">
        <v>14</v>
      </c>
      <c r="E66">
        <v>11</v>
      </c>
    </row>
    <row r="67" spans="4:5" x14ac:dyDescent="0.25">
      <c r="D67">
        <v>7</v>
      </c>
      <c r="E67">
        <v>6</v>
      </c>
    </row>
    <row r="68" spans="4:5" x14ac:dyDescent="0.25">
      <c r="D68">
        <v>4</v>
      </c>
      <c r="E68">
        <v>13</v>
      </c>
    </row>
    <row r="69" spans="4:5" x14ac:dyDescent="0.25">
      <c r="D69">
        <v>8</v>
      </c>
      <c r="E69">
        <v>13</v>
      </c>
    </row>
    <row r="70" spans="4:5" x14ac:dyDescent="0.25">
      <c r="D70">
        <v>11</v>
      </c>
      <c r="E70">
        <v>6</v>
      </c>
    </row>
    <row r="71" spans="4:5" x14ac:dyDescent="0.25">
      <c r="D71">
        <v>6</v>
      </c>
      <c r="E71">
        <v>14</v>
      </c>
    </row>
    <row r="72" spans="4:5" x14ac:dyDescent="0.25">
      <c r="D72">
        <v>5</v>
      </c>
      <c r="E72">
        <v>13</v>
      </c>
    </row>
    <row r="73" spans="4:5" x14ac:dyDescent="0.25">
      <c r="D73">
        <v>11</v>
      </c>
      <c r="E73">
        <v>14</v>
      </c>
    </row>
    <row r="74" spans="4:5" x14ac:dyDescent="0.25">
      <c r="D74">
        <v>4</v>
      </c>
      <c r="E74">
        <v>5</v>
      </c>
    </row>
    <row r="75" spans="4:5" x14ac:dyDescent="0.25">
      <c r="D75">
        <v>7</v>
      </c>
      <c r="E75">
        <v>12</v>
      </c>
    </row>
    <row r="76" spans="4:5" x14ac:dyDescent="0.25">
      <c r="D76">
        <v>9</v>
      </c>
      <c r="E76">
        <v>3</v>
      </c>
    </row>
    <row r="77" spans="4:5" x14ac:dyDescent="0.25">
      <c r="D77">
        <v>8</v>
      </c>
      <c r="E77">
        <v>11</v>
      </c>
    </row>
    <row r="78" spans="4:5" x14ac:dyDescent="0.25">
      <c r="D78">
        <v>13</v>
      </c>
      <c r="E78">
        <v>7</v>
      </c>
    </row>
    <row r="79" spans="4:5" x14ac:dyDescent="0.25">
      <c r="D79">
        <v>6</v>
      </c>
      <c r="E79">
        <v>12</v>
      </c>
    </row>
    <row r="80" spans="4:5" x14ac:dyDescent="0.25">
      <c r="D80">
        <v>14</v>
      </c>
      <c r="E80">
        <v>7</v>
      </c>
    </row>
    <row r="81" spans="4:5" x14ac:dyDescent="0.25">
      <c r="D81">
        <v>9</v>
      </c>
      <c r="E81">
        <v>12</v>
      </c>
    </row>
    <row r="82" spans="4:5" x14ac:dyDescent="0.25">
      <c r="D82">
        <v>14</v>
      </c>
      <c r="E82">
        <v>10</v>
      </c>
    </row>
    <row r="83" spans="4:5" x14ac:dyDescent="0.25">
      <c r="D83">
        <v>11</v>
      </c>
      <c r="E83">
        <v>9</v>
      </c>
    </row>
    <row r="84" spans="4:5" x14ac:dyDescent="0.25">
      <c r="D84">
        <v>13</v>
      </c>
      <c r="E84">
        <v>7</v>
      </c>
    </row>
    <row r="85" spans="4:5" x14ac:dyDescent="0.25">
      <c r="D85">
        <v>7</v>
      </c>
      <c r="E85">
        <v>10</v>
      </c>
    </row>
    <row r="86" spans="4:5" x14ac:dyDescent="0.25">
      <c r="D86">
        <v>6</v>
      </c>
      <c r="E86">
        <v>6</v>
      </c>
    </row>
    <row r="87" spans="4:5" x14ac:dyDescent="0.25">
      <c r="D87">
        <v>5</v>
      </c>
      <c r="E87">
        <v>5</v>
      </c>
    </row>
    <row r="88" spans="4:5" x14ac:dyDescent="0.25">
      <c r="D88">
        <v>10</v>
      </c>
      <c r="E88">
        <v>7</v>
      </c>
    </row>
    <row r="89" spans="4:5" x14ac:dyDescent="0.25">
      <c r="D89">
        <v>4</v>
      </c>
      <c r="E89">
        <v>5</v>
      </c>
    </row>
    <row r="90" spans="4:5" x14ac:dyDescent="0.25">
      <c r="D90">
        <v>13</v>
      </c>
      <c r="E90">
        <v>4</v>
      </c>
    </row>
    <row r="91" spans="4:5" x14ac:dyDescent="0.25">
      <c r="D91">
        <v>4</v>
      </c>
      <c r="E91">
        <v>5</v>
      </c>
    </row>
    <row r="92" spans="4:5" x14ac:dyDescent="0.25">
      <c r="D92">
        <v>14</v>
      </c>
      <c r="E92">
        <v>4</v>
      </c>
    </row>
    <row r="93" spans="4:5" x14ac:dyDescent="0.25">
      <c r="D93">
        <v>12</v>
      </c>
      <c r="E93">
        <v>14</v>
      </c>
    </row>
    <row r="94" spans="4:5" x14ac:dyDescent="0.25">
      <c r="D94">
        <v>4</v>
      </c>
      <c r="E94">
        <v>21</v>
      </c>
    </row>
    <row r="95" spans="4:5" x14ac:dyDescent="0.25">
      <c r="D95">
        <v>4</v>
      </c>
      <c r="E95">
        <v>4</v>
      </c>
    </row>
    <row r="96" spans="4:5" x14ac:dyDescent="0.25">
      <c r="D96">
        <v>7</v>
      </c>
      <c r="E96">
        <v>13</v>
      </c>
    </row>
    <row r="97" spans="4:5" x14ac:dyDescent="0.25">
      <c r="D97">
        <v>11</v>
      </c>
      <c r="E97">
        <v>6</v>
      </c>
    </row>
    <row r="98" spans="4:5" x14ac:dyDescent="0.25">
      <c r="D98">
        <v>6</v>
      </c>
      <c r="E98">
        <v>12</v>
      </c>
    </row>
    <row r="99" spans="4:5" x14ac:dyDescent="0.25">
      <c r="D99">
        <v>4</v>
      </c>
      <c r="E99">
        <v>7</v>
      </c>
    </row>
    <row r="100" spans="4:5" x14ac:dyDescent="0.25">
      <c r="D100">
        <v>6</v>
      </c>
      <c r="E100">
        <v>12</v>
      </c>
    </row>
    <row r="101" spans="4:5" x14ac:dyDescent="0.25">
      <c r="D101">
        <v>8</v>
      </c>
      <c r="E101">
        <v>10</v>
      </c>
    </row>
    <row r="102" spans="4:5" x14ac:dyDescent="0.25">
      <c r="D102">
        <v>8</v>
      </c>
      <c r="E102">
        <v>11</v>
      </c>
    </row>
    <row r="103" spans="4:5" x14ac:dyDescent="0.25">
      <c r="D103">
        <v>6</v>
      </c>
      <c r="E103">
        <v>6</v>
      </c>
    </row>
    <row r="104" spans="4:5" x14ac:dyDescent="0.25">
      <c r="D104">
        <v>10</v>
      </c>
      <c r="E104">
        <v>6</v>
      </c>
    </row>
    <row r="105" spans="4:5" x14ac:dyDescent="0.25">
      <c r="D105">
        <v>4</v>
      </c>
      <c r="E105">
        <v>5</v>
      </c>
    </row>
    <row r="106" spans="4:5" x14ac:dyDescent="0.25">
      <c r="D106">
        <v>11</v>
      </c>
      <c r="E106">
        <v>5</v>
      </c>
    </row>
    <row r="107" spans="4:5" x14ac:dyDescent="0.25">
      <c r="D107">
        <v>4</v>
      </c>
      <c r="E107">
        <v>14</v>
      </c>
    </row>
    <row r="108" spans="4:5" x14ac:dyDescent="0.25">
      <c r="D108">
        <v>8</v>
      </c>
      <c r="E108">
        <v>11</v>
      </c>
    </row>
    <row r="109" spans="4:5" x14ac:dyDescent="0.25">
      <c r="D109">
        <v>9</v>
      </c>
      <c r="E109">
        <v>9</v>
      </c>
    </row>
    <row r="110" spans="4:5" x14ac:dyDescent="0.25">
      <c r="D110">
        <v>3</v>
      </c>
      <c r="E110">
        <v>19</v>
      </c>
    </row>
    <row r="111" spans="4:5" x14ac:dyDescent="0.25">
      <c r="D111">
        <v>12</v>
      </c>
      <c r="E111">
        <v>7</v>
      </c>
    </row>
    <row r="112" spans="4:5" x14ac:dyDescent="0.25">
      <c r="D112">
        <v>3</v>
      </c>
      <c r="E112">
        <v>8</v>
      </c>
    </row>
    <row r="113" spans="4:5" x14ac:dyDescent="0.25">
      <c r="D113">
        <v>14</v>
      </c>
      <c r="E113">
        <v>20</v>
      </c>
    </row>
    <row r="114" spans="4:5" x14ac:dyDescent="0.25">
      <c r="D114">
        <v>8</v>
      </c>
      <c r="E114">
        <v>13</v>
      </c>
    </row>
    <row r="115" spans="4:5" x14ac:dyDescent="0.25">
      <c r="D115">
        <v>3</v>
      </c>
      <c r="E115">
        <v>13</v>
      </c>
    </row>
    <row r="116" spans="4:5" x14ac:dyDescent="0.25">
      <c r="D116">
        <v>4</v>
      </c>
      <c r="E116">
        <v>8</v>
      </c>
    </row>
    <row r="117" spans="4:5" x14ac:dyDescent="0.25">
      <c r="D117">
        <v>5</v>
      </c>
      <c r="E117">
        <v>11</v>
      </c>
    </row>
    <row r="118" spans="4:5" x14ac:dyDescent="0.25">
      <c r="D118">
        <v>9</v>
      </c>
      <c r="E118">
        <v>10</v>
      </c>
    </row>
    <row r="119" spans="4:5" x14ac:dyDescent="0.25">
      <c r="D119">
        <v>14</v>
      </c>
      <c r="E119">
        <v>4</v>
      </c>
    </row>
    <row r="120" spans="4:5" x14ac:dyDescent="0.25">
      <c r="D120">
        <v>5</v>
      </c>
      <c r="E120">
        <v>13</v>
      </c>
    </row>
    <row r="121" spans="4:5" x14ac:dyDescent="0.25">
      <c r="D121">
        <v>6</v>
      </c>
      <c r="E121">
        <v>12</v>
      </c>
    </row>
    <row r="122" spans="4:5" x14ac:dyDescent="0.25">
      <c r="D122">
        <v>9</v>
      </c>
      <c r="E122">
        <v>3</v>
      </c>
    </row>
    <row r="123" spans="4:5" x14ac:dyDescent="0.25">
      <c r="D123">
        <v>8</v>
      </c>
      <c r="E123">
        <v>15</v>
      </c>
    </row>
    <row r="124" spans="4:5" x14ac:dyDescent="0.25">
      <c r="D124">
        <v>12</v>
      </c>
      <c r="E124">
        <v>5</v>
      </c>
    </row>
    <row r="125" spans="4:5" x14ac:dyDescent="0.25">
      <c r="D125">
        <v>5</v>
      </c>
      <c r="E125">
        <v>12</v>
      </c>
    </row>
    <row r="126" spans="4:5" x14ac:dyDescent="0.25">
      <c r="D126">
        <v>7</v>
      </c>
      <c r="E126">
        <v>8</v>
      </c>
    </row>
    <row r="127" spans="4:5" x14ac:dyDescent="0.25">
      <c r="D127">
        <v>4</v>
      </c>
      <c r="E127">
        <v>14</v>
      </c>
    </row>
    <row r="128" spans="4:5" x14ac:dyDescent="0.25">
      <c r="D128">
        <v>14</v>
      </c>
      <c r="E128">
        <v>4</v>
      </c>
    </row>
    <row r="129" spans="4:5" x14ac:dyDescent="0.25">
      <c r="D129">
        <v>14</v>
      </c>
      <c r="E129">
        <v>6</v>
      </c>
    </row>
    <row r="130" spans="4:5" x14ac:dyDescent="0.25">
      <c r="D130">
        <v>7</v>
      </c>
      <c r="E130">
        <v>12</v>
      </c>
    </row>
    <row r="131" spans="4:5" x14ac:dyDescent="0.25">
      <c r="D131">
        <v>13</v>
      </c>
      <c r="E131">
        <v>13</v>
      </c>
    </row>
    <row r="132" spans="4:5" x14ac:dyDescent="0.25">
      <c r="D132">
        <v>13</v>
      </c>
      <c r="E132">
        <v>7</v>
      </c>
    </row>
    <row r="133" spans="4:5" x14ac:dyDescent="0.25">
      <c r="D133">
        <v>10</v>
      </c>
      <c r="E133">
        <v>12</v>
      </c>
    </row>
    <row r="134" spans="4:5" x14ac:dyDescent="0.25">
      <c r="D134">
        <v>7</v>
      </c>
      <c r="E134">
        <v>12</v>
      </c>
    </row>
    <row r="135" spans="4:5" x14ac:dyDescent="0.25">
      <c r="D135">
        <v>8</v>
      </c>
      <c r="E135">
        <v>11</v>
      </c>
    </row>
    <row r="136" spans="4:5" x14ac:dyDescent="0.25">
      <c r="D136">
        <v>12</v>
      </c>
      <c r="E136">
        <v>13</v>
      </c>
    </row>
    <row r="137" spans="4:5" x14ac:dyDescent="0.25">
      <c r="D137">
        <v>10</v>
      </c>
      <c r="E137">
        <v>9</v>
      </c>
    </row>
    <row r="138" spans="4:5" x14ac:dyDescent="0.25">
      <c r="D138">
        <v>4</v>
      </c>
      <c r="E138">
        <v>7</v>
      </c>
    </row>
    <row r="139" spans="4:5" x14ac:dyDescent="0.25">
      <c r="D139">
        <v>12</v>
      </c>
      <c r="E139">
        <v>8</v>
      </c>
    </row>
    <row r="140" spans="4:5" x14ac:dyDescent="0.25">
      <c r="D140">
        <v>7</v>
      </c>
      <c r="E140">
        <v>12</v>
      </c>
    </row>
    <row r="141" spans="4:5" x14ac:dyDescent="0.25">
      <c r="D141">
        <v>12</v>
      </c>
      <c r="E141">
        <v>12</v>
      </c>
    </row>
    <row r="142" spans="4:5" x14ac:dyDescent="0.25">
      <c r="D142">
        <v>13</v>
      </c>
      <c r="E142">
        <v>10</v>
      </c>
    </row>
    <row r="143" spans="4:5" x14ac:dyDescent="0.25">
      <c r="D143">
        <v>7</v>
      </c>
      <c r="E143">
        <v>3</v>
      </c>
    </row>
    <row r="144" spans="4:5" x14ac:dyDescent="0.25">
      <c r="D144">
        <v>14</v>
      </c>
      <c r="E144">
        <v>20</v>
      </c>
    </row>
    <row r="145" spans="4:5" x14ac:dyDescent="0.25">
      <c r="D145">
        <v>6</v>
      </c>
      <c r="E145">
        <v>9</v>
      </c>
    </row>
    <row r="146" spans="4:5" x14ac:dyDescent="0.25">
      <c r="D146">
        <v>11</v>
      </c>
      <c r="E146">
        <v>3</v>
      </c>
    </row>
    <row r="147" spans="4:5" x14ac:dyDescent="0.25">
      <c r="D147">
        <v>4</v>
      </c>
      <c r="E147">
        <v>7</v>
      </c>
    </row>
    <row r="148" spans="4:5" x14ac:dyDescent="0.25">
      <c r="D148">
        <v>6</v>
      </c>
      <c r="E148">
        <v>9</v>
      </c>
    </row>
    <row r="149" spans="4:5" x14ac:dyDescent="0.25">
      <c r="D149">
        <v>7</v>
      </c>
      <c r="E149">
        <v>13</v>
      </c>
    </row>
    <row r="150" spans="4:5" x14ac:dyDescent="0.25">
      <c r="D150">
        <v>10</v>
      </c>
      <c r="E150">
        <v>13</v>
      </c>
    </row>
    <row r="151" spans="4:5" x14ac:dyDescent="0.25">
      <c r="D151">
        <v>8</v>
      </c>
      <c r="E151">
        <v>8</v>
      </c>
    </row>
    <row r="152" spans="4:5" x14ac:dyDescent="0.25">
      <c r="D152">
        <v>3</v>
      </c>
      <c r="E152">
        <v>13</v>
      </c>
    </row>
    <row r="153" spans="4:5" x14ac:dyDescent="0.25">
      <c r="D153">
        <v>5</v>
      </c>
      <c r="E153">
        <v>13</v>
      </c>
    </row>
    <row r="154" spans="4:5" x14ac:dyDescent="0.25">
      <c r="D154">
        <v>10</v>
      </c>
      <c r="E154">
        <v>14</v>
      </c>
    </row>
    <row r="155" spans="4:5" x14ac:dyDescent="0.25">
      <c r="D155">
        <v>13</v>
      </c>
      <c r="E155">
        <v>11</v>
      </c>
    </row>
    <row r="156" spans="4:5" x14ac:dyDescent="0.25">
      <c r="D156">
        <v>3</v>
      </c>
      <c r="E156">
        <v>6</v>
      </c>
    </row>
    <row r="157" spans="4:5" x14ac:dyDescent="0.25">
      <c r="D157">
        <v>14</v>
      </c>
      <c r="E157">
        <v>4</v>
      </c>
    </row>
    <row r="158" spans="4:5" x14ac:dyDescent="0.25">
      <c r="D158">
        <v>13</v>
      </c>
      <c r="E158">
        <v>6</v>
      </c>
    </row>
    <row r="159" spans="4:5" x14ac:dyDescent="0.25">
      <c r="D159">
        <v>11</v>
      </c>
      <c r="E159">
        <v>3</v>
      </c>
    </row>
    <row r="160" spans="4:5" x14ac:dyDescent="0.25">
      <c r="D160">
        <v>13</v>
      </c>
      <c r="E160">
        <v>22</v>
      </c>
    </row>
    <row r="161" spans="4:5" x14ac:dyDescent="0.25">
      <c r="D161">
        <v>9</v>
      </c>
      <c r="E161">
        <v>8</v>
      </c>
    </row>
    <row r="162" spans="4:5" x14ac:dyDescent="0.25">
      <c r="D162">
        <v>9</v>
      </c>
      <c r="E162">
        <v>13</v>
      </c>
    </row>
    <row r="163" spans="4:5" x14ac:dyDescent="0.25">
      <c r="D163">
        <v>5</v>
      </c>
      <c r="E163">
        <v>8</v>
      </c>
    </row>
    <row r="164" spans="4:5" x14ac:dyDescent="0.25">
      <c r="D164">
        <v>9</v>
      </c>
      <c r="E164">
        <v>5</v>
      </c>
    </row>
    <row r="165" spans="4:5" x14ac:dyDescent="0.25">
      <c r="D165">
        <v>8</v>
      </c>
      <c r="E165">
        <v>10</v>
      </c>
    </row>
    <row r="166" spans="4:5" x14ac:dyDescent="0.25">
      <c r="D166">
        <v>10</v>
      </c>
      <c r="E166">
        <v>12</v>
      </c>
    </row>
    <row r="167" spans="4:5" x14ac:dyDescent="0.25">
      <c r="D167">
        <v>14</v>
      </c>
      <c r="E167">
        <v>4</v>
      </c>
    </row>
    <row r="168" spans="4:5" x14ac:dyDescent="0.25">
      <c r="D168">
        <v>10</v>
      </c>
      <c r="E168">
        <v>12</v>
      </c>
    </row>
    <row r="169" spans="4:5" x14ac:dyDescent="0.25">
      <c r="D169">
        <v>13</v>
      </c>
      <c r="E169">
        <v>14</v>
      </c>
    </row>
    <row r="170" spans="4:5" x14ac:dyDescent="0.25">
      <c r="D170">
        <v>9</v>
      </c>
      <c r="E170">
        <v>4</v>
      </c>
    </row>
    <row r="171" spans="4:5" x14ac:dyDescent="0.25">
      <c r="D171">
        <v>4</v>
      </c>
      <c r="E171">
        <v>13</v>
      </c>
    </row>
    <row r="172" spans="4:5" x14ac:dyDescent="0.25">
      <c r="D172">
        <v>4</v>
      </c>
      <c r="E172">
        <v>4</v>
      </c>
    </row>
    <row r="173" spans="4:5" x14ac:dyDescent="0.25">
      <c r="D173">
        <v>9</v>
      </c>
      <c r="E173">
        <v>7</v>
      </c>
    </row>
    <row r="174" spans="4:5" x14ac:dyDescent="0.25">
      <c r="D174">
        <v>7</v>
      </c>
      <c r="E174">
        <v>11</v>
      </c>
    </row>
    <row r="175" spans="4:5" x14ac:dyDescent="0.25">
      <c r="D175">
        <v>13</v>
      </c>
      <c r="E175">
        <v>6</v>
      </c>
    </row>
    <row r="176" spans="4:5" x14ac:dyDescent="0.25">
      <c r="D176">
        <v>11</v>
      </c>
      <c r="E176">
        <v>6</v>
      </c>
    </row>
    <row r="177" spans="4:5" x14ac:dyDescent="0.25">
      <c r="D177">
        <v>6</v>
      </c>
      <c r="E177">
        <v>12</v>
      </c>
    </row>
    <row r="178" spans="4:5" x14ac:dyDescent="0.25">
      <c r="D178">
        <v>13</v>
      </c>
      <c r="E178">
        <v>7</v>
      </c>
    </row>
    <row r="179" spans="4:5" x14ac:dyDescent="0.25">
      <c r="D179">
        <v>5</v>
      </c>
      <c r="E179">
        <v>3</v>
      </c>
    </row>
    <row r="180" spans="4:5" x14ac:dyDescent="0.25">
      <c r="D180">
        <v>4</v>
      </c>
      <c r="E180">
        <v>4</v>
      </c>
    </row>
    <row r="181" spans="4:5" x14ac:dyDescent="0.25">
      <c r="D181">
        <v>3</v>
      </c>
      <c r="E181">
        <v>3</v>
      </c>
    </row>
    <row r="182" spans="4:5" x14ac:dyDescent="0.25">
      <c r="D182">
        <v>13</v>
      </c>
      <c r="E182">
        <v>14</v>
      </c>
    </row>
    <row r="183" spans="4:5" x14ac:dyDescent="0.25">
      <c r="D183">
        <v>6</v>
      </c>
      <c r="E183">
        <v>14</v>
      </c>
    </row>
    <row r="184" spans="4:5" x14ac:dyDescent="0.25">
      <c r="D184">
        <v>4</v>
      </c>
      <c r="E184">
        <v>7</v>
      </c>
    </row>
    <row r="185" spans="4:5" x14ac:dyDescent="0.25">
      <c r="D185">
        <v>14</v>
      </c>
      <c r="E185">
        <v>13</v>
      </c>
    </row>
    <row r="186" spans="4:5" x14ac:dyDescent="0.25">
      <c r="D186">
        <v>10</v>
      </c>
      <c r="E186">
        <v>10</v>
      </c>
    </row>
    <row r="187" spans="4:5" x14ac:dyDescent="0.25">
      <c r="D187">
        <v>3</v>
      </c>
      <c r="E187">
        <v>4</v>
      </c>
    </row>
    <row r="188" spans="4:5" x14ac:dyDescent="0.25">
      <c r="D188">
        <v>13</v>
      </c>
      <c r="E188">
        <v>11</v>
      </c>
    </row>
    <row r="189" spans="4:5" x14ac:dyDescent="0.25">
      <c r="D189">
        <v>12</v>
      </c>
      <c r="E189">
        <v>15</v>
      </c>
    </row>
    <row r="190" spans="4:5" x14ac:dyDescent="0.25">
      <c r="D190">
        <v>5</v>
      </c>
      <c r="E190">
        <v>6</v>
      </c>
    </row>
    <row r="191" spans="4:5" x14ac:dyDescent="0.25">
      <c r="D191">
        <v>11</v>
      </c>
      <c r="E191">
        <v>13</v>
      </c>
    </row>
    <row r="192" spans="4:5" x14ac:dyDescent="0.25">
      <c r="D192">
        <v>10</v>
      </c>
      <c r="E192">
        <v>8</v>
      </c>
    </row>
    <row r="193" spans="4:5" x14ac:dyDescent="0.25">
      <c r="D193">
        <v>6</v>
      </c>
      <c r="E193">
        <v>11</v>
      </c>
    </row>
    <row r="194" spans="4:5" x14ac:dyDescent="0.25">
      <c r="D194">
        <v>4</v>
      </c>
      <c r="E194">
        <v>5</v>
      </c>
    </row>
    <row r="195" spans="4:5" x14ac:dyDescent="0.25">
      <c r="D195">
        <v>7</v>
      </c>
      <c r="E195">
        <v>14</v>
      </c>
    </row>
    <row r="196" spans="4:5" x14ac:dyDescent="0.25">
      <c r="D196">
        <v>9</v>
      </c>
      <c r="E196">
        <v>5</v>
      </c>
    </row>
    <row r="197" spans="4:5" x14ac:dyDescent="0.25">
      <c r="D197">
        <v>5</v>
      </c>
      <c r="E197">
        <v>6</v>
      </c>
    </row>
    <row r="198" spans="4:5" x14ac:dyDescent="0.25">
      <c r="D198">
        <v>5</v>
      </c>
      <c r="E198">
        <v>11</v>
      </c>
    </row>
    <row r="199" spans="4:5" x14ac:dyDescent="0.25">
      <c r="D199">
        <v>6</v>
      </c>
      <c r="E199">
        <v>15</v>
      </c>
    </row>
    <row r="200" spans="4:5" x14ac:dyDescent="0.25">
      <c r="D200">
        <v>6</v>
      </c>
      <c r="E200">
        <v>4</v>
      </c>
    </row>
    <row r="201" spans="4:5" x14ac:dyDescent="0.25">
      <c r="D201">
        <v>6</v>
      </c>
      <c r="E201">
        <v>9</v>
      </c>
    </row>
    <row r="202" spans="4:5" x14ac:dyDescent="0.25">
      <c r="D202">
        <v>6</v>
      </c>
      <c r="E202">
        <v>10</v>
      </c>
    </row>
    <row r="203" spans="4:5" x14ac:dyDescent="0.25">
      <c r="D203">
        <v>6</v>
      </c>
      <c r="E203">
        <v>5</v>
      </c>
    </row>
    <row r="204" spans="4:5" x14ac:dyDescent="0.25">
      <c r="D204">
        <v>9</v>
      </c>
      <c r="E204">
        <v>9</v>
      </c>
    </row>
    <row r="205" spans="4:5" x14ac:dyDescent="0.25">
      <c r="D205">
        <v>9</v>
      </c>
      <c r="E205">
        <v>6</v>
      </c>
    </row>
    <row r="206" spans="4:5" x14ac:dyDescent="0.25">
      <c r="D206">
        <v>1</v>
      </c>
      <c r="E206">
        <v>4</v>
      </c>
    </row>
    <row r="207" spans="4:5" x14ac:dyDescent="0.25">
      <c r="D207">
        <v>5</v>
      </c>
      <c r="E207">
        <v>7</v>
      </c>
    </row>
    <row r="208" spans="4:5" x14ac:dyDescent="0.25">
      <c r="D208">
        <v>4</v>
      </c>
      <c r="E208">
        <v>6</v>
      </c>
    </row>
    <row r="209" spans="4:5" x14ac:dyDescent="0.25">
      <c r="D209">
        <v>1</v>
      </c>
      <c r="E209">
        <v>9</v>
      </c>
    </row>
    <row r="210" spans="4:5" x14ac:dyDescent="0.25">
      <c r="D210">
        <v>3</v>
      </c>
      <c r="E210">
        <v>2</v>
      </c>
    </row>
    <row r="211" spans="4:5" x14ac:dyDescent="0.25">
      <c r="D211">
        <v>8</v>
      </c>
      <c r="E211">
        <v>10</v>
      </c>
    </row>
    <row r="212" spans="4:5" x14ac:dyDescent="0.25">
      <c r="D212">
        <v>2</v>
      </c>
      <c r="E212">
        <v>5</v>
      </c>
    </row>
    <row r="213" spans="4:5" x14ac:dyDescent="0.25">
      <c r="D213">
        <v>8</v>
      </c>
      <c r="E213">
        <v>13</v>
      </c>
    </row>
    <row r="214" spans="4:5" x14ac:dyDescent="0.25">
      <c r="D214">
        <v>5</v>
      </c>
      <c r="E214">
        <v>15</v>
      </c>
    </row>
    <row r="215" spans="4:5" x14ac:dyDescent="0.25">
      <c r="D215">
        <v>7</v>
      </c>
      <c r="E215">
        <v>11</v>
      </c>
    </row>
    <row r="216" spans="4:5" x14ac:dyDescent="0.25">
      <c r="D216">
        <v>1</v>
      </c>
      <c r="E216">
        <v>15</v>
      </c>
    </row>
    <row r="217" spans="4:5" x14ac:dyDescent="0.25">
      <c r="D217">
        <v>7</v>
      </c>
      <c r="E217">
        <v>3</v>
      </c>
    </row>
    <row r="218" spans="4:5" x14ac:dyDescent="0.25">
      <c r="D218">
        <v>7</v>
      </c>
      <c r="E218">
        <v>9</v>
      </c>
    </row>
    <row r="219" spans="4:5" x14ac:dyDescent="0.25">
      <c r="D219">
        <v>5</v>
      </c>
      <c r="E219">
        <v>10</v>
      </c>
    </row>
    <row r="220" spans="4:5" x14ac:dyDescent="0.25">
      <c r="D220">
        <v>5</v>
      </c>
      <c r="E220">
        <v>7</v>
      </c>
    </row>
    <row r="221" spans="4:5" x14ac:dyDescent="0.25">
      <c r="D221">
        <v>1</v>
      </c>
      <c r="E221">
        <v>6</v>
      </c>
    </row>
    <row r="222" spans="4:5" x14ac:dyDescent="0.25">
      <c r="D222">
        <v>8</v>
      </c>
      <c r="E222">
        <v>14</v>
      </c>
    </row>
    <row r="223" spans="4:5" x14ac:dyDescent="0.25">
      <c r="D223">
        <v>8</v>
      </c>
      <c r="E223">
        <v>8</v>
      </c>
    </row>
    <row r="224" spans="4:5" x14ac:dyDescent="0.25">
      <c r="D224">
        <v>5</v>
      </c>
      <c r="E224">
        <v>4</v>
      </c>
    </row>
    <row r="225" spans="4:5" x14ac:dyDescent="0.25">
      <c r="D225">
        <v>7</v>
      </c>
      <c r="E225">
        <v>11</v>
      </c>
    </row>
    <row r="226" spans="4:5" x14ac:dyDescent="0.25">
      <c r="D226">
        <v>5</v>
      </c>
      <c r="E226">
        <v>9</v>
      </c>
    </row>
    <row r="227" spans="4:5" x14ac:dyDescent="0.25">
      <c r="D227">
        <v>2</v>
      </c>
      <c r="E227">
        <v>4</v>
      </c>
    </row>
    <row r="228" spans="4:5" x14ac:dyDescent="0.25">
      <c r="D228">
        <v>9</v>
      </c>
      <c r="E228">
        <v>7</v>
      </c>
    </row>
    <row r="229" spans="4:5" x14ac:dyDescent="0.25">
      <c r="D229">
        <v>11</v>
      </c>
      <c r="E229">
        <v>7</v>
      </c>
    </row>
    <row r="230" spans="4:5" x14ac:dyDescent="0.25">
      <c r="D230">
        <v>3</v>
      </c>
      <c r="E230">
        <v>7</v>
      </c>
    </row>
    <row r="231" spans="4:5" x14ac:dyDescent="0.25">
      <c r="D231">
        <v>2</v>
      </c>
      <c r="E231">
        <v>15</v>
      </c>
    </row>
    <row r="232" spans="4:5" x14ac:dyDescent="0.25">
      <c r="D232">
        <v>1</v>
      </c>
      <c r="E232">
        <v>6</v>
      </c>
    </row>
    <row r="233" spans="4:5" x14ac:dyDescent="0.25">
      <c r="D233">
        <v>3</v>
      </c>
      <c r="E233">
        <v>2</v>
      </c>
    </row>
    <row r="234" spans="4:5" x14ac:dyDescent="0.25">
      <c r="D234">
        <v>5</v>
      </c>
      <c r="E234">
        <v>10</v>
      </c>
    </row>
    <row r="235" spans="4:5" x14ac:dyDescent="0.25">
      <c r="D235">
        <v>9</v>
      </c>
      <c r="E235">
        <v>4</v>
      </c>
    </row>
    <row r="236" spans="4:5" x14ac:dyDescent="0.25">
      <c r="D236">
        <v>7</v>
      </c>
      <c r="E236">
        <v>11</v>
      </c>
    </row>
    <row r="237" spans="4:5" x14ac:dyDescent="0.25">
      <c r="D237">
        <v>7</v>
      </c>
      <c r="E237">
        <v>11</v>
      </c>
    </row>
    <row r="238" spans="4:5" x14ac:dyDescent="0.25">
      <c r="D238">
        <v>10</v>
      </c>
      <c r="E238">
        <v>6</v>
      </c>
    </row>
    <row r="239" spans="4:5" x14ac:dyDescent="0.25">
      <c r="D239">
        <v>1</v>
      </c>
      <c r="E239">
        <v>8</v>
      </c>
    </row>
    <row r="240" spans="4:5" x14ac:dyDescent="0.25">
      <c r="D240">
        <v>2</v>
      </c>
      <c r="E240">
        <v>13</v>
      </c>
    </row>
    <row r="241" spans="4:5" x14ac:dyDescent="0.25">
      <c r="D241">
        <v>9</v>
      </c>
      <c r="E241">
        <v>2</v>
      </c>
    </row>
    <row r="242" spans="4:5" x14ac:dyDescent="0.25">
      <c r="D242">
        <v>7</v>
      </c>
      <c r="E242">
        <v>13</v>
      </c>
    </row>
    <row r="243" spans="4:5" x14ac:dyDescent="0.25">
      <c r="D243">
        <v>1</v>
      </c>
      <c r="E243">
        <v>13</v>
      </c>
    </row>
    <row r="244" spans="4:5" x14ac:dyDescent="0.25">
      <c r="D244">
        <v>8</v>
      </c>
      <c r="E244">
        <v>7</v>
      </c>
    </row>
    <row r="245" spans="4:5" x14ac:dyDescent="0.25">
      <c r="D245">
        <v>10</v>
      </c>
      <c r="E245">
        <v>10</v>
      </c>
    </row>
    <row r="246" spans="4:5" x14ac:dyDescent="0.25">
      <c r="D246">
        <v>3</v>
      </c>
      <c r="E246">
        <v>9</v>
      </c>
    </row>
    <row r="247" spans="4:5" x14ac:dyDescent="0.25">
      <c r="D247">
        <v>7</v>
      </c>
      <c r="E247">
        <v>3</v>
      </c>
    </row>
    <row r="248" spans="4:5" x14ac:dyDescent="0.25">
      <c r="D248">
        <v>10</v>
      </c>
      <c r="E248">
        <v>14</v>
      </c>
    </row>
    <row r="249" spans="4:5" x14ac:dyDescent="0.25">
      <c r="D249">
        <v>8</v>
      </c>
      <c r="E249">
        <v>10</v>
      </c>
    </row>
    <row r="250" spans="4:5" x14ac:dyDescent="0.25">
      <c r="D250">
        <v>10</v>
      </c>
      <c r="E250">
        <v>13</v>
      </c>
    </row>
    <row r="251" spans="4:5" x14ac:dyDescent="0.25">
      <c r="D251">
        <v>5</v>
      </c>
      <c r="E251">
        <v>5</v>
      </c>
    </row>
    <row r="252" spans="4:5" x14ac:dyDescent="0.25">
      <c r="D252">
        <v>9</v>
      </c>
      <c r="E252">
        <v>6</v>
      </c>
    </row>
    <row r="253" spans="4:5" x14ac:dyDescent="0.25">
      <c r="D253">
        <v>1</v>
      </c>
      <c r="E253">
        <v>6</v>
      </c>
    </row>
    <row r="254" spans="4:5" x14ac:dyDescent="0.25">
      <c r="D254">
        <v>8</v>
      </c>
      <c r="E254">
        <v>6</v>
      </c>
    </row>
    <row r="255" spans="4:5" x14ac:dyDescent="0.25">
      <c r="D255">
        <v>9</v>
      </c>
      <c r="E255">
        <v>6</v>
      </c>
    </row>
    <row r="256" spans="4:5" x14ac:dyDescent="0.25">
      <c r="D256">
        <v>9</v>
      </c>
      <c r="E256">
        <v>7</v>
      </c>
    </row>
    <row r="257" spans="4:5" x14ac:dyDescent="0.25">
      <c r="D257">
        <v>2</v>
      </c>
      <c r="E257">
        <v>6</v>
      </c>
    </row>
    <row r="258" spans="4:5" x14ac:dyDescent="0.25">
      <c r="D258">
        <v>10</v>
      </c>
      <c r="E258">
        <v>5</v>
      </c>
    </row>
    <row r="259" spans="4:5" x14ac:dyDescent="0.25">
      <c r="D259">
        <v>7</v>
      </c>
      <c r="E259">
        <v>6</v>
      </c>
    </row>
    <row r="260" spans="4:5" x14ac:dyDescent="0.25">
      <c r="D260">
        <v>7</v>
      </c>
      <c r="E260">
        <v>4</v>
      </c>
    </row>
    <row r="261" spans="4:5" x14ac:dyDescent="0.25">
      <c r="D261">
        <v>1</v>
      </c>
      <c r="E261">
        <v>2</v>
      </c>
    </row>
    <row r="262" spans="4:5" x14ac:dyDescent="0.25">
      <c r="D262">
        <v>10</v>
      </c>
      <c r="E262">
        <v>6</v>
      </c>
    </row>
    <row r="263" spans="4:5" x14ac:dyDescent="0.25">
      <c r="D263">
        <v>3</v>
      </c>
      <c r="E263">
        <v>4</v>
      </c>
    </row>
    <row r="264" spans="4:5" x14ac:dyDescent="0.25">
      <c r="D264">
        <v>6</v>
      </c>
      <c r="E264">
        <v>12</v>
      </c>
    </row>
    <row r="265" spans="4:5" x14ac:dyDescent="0.25">
      <c r="D265">
        <v>1</v>
      </c>
      <c r="E265">
        <v>10</v>
      </c>
    </row>
    <row r="266" spans="4:5" x14ac:dyDescent="0.25">
      <c r="D266">
        <v>6</v>
      </c>
      <c r="E266">
        <v>9</v>
      </c>
    </row>
    <row r="267" spans="4:5" x14ac:dyDescent="0.25">
      <c r="D267">
        <v>4</v>
      </c>
      <c r="E267">
        <v>7</v>
      </c>
    </row>
    <row r="268" spans="4:5" x14ac:dyDescent="0.25">
      <c r="D268">
        <v>6</v>
      </c>
      <c r="E268">
        <v>2</v>
      </c>
    </row>
    <row r="269" spans="4:5" x14ac:dyDescent="0.25">
      <c r="D269">
        <v>4</v>
      </c>
      <c r="E269">
        <v>4</v>
      </c>
    </row>
    <row r="270" spans="4:5" x14ac:dyDescent="0.25">
      <c r="D270">
        <v>6</v>
      </c>
      <c r="E270">
        <v>9</v>
      </c>
    </row>
    <row r="271" spans="4:5" x14ac:dyDescent="0.25">
      <c r="D271">
        <v>6</v>
      </c>
      <c r="E271">
        <v>6</v>
      </c>
    </row>
    <row r="272" spans="4:5" x14ac:dyDescent="0.25">
      <c r="D272">
        <v>4</v>
      </c>
      <c r="E272">
        <v>3</v>
      </c>
    </row>
    <row r="273" spans="4:5" x14ac:dyDescent="0.25">
      <c r="D273">
        <v>7</v>
      </c>
      <c r="E273">
        <v>7</v>
      </c>
    </row>
    <row r="274" spans="4:5" x14ac:dyDescent="0.25">
      <c r="D274">
        <v>10</v>
      </c>
      <c r="E274">
        <v>6</v>
      </c>
    </row>
    <row r="275" spans="4:5" x14ac:dyDescent="0.25">
      <c r="D275">
        <v>5</v>
      </c>
      <c r="E275">
        <v>3</v>
      </c>
    </row>
    <row r="276" spans="4:5" x14ac:dyDescent="0.25">
      <c r="D276">
        <v>3</v>
      </c>
      <c r="E276">
        <v>9</v>
      </c>
    </row>
    <row r="277" spans="4:5" x14ac:dyDescent="0.25">
      <c r="D277">
        <v>9</v>
      </c>
      <c r="E277">
        <v>5</v>
      </c>
    </row>
    <row r="278" spans="4:5" x14ac:dyDescent="0.25">
      <c r="D278">
        <v>3</v>
      </c>
      <c r="E278">
        <v>11</v>
      </c>
    </row>
    <row r="279" spans="4:5" x14ac:dyDescent="0.25">
      <c r="D279">
        <v>4</v>
      </c>
      <c r="E279">
        <v>6</v>
      </c>
    </row>
    <row r="280" spans="4:5" x14ac:dyDescent="0.25">
      <c r="D280">
        <v>9</v>
      </c>
      <c r="E280">
        <v>2</v>
      </c>
    </row>
    <row r="281" spans="4:5" x14ac:dyDescent="0.25">
      <c r="D281">
        <v>7</v>
      </c>
      <c r="E281">
        <v>15</v>
      </c>
    </row>
    <row r="282" spans="4:5" x14ac:dyDescent="0.25">
      <c r="D282">
        <v>3</v>
      </c>
      <c r="E282">
        <v>4</v>
      </c>
    </row>
    <row r="283" spans="4:5" x14ac:dyDescent="0.25">
      <c r="D283">
        <v>2</v>
      </c>
      <c r="E283">
        <v>12</v>
      </c>
    </row>
    <row r="284" spans="4:5" x14ac:dyDescent="0.25">
      <c r="D284">
        <v>2</v>
      </c>
      <c r="E284">
        <v>8</v>
      </c>
    </row>
    <row r="285" spans="4:5" x14ac:dyDescent="0.25">
      <c r="D285">
        <v>6</v>
      </c>
      <c r="E285">
        <v>6</v>
      </c>
    </row>
    <row r="286" spans="4:5" x14ac:dyDescent="0.25">
      <c r="D286">
        <v>10</v>
      </c>
      <c r="E286">
        <v>15</v>
      </c>
    </row>
    <row r="287" spans="4:5" x14ac:dyDescent="0.25">
      <c r="D287">
        <v>10</v>
      </c>
      <c r="E287">
        <v>14</v>
      </c>
    </row>
    <row r="288" spans="4:5" x14ac:dyDescent="0.25">
      <c r="D288">
        <v>6</v>
      </c>
      <c r="E288">
        <v>3</v>
      </c>
    </row>
    <row r="289" spans="4:5" x14ac:dyDescent="0.25">
      <c r="D289">
        <v>4</v>
      </c>
      <c r="E289">
        <v>7</v>
      </c>
    </row>
    <row r="290" spans="4:5" x14ac:dyDescent="0.25">
      <c r="D290">
        <v>7</v>
      </c>
      <c r="E290">
        <v>14</v>
      </c>
    </row>
    <row r="291" spans="4:5" x14ac:dyDescent="0.25">
      <c r="D291">
        <v>4</v>
      </c>
      <c r="E291">
        <v>9</v>
      </c>
    </row>
    <row r="292" spans="4:5" x14ac:dyDescent="0.25">
      <c r="D292">
        <v>1</v>
      </c>
      <c r="E292">
        <v>4</v>
      </c>
    </row>
    <row r="293" spans="4:5" x14ac:dyDescent="0.25">
      <c r="D293">
        <v>9</v>
      </c>
      <c r="E293">
        <v>7</v>
      </c>
    </row>
    <row r="294" spans="4:5" x14ac:dyDescent="0.25">
      <c r="D294">
        <v>3</v>
      </c>
      <c r="E294">
        <v>14</v>
      </c>
    </row>
    <row r="295" spans="4:5" x14ac:dyDescent="0.25">
      <c r="D295">
        <v>6</v>
      </c>
      <c r="E295">
        <v>10</v>
      </c>
    </row>
    <row r="296" spans="4:5" x14ac:dyDescent="0.25">
      <c r="D296">
        <v>3</v>
      </c>
      <c r="E296">
        <v>6</v>
      </c>
    </row>
    <row r="297" spans="4:5" x14ac:dyDescent="0.25">
      <c r="D297">
        <v>4</v>
      </c>
      <c r="E297">
        <v>4</v>
      </c>
    </row>
    <row r="298" spans="4:5" x14ac:dyDescent="0.25">
      <c r="D298">
        <v>6</v>
      </c>
      <c r="E298">
        <v>13</v>
      </c>
    </row>
    <row r="299" spans="4:5" x14ac:dyDescent="0.25">
      <c r="D299">
        <v>1</v>
      </c>
      <c r="E299">
        <v>6</v>
      </c>
    </row>
    <row r="300" spans="4:5" x14ac:dyDescent="0.25">
      <c r="D300">
        <v>1</v>
      </c>
      <c r="E300">
        <v>6</v>
      </c>
    </row>
    <row r="301" spans="4:5" x14ac:dyDescent="0.25">
      <c r="D301">
        <v>3</v>
      </c>
      <c r="E301">
        <v>4</v>
      </c>
    </row>
    <row r="302" spans="4:5" x14ac:dyDescent="0.25">
      <c r="D302">
        <v>8</v>
      </c>
      <c r="E302">
        <v>11</v>
      </c>
    </row>
    <row r="303" spans="4:5" x14ac:dyDescent="0.25">
      <c r="D303">
        <v>1</v>
      </c>
      <c r="E303">
        <v>8</v>
      </c>
    </row>
    <row r="304" spans="4:5" x14ac:dyDescent="0.25">
      <c r="D304">
        <v>8</v>
      </c>
      <c r="E304">
        <v>7</v>
      </c>
    </row>
    <row r="305" spans="4:5" x14ac:dyDescent="0.25">
      <c r="D305">
        <v>8</v>
      </c>
      <c r="E305">
        <v>12</v>
      </c>
    </row>
    <row r="306" spans="4:5" x14ac:dyDescent="0.25">
      <c r="D306">
        <v>6</v>
      </c>
      <c r="E306">
        <v>8</v>
      </c>
    </row>
    <row r="307" spans="4:5" x14ac:dyDescent="0.25">
      <c r="D307">
        <v>10</v>
      </c>
    </row>
    <row r="308" spans="4:5" x14ac:dyDescent="0.25">
      <c r="D308">
        <v>2</v>
      </c>
    </row>
    <row r="309" spans="4:5" x14ac:dyDescent="0.25">
      <c r="D309">
        <v>6</v>
      </c>
    </row>
    <row r="310" spans="4:5" x14ac:dyDescent="0.25">
      <c r="D310">
        <v>10</v>
      </c>
    </row>
    <row r="311" spans="4:5" x14ac:dyDescent="0.25">
      <c r="D311">
        <v>1</v>
      </c>
    </row>
    <row r="312" spans="4:5" x14ac:dyDescent="0.25">
      <c r="D312">
        <v>3</v>
      </c>
    </row>
    <row r="313" spans="4:5" x14ac:dyDescent="0.25">
      <c r="D313">
        <v>1</v>
      </c>
    </row>
    <row r="314" spans="4:5" x14ac:dyDescent="0.25">
      <c r="D314">
        <v>1</v>
      </c>
    </row>
    <row r="315" spans="4:5" x14ac:dyDescent="0.25">
      <c r="D315">
        <v>2</v>
      </c>
    </row>
    <row r="316" spans="4:5" x14ac:dyDescent="0.25">
      <c r="D316">
        <v>1</v>
      </c>
    </row>
    <row r="317" spans="4:5" x14ac:dyDescent="0.25">
      <c r="D317">
        <v>8</v>
      </c>
    </row>
    <row r="318" spans="4:5" x14ac:dyDescent="0.25">
      <c r="D318">
        <v>10</v>
      </c>
    </row>
    <row r="319" spans="4:5" x14ac:dyDescent="0.25">
      <c r="D319">
        <v>10</v>
      </c>
    </row>
    <row r="320" spans="4:5" x14ac:dyDescent="0.25">
      <c r="D320">
        <v>2</v>
      </c>
    </row>
    <row r="321" spans="4:4" x14ac:dyDescent="0.25">
      <c r="D321">
        <v>3</v>
      </c>
    </row>
    <row r="322" spans="4:4" x14ac:dyDescent="0.25">
      <c r="D322">
        <v>7</v>
      </c>
    </row>
    <row r="323" spans="4:4" x14ac:dyDescent="0.25">
      <c r="D323">
        <v>6</v>
      </c>
    </row>
    <row r="324" spans="4:4" x14ac:dyDescent="0.25">
      <c r="D324">
        <v>4</v>
      </c>
    </row>
    <row r="325" spans="4:4" x14ac:dyDescent="0.25">
      <c r="D325">
        <v>5</v>
      </c>
    </row>
  </sheetData>
  <mergeCells count="8">
    <mergeCell ref="D27:M27"/>
    <mergeCell ref="G38:I39"/>
    <mergeCell ref="D8:M8"/>
    <mergeCell ref="D10:E10"/>
    <mergeCell ref="F10:G10"/>
    <mergeCell ref="H10:I10"/>
    <mergeCell ref="J10:K10"/>
    <mergeCell ref="L10:M10"/>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1 4 b a 8 0 b 5 - 0 9 1 1 - 4 f 5 5 - 9 0 e b - 7 7 7 8 7 5 b 3 6 9 7 a "   x m l n s = " h t t p : / / s c h e m a s . m i c r o s o f t . c o m / D a t a M a s h u p " > A A A A A N A E A A B Q S w M E F A A C A A g A 8 m Z z W u a 1 E Q S m A A A A 9 g A A A B I A H A B D b 2 5 m a W c v U G F j a 2 F n Z S 5 4 b W w g o h g A K K A U A A A A A A A A A A A A A A A A A A A A A A A A A A A A h Y / B C o J A G I R f R f b u 7 m o G I b / r o V O Q E Q T R V d Z N l / Q 3 3 L X 1 3 T r 0 S L 1 C R l n d O s 7 M N z B z v 9 4 g H Z r a u 6 j O 6 B Y T E l B O P I W y L T S W C e n t 0 V + Q V M A 2 l 6 e 8 V N 4 I o 4 k H o x N S W X u O G X P O U T e j b V e y k P O A H b L 1 T l a q y X 2 N x u Y o F f m 0 i v 8 t I m D / G i N C G k S c R n x O O b D J h E z j F w j H v c / 0 x 4 R l X 9 u + U 0 K h v 9 o A m y S w 9 w f x A F B L A w Q U A A I A C A D y Z n N 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8 m Z z W j 4 7 z + X I A Q A A z Q M A A B M A H A B G b 3 J t d W x h c y 9 T Z W N 0 a W 9 u M S 5 t I K I Y A C i g F A A A A A A A A A A A A A A A A A A A A A A A A A A A A H 1 S 0 W r b Q B B 8 N / g f F v X F B i H a U l p o 8 E O Q W x q K 2 z R S K M U y Y S 1 t o s O n 2 3 C 3 S i 2 M / 7 1 3 s U h K p F Y v J 3 Z u d 2 b 2 x l E p i g 1 k p / P N 2 X Q y n b g a L V X w K r o i Q a U h E 7 Y E G W p y E S x A k 0 w n 4 L + M W 1 u S r 3 z a l 6 S T n 2 x 3 W + b d 7 L P S l K R s h I y 4 W Z R + L K 4 d W V e s 0 C h X F 0 v + b T R j 5 Y p s p 7 S G 1 I 9 x B E s U h H O D u n M C b 5 P X k G p 0 v o m r V h N 8 8 D 9 b P / d v M X B F 9 2 z F d 7 p 6 y 2 i r w o X y T e U n J X v t 9 t E 8 B t N q H Y P Y l u b x S f a Y r 5 u s J p L g 7 m T q s L 4 Q a h Z j G 4 i / K l M t o l P D 5 r g O u j d P o y 8 t N y x + e 1 8 I K 2 8 6 j M x x 6 x f S I 3 1 9 9 h 8 V M a z 7 y + d a Z y V q t G 4 R H G y e L a Q 1 m j t P k 3 f 3 9 M y R W z T u l m 2 T s m 4 b E 8 D A N B A V H w 5 R 2 j r h h i x 8 w 4 Y 8 p / j L I L S X Y w y H 0 F K 1 p U C K Q n d s u 3 9 e G O 3 + b j 1 N e N E n y L 8 J P U J L 0 u q B Q r 5 G 4 R 8 t G l E S + C 6 M v H + X B A + P y L V R A p d W l T T E M k F p 3 U C G T 5 a R M e 3 Y N T 6 b s C K p u R r A v c Q O c t W M k P 0 i D C t 8 W V 7 5 w N d D D T k L h o w 7 G Z H d p / i B T D t C 5 F d 8 q 1 6 0 H e f T i T K j K T j 7 A 1 B L A Q I t A B Q A A g A I A P J m c 1 r m t R E E p g A A A P Y A A A A S A A A A A A A A A A A A A A A A A A A A A A B D b 2 5 m a W c v U G F j a 2 F n Z S 5 4 b W x Q S w E C L Q A U A A I A C A D y Z n N a D 8 r p q 6 Q A A A D p A A A A E w A A A A A A A A A A A A A A A A D y A A A A W 0 N v b n R l b n R f V H l w Z X N d L n h t b F B L A Q I t A B Q A A g A I A P J m c 1 o + O 8 / l y A E A A M 0 D A A A T A A A A A A A A A A A A A A A A A O M B A A B G b 3 J t d W x h c y 9 T Z W N 0 a W 9 u M S 5 t U E s F B g A A A A A D A A M A w g A A A P g D 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h Y U A A A A A A A A 9 B M 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J l d G F p b C U y M F N 0 b 3 J l J T I w U 2 F s Z X M 8 L 0 l 0 Z W 1 Q Y X R o P j w v S X R l b U x v Y 2 F 0 a W 9 u P j x T d G F i b G V F b n R y a W V z P j x F b n R y e S B U e X B l P S J J c 1 B y a X Z h d G U i I F Z h b H V l P S J s M C I g L z 4 8 R W 5 0 c n k g V H l w Z T 0 i U X V l c n l J R C I g V m F s d W U 9 I n M 4 Y j M 1 O W N m M y 0 0 N m E x L T Q 1 Z D k t Y m F j Z C 0 y M T d m O W Z k O D J m Y T Q i I C 8 + P E V u d H J 5 I F R 5 c G U 9 I k Z p b G x F b m F i b G V k I i B W Y W x 1 Z T 0 i b D A i I C 8 + P E V u d H J 5 I F R 5 c G U 9 I k Z p b G x P Y m p l Y 3 R U e X B l I i B W Y W x 1 Z T 0 i c 1 B p d m 9 0 V G F i b G U i I C 8 + P E V u d H J 5 I F R 5 c G U 9 I k Z p b G x U b 0 R h d G F N b 2 R l 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l J l Y 2 9 2 Z X J 5 V G F y Z 2 V 0 U 2 h l Z X Q i I F Z h b H V l P S J z U 2 h l Z X Q x I i A v P j x F b n R y e S B U e X B l P S J S Z W N v d m V y e V R h c m d l d E N v b H V t b i I g V m F s d W U 9 I m w x I i A v P j x F b n R y e S B U e X B l P S J S Z W N v d m V y e V R h c m d l d F J v d y I g V m F s d W U 9 I m w 4 I i A v P j x F b n R y e S B U e X B l P S J Q a X Z v d E 9 i a m V j d E 5 h b W U i I F Z h b H V l P S J z S 1 B J J 1 M h U G l 2 b 3 R U Y W J s Z T E i I C 8 + P E V u d H J 5 I F R 5 c G U 9 I k Z p b G x l Z E N v b X B s Z X R l U m V z d W x 0 V G 9 X b 3 J r c 2 h l Z X Q i I F Z h b H V l P S J s M C I g L z 4 8 R W 5 0 c n k g V H l w Z T 0 i R m l s b E N v d W 5 0 I i B W Y W x 1 Z T 0 i b D U 1 N S I g L z 4 8 R W 5 0 c n k g V H l w Z T 0 i R m l s b E V y c m 9 y Q 2 9 k Z S I g V m F s d W U 9 I n N V b m t u b 3 d u I i A v P j x F b n R y e S B U e X B l P S J G a W x s R X J y b 3 J D b 3 V u d C I g V m F s d W U 9 I m w w I i A v P j x F b n R y e S B U e X B l P S J G a W x s T G F z d F V w Z G F 0 Z W Q i I F Z h b H V l P S J k M j A y N S 0 w M y 0 x O V Q w N z o y N T o z N i 4 w N D c 4 O D g 0 W i I g L z 4 8 R W 5 0 c n k g V H l w Z T 0 i R m l s b E N v b H V t b l R 5 c G V z I i B W Y W x 1 Z T 0 i c 0 J n W U d D U W t E Q X d Z R 0 J n T U R C Z 0 1 E Q X c 9 P S I g L z 4 8 R W 5 0 c n k g V H l w Z T 0 i R m l s b E N v b H V t b k 5 h b W V z I i B W Y W x 1 Z T 0 i c 1 s m c X V v d D t D d X N 0 b 2 1 l c i B O Y W 1 l J n F 1 b 3 Q 7 L C Z x d W 9 0 O 1 B y b 2 R 1 Y 3 Q g Q 2 F 0 Z W d v c n k m c X V v d D s s J n F 1 b 3 Q 7 U H J v Z H V j d C B O Y W 1 l J n F 1 b 3 Q 7 L C Z x d W 9 0 O 0 9 y Z G V y I E R h d G U m c X V v d D s s J n F 1 b 3 Q 7 R G V s a X Z l c m V k I E R h d G U m c X V v d D s s J n F 1 b 3 Q 7 U X V h b n R p d H k m c X V v d D s s J n F 1 b 3 Q 7 V W 5 p d C B Q c m l j Z S Z x d W 9 0 O y w m c X V v d D t T d G F 0 d X M m c X V v d D s s J n F 1 b 3 Q 7 Q 2 9 1 b n R y e S Z x d W 9 0 O y w m c X V v d D t Q Y X l t Z W 5 0 I E 1 l d G h v Z C Z x d W 9 0 O y w m c X V v d D t E Z W x p d m V y e S B U a W 1 l J n F 1 b 3 Q 7 L C Z x d W 9 0 O 1 l l Y X J z J n F 1 b 3 Q 7 L C Z x d W 9 0 O 0 1 v b n R o c y Z x d W 9 0 O y w m c X V v d D t U b 3 R h b C B D b 3 N 0 J n F 1 b 3 Q 7 L C Z x d W 9 0 O 1 N h b G V z I F J l d m V u d W U m c X V v d D s s J n F 1 b 3 Q 7 U H J v Z m l 0 J n F 1 b 3 Q 7 X S I g L z 4 8 R W 5 0 c n k g V H l w Z T 0 i R m l s b F N 0 Y X R 1 c y I g V m F s d W U 9 I n N D b 2 1 w b G V 0 Z S I g L z 4 8 R W 5 0 c n k g V H l w Z T 0 i U m V s Y X R p b 2 5 z a G l w S W 5 m b 0 N v b n R h a W 5 l c i I g V m F s d W U 9 I n N 7 J n F 1 b 3 Q 7 Y 2 9 s d W 1 u Q 2 9 1 b n Q m c X V v d D s 6 M T Y s J n F 1 b 3 Q 7 a 2 V 5 Q 2 9 s d W 1 u T m F t Z X M m c X V v d D s 6 W 1 0 s J n F 1 b 3 Q 7 c X V l c n l S Z W x h d G l v b n N o a X B z J n F 1 b 3 Q 7 O l t d L C Z x d W 9 0 O 2 N v b H V t b k l k Z W 5 0 a X R p Z X M m c X V v d D s 6 W y Z x d W 9 0 O 1 N l Y 3 R p b 2 4 x L 1 J l d G F p b C B T d G 9 y Z S B T Y W x l c y 9 D a G F u Z 2 V k I F R 5 c G U u e 0 N 1 c 3 R v b W V y I E 5 h b W U s M H 0 m c X V v d D s s J n F 1 b 3 Q 7 U 2 V j d G l v b j E v U m V 0 Y W l s I F N 0 b 3 J l I F N h b G V z L 0 N o Y W 5 n Z W Q g V H l w Z S 5 7 U H J v Z H V j d C B D Y X R l Z 2 9 y e S w x f S Z x d W 9 0 O y w m c X V v d D t T Z W N 0 a W 9 u M S 9 S Z X R h a W w g U 3 R v c m U g U 2 F s Z X M v Q 2 h h b m d l Z C B U e X B l L n t Q c m 9 k d W N 0 I E 5 h b W U s M n 0 m c X V v d D s s J n F 1 b 3 Q 7 U 2 V j d G l v b j E v U m V 0 Y W l s I F N 0 b 3 J l I F N h b G V z L 0 N o Y W 5 n Z W Q g V H l w Z S 5 7 T 3 J k Z X I g R G F 0 Z S w z f S Z x d W 9 0 O y w m c X V v d D t T Z W N 0 a W 9 u M S 9 S Z X R h a W w g U 3 R v c m U g U 2 F s Z X M v Q 2 h h b m d l Z C B U e X B l L n t E Z W x p d m V y Z W Q g R G F 0 Z S w 0 f S Z x d W 9 0 O y w m c X V v d D t T Z W N 0 a W 9 u M S 9 S Z X R h a W w g U 3 R v c m U g U 2 F s Z X M v Q 2 h h b m d l Z C B U e X B l L n t R d W F u d G l 0 e S w 1 f S Z x d W 9 0 O y w m c X V v d D t T Z W N 0 a W 9 u M S 9 S Z X R h a W w g U 3 R v c m U g U 2 F s Z X M v Q 2 h h b m d l Z C B U e X B l L n t V b m l 0 I F B y a W N l L D Z 9 J n F 1 b 3 Q 7 L C Z x d W 9 0 O 1 N l Y 3 R p b 2 4 x L 1 J l d G F p b C B T d G 9 y Z S B T Y W x l c y 9 D a G F u Z 2 V k I F R 5 c G U u e 1 N 0 Y X R 1 c y w 3 f S Z x d W 9 0 O y w m c X V v d D t T Z W N 0 a W 9 u M S 9 S Z X R h a W w g U 3 R v c m U g U 2 F s Z X M v Q 2 h h b m d l Z C B U e X B l L n t D b 3 V u d H J 5 L D h 9 J n F 1 b 3 Q 7 L C Z x d W 9 0 O 1 N l Y 3 R p b 2 4 x L 1 J l d G F p b C B T d G 9 y Z S B T Y W x l c y 9 D a G F u Z 2 V k I F R 5 c G U u e 1 B h e W 1 l b n Q g T W V 0 a G 9 k L D l 9 J n F 1 b 3 Q 7 L C Z x d W 9 0 O 1 N l Y 3 R p b 2 4 x L 1 J l d G F p b C B T d G 9 y Z S B T Y W x l c y 9 D a G F u Z 2 V k I F R 5 c G U u e 0 R l b G l 2 Z X J 5 I F R p b W U s M T B 9 J n F 1 b 3 Q 7 L C Z x d W 9 0 O 1 N l Y 3 R p b 2 4 x L 1 J l d G F p b C B T d G 9 y Z S B T Y W x l c y 9 D a G F u Z 2 V k I F R 5 c G U u e 1 l l Y X J z L D E x f S Z x d W 9 0 O y w m c X V v d D t T Z W N 0 a W 9 u M S 9 S Z X R h a W w g U 3 R v c m U g U 2 F s Z X M v Q 2 h h b m d l Z C B U e X B l L n t N b 2 5 0 a H M s M T J 9 J n F 1 b 3 Q 7 L C Z x d W 9 0 O 1 N l Y 3 R p b 2 4 x L 1 J l d G F p b C B T d G 9 y Z S B T Y W x l c y 9 D a G F u Z 2 V k I F R 5 c G U u e 1 R v d G F s I E N v c 3 Q s M T N 9 J n F 1 b 3 Q 7 L C Z x d W 9 0 O 1 N l Y 3 R p b 2 4 x L 1 J l d G F p b C B T d G 9 y Z S B T Y W x l c y 9 D a G F u Z 2 V k I F R 5 c G U u e 1 N h b G V z I F J l d m V u d W U s M T R 9 J n F 1 b 3 Q 7 L C Z x d W 9 0 O 1 N l Y 3 R p b 2 4 x L 1 J l d G F p b C B T d G 9 y Z S B T Y W x l c y 9 D a G F u Z 2 V k I F R 5 c G U u e 1 B y b 2 Z p d C w x N X 0 m c X V v d D t d L C Z x d W 9 0 O 0 N v b H V t b k N v d W 5 0 J n F 1 b 3 Q 7 O j E 2 L C Z x d W 9 0 O 0 t l e U N v b H V t b k 5 h b W V z J n F 1 b 3 Q 7 O l t d L C Z x d W 9 0 O 0 N v b H V t b k l k Z W 5 0 a X R p Z X M m c X V v d D s 6 W y Z x d W 9 0 O 1 N l Y 3 R p b 2 4 x L 1 J l d G F p b C B T d G 9 y Z S B T Y W x l c y 9 D a G F u Z 2 V k I F R 5 c G U u e 0 N 1 c 3 R v b W V y I E 5 h b W U s M H 0 m c X V v d D s s J n F 1 b 3 Q 7 U 2 V j d G l v b j E v U m V 0 Y W l s I F N 0 b 3 J l I F N h b G V z L 0 N o Y W 5 n Z W Q g V H l w Z S 5 7 U H J v Z H V j d C B D Y X R l Z 2 9 y e S w x f S Z x d W 9 0 O y w m c X V v d D t T Z W N 0 a W 9 u M S 9 S Z X R h a W w g U 3 R v c m U g U 2 F s Z X M v Q 2 h h b m d l Z C B U e X B l L n t Q c m 9 k d W N 0 I E 5 h b W U s M n 0 m c X V v d D s s J n F 1 b 3 Q 7 U 2 V j d G l v b j E v U m V 0 Y W l s I F N 0 b 3 J l I F N h b G V z L 0 N o Y W 5 n Z W Q g V H l w Z S 5 7 T 3 J k Z X I g R G F 0 Z S w z f S Z x d W 9 0 O y w m c X V v d D t T Z W N 0 a W 9 u M S 9 S Z X R h a W w g U 3 R v c m U g U 2 F s Z X M v Q 2 h h b m d l Z C B U e X B l L n t E Z W x p d m V y Z W Q g R G F 0 Z S w 0 f S Z x d W 9 0 O y w m c X V v d D t T Z W N 0 a W 9 u M S 9 S Z X R h a W w g U 3 R v c m U g U 2 F s Z X M v Q 2 h h b m d l Z C B U e X B l L n t R d W F u d G l 0 e S w 1 f S Z x d W 9 0 O y w m c X V v d D t T Z W N 0 a W 9 u M S 9 S Z X R h a W w g U 3 R v c m U g U 2 F s Z X M v Q 2 h h b m d l Z C B U e X B l L n t V b m l 0 I F B y a W N l L D Z 9 J n F 1 b 3 Q 7 L C Z x d W 9 0 O 1 N l Y 3 R p b 2 4 x L 1 J l d G F p b C B T d G 9 y Z S B T Y W x l c y 9 D a G F u Z 2 V k I F R 5 c G U u e 1 N 0 Y X R 1 c y w 3 f S Z x d W 9 0 O y w m c X V v d D t T Z W N 0 a W 9 u M S 9 S Z X R h a W w g U 3 R v c m U g U 2 F s Z X M v Q 2 h h b m d l Z C B U e X B l L n t D b 3 V u d H J 5 L D h 9 J n F 1 b 3 Q 7 L C Z x d W 9 0 O 1 N l Y 3 R p b 2 4 x L 1 J l d G F p b C B T d G 9 y Z S B T Y W x l c y 9 D a G F u Z 2 V k I F R 5 c G U u e 1 B h e W 1 l b n Q g T W V 0 a G 9 k L D l 9 J n F 1 b 3 Q 7 L C Z x d W 9 0 O 1 N l Y 3 R p b 2 4 x L 1 J l d G F p b C B T d G 9 y Z S B T Y W x l c y 9 D a G F u Z 2 V k I F R 5 c G U u e 0 R l b G l 2 Z X J 5 I F R p b W U s M T B 9 J n F 1 b 3 Q 7 L C Z x d W 9 0 O 1 N l Y 3 R p b 2 4 x L 1 J l d G F p b C B T d G 9 y Z S B T Y W x l c y 9 D a G F u Z 2 V k I F R 5 c G U u e 1 l l Y X J z L D E x f S Z x d W 9 0 O y w m c X V v d D t T Z W N 0 a W 9 u M S 9 S Z X R h a W w g U 3 R v c m U g U 2 F s Z X M v Q 2 h h b m d l Z C B U e X B l L n t N b 2 5 0 a H M s M T J 9 J n F 1 b 3 Q 7 L C Z x d W 9 0 O 1 N l Y 3 R p b 2 4 x L 1 J l d G F p b C B T d G 9 y Z S B T Y W x l c y 9 D a G F u Z 2 V k I F R 5 c G U u e 1 R v d G F s I E N v c 3 Q s M T N 9 J n F 1 b 3 Q 7 L C Z x d W 9 0 O 1 N l Y 3 R p b 2 4 x L 1 J l d G F p b C B T d G 9 y Z S B T Y W x l c y 9 D a G F u Z 2 V k I F R 5 c G U u e 1 N h b G V z I F J l d m V u d W U s M T R 9 J n F 1 b 3 Q 7 L C Z x d W 9 0 O 1 N l Y 3 R p b 2 4 x L 1 J l d G F p b C B T d G 9 y Z S B T Y W x l c y 9 D a G F u Z 2 V k I F R 5 c G U u e 1 B y b 2 Z p d C w x N X 0 m c X V v d D t d L C Z x d W 9 0 O 1 J l b G F 0 a W 9 u c 2 h p c E l u Z m 8 m c X V v d D s 6 W 1 1 9 I i A v P j x F b n R y e S B U e X B l P S J B Z G R l Z F R v R G F 0 Y U 1 v Z G V s I i B W Y W x 1 Z T 0 i b D A i I C 8 + P C 9 T d G F i b G V F b n R y a W V z P j w v S X R l b T 4 8 S X R l b T 4 8 S X R l b U x v Y 2 F 0 a W 9 u P j x J d G V t V H l w Z T 5 G b 3 J t d W x h P C 9 J d G V t V H l w Z T 4 8 S X R l b V B h d G g + U 2 V j d G l v b j E v U m V 0 Y W l s J T I w U 3 R v c m U l M j B T Y W x l c y 9 T b 3 V y Y 2 U 8 L 0 l 0 Z W 1 Q Y X R o P j w v S X R l b U x v Y 2 F 0 a W 9 u P j x T d G F i b G V F b n R y a W V z I C 8 + P C 9 J d G V t P j x J d G V t P j x J d G V t T G 9 j Y X R p b 2 4 + P E l 0 Z W 1 U e X B l P k Z v c m 1 1 b G E 8 L 0 l 0 Z W 1 U e X B l P j x J d G V t U G F 0 a D 5 T Z W N 0 a W 9 u M S 9 S Z X R h a W w l M j B T d G 9 y Z S U y M F N h b G V z L 1 J l d G F p b C U y M F N 0 b 3 J l J T I w U 2 F s Z X N f U 2 h l Z X Q 8 L 0 l 0 Z W 1 Q Y X R o P j w v S X R l b U x v Y 2 F 0 a W 9 u P j x T d G F i b G V F b n R y a W V z I C 8 + P C 9 J d G V t P j x J d G V t P j x J d G V t T G 9 j Y X R p b 2 4 + P E l 0 Z W 1 U e X B l P k Z v c m 1 1 b G E 8 L 0 l 0 Z W 1 U e X B l P j x J d G V t U G F 0 a D 5 T Z W N 0 a W 9 u M S 9 S Z X R h a W w l M j B T d G 9 y Z S U y M F N h b G V z L 1 B y b 2 1 v d G V k J T I w S G V h Z G V y c z w v S X R l b V B h d G g + P C 9 J d G V t T G 9 j Y X R p b 2 4 + P F N 0 Y W J s Z U V u d H J p Z X M g L z 4 8 L 0 l 0 Z W 0 + P E l 0 Z W 0 + P E l 0 Z W 1 M b 2 N h d G l v b j 4 8 S X R l b V R 5 c G U + R m 9 y b X V s Y T w v S X R l b V R 5 c G U + P E l 0 Z W 1 Q Y X R o P l N l Y 3 R p b 2 4 x L 1 J l d G F p b C U y M F N 0 b 3 J l J T I w U 2 F s Z X M v Q 2 h h b m d l Z C U y M F R 5 c G U 8 L 0 l 0 Z W 1 Q Y X R o P j w v S X R l b U x v Y 2 F 0 a W 9 u P j x T d G F i b G V F b n R y a W V z I C 8 + P C 9 J d G V t P j w v S X R l b X M + P C 9 M b 2 N h b F B h Y 2 t h Z 2 V N Z X R h Z G F 0 Y U Z p b G U + F g A A A F B L B Q Y A A A A A A A A A A A A A A A A A A A A A A A A m A Q A A A Q A A A N C M n d 8 B F d E R j H o A w E / C l + s B A A A A / 8 8 W n X L x 8 0 y U A 0 g K l + b S r Q A A A A A C A A A A A A A Q Z g A A A A E A A C A A A A B o E 9 a j g T y m 6 l w 2 / s G d g X d n Y e + 1 O I A J f e z z Y 6 X c D t 6 p v w A A A A A O g A A A A A I A A C A A A A A T Y + l 0 d s r v c h c + o v u U a H c V F V y m S v j y a 8 4 v g R f L b N K c 4 F A A A A B N I j m r o l k n 9 O 8 Y I R 7 y W e y 6 l b F h 7 h H 1 L / D v d O 2 F 7 a S O F G u z T K s t 9 j w Z r x R + j N H T F G p 0 v 3 a r A Z s t o Y y 4 e f q + f A q 9 9 H m 0 5 l L n z J T c U w S q z 2 L I x 0 A A A A A i y K R 9 n M N m I q c f N 4 Y n u P k B 7 z 6 m o d X o 6 5 1 5 z 0 V + T 2 4 K m H V C 5 w w Y e N Q s 8 M n h I P S o Y T M y V V U Z u M J Y g e 2 9 X h / f C C p p < / D a t a M a s h u p > 
</file>

<file path=customXml/itemProps1.xml><?xml version="1.0" encoding="utf-8"?>
<ds:datastoreItem xmlns:ds="http://schemas.openxmlformats.org/officeDocument/2006/customXml" ds:itemID="{12BD477E-3F4B-41F9-9FE4-FC4D67AA06DD}">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Store Sales Data</vt:lpstr>
      <vt:lpstr>KPI'S</vt:lpstr>
      <vt:lpstr>Sales Form</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Manish .</dc:creator>
  <cp:lastModifiedBy>Manish .</cp:lastModifiedBy>
  <dcterms:created xsi:type="dcterms:W3CDTF">2025-03-18T12:49:03Z</dcterms:created>
  <dcterms:modified xsi:type="dcterms:W3CDTF">2025-04-07T10:10:46Z</dcterms:modified>
</cp:coreProperties>
</file>